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2430" documentId="120_S{118792C3-22EF-5104-A093-F22BFE3913F3}" xr6:coauthVersionLast="47" xr6:coauthVersionMax="47" xr10:uidLastSave="{497D6C19-AA3C-43EF-9870-42F914821FB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6" hidden="1">'CONTROLE D'!$A$6:$P$8</definedName>
    <definedName name="_xlnm._FilterDatabase" localSheetId="8" hidden="1">'CONTROLE - MAQUINISTAS'!$B$2:$K$3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5" i="1" l="1" a="1"/>
  <c r="N235" i="1" s="1"/>
  <c r="M235" i="1" a="1"/>
  <c r="M235" i="1" s="1"/>
  <c r="N234" i="1" a="1"/>
  <c r="N234" i="1"/>
  <c r="M234" i="1" a="1"/>
  <c r="M234" i="1"/>
  <c r="N233" i="1" a="1"/>
  <c r="N233" i="1"/>
  <c r="M233" i="1" a="1"/>
  <c r="M233" i="1"/>
  <c r="M231" i="1" a="1"/>
  <c r="M231" i="1"/>
  <c r="N230" i="1" a="1"/>
  <c r="N230" i="1"/>
  <c r="M230" i="1" a="1"/>
  <c r="M230" i="1"/>
  <c r="N229" i="1" a="1"/>
  <c r="N229" i="1"/>
  <c r="M229" i="1" a="1"/>
  <c r="M229" i="1"/>
  <c r="N228" i="1" a="1"/>
  <c r="N228" i="1"/>
  <c r="M228" i="1" a="1"/>
  <c r="M228" i="1"/>
  <c r="M226" i="1" a="1"/>
  <c r="M226" i="1"/>
  <c r="N225" i="1" a="1"/>
  <c r="N225" i="1"/>
  <c r="M225" i="1" a="1"/>
  <c r="M225" i="1"/>
  <c r="N224" i="1" a="1"/>
  <c r="N224" i="1"/>
  <c r="M224" i="1" a="1"/>
  <c r="M224" i="1"/>
  <c r="N223" i="1" a="1"/>
  <c r="N223" i="1"/>
  <c r="M223" i="1" a="1"/>
  <c r="M223" i="1"/>
  <c r="N137" i="1" a="1"/>
  <c r="N137" i="1" s="1"/>
  <c r="M137" i="1" a="1"/>
  <c r="M137" i="1" s="1"/>
  <c r="N195" i="1" a="1"/>
  <c r="N195" i="1" s="1"/>
  <c r="M195" i="1" a="1"/>
  <c r="M195" i="1" s="1"/>
  <c r="N194" i="1" a="1"/>
  <c r="N194" i="1" s="1"/>
  <c r="M194" i="1" a="1"/>
  <c r="M194" i="1" s="1"/>
  <c r="N193" i="1" a="1"/>
  <c r="N193" i="1" s="1"/>
  <c r="M193" i="1" a="1"/>
  <c r="M193" i="1" s="1"/>
  <c r="M220" i="1" a="1"/>
  <c r="M220" i="1" s="1"/>
  <c r="N219" i="1" a="1"/>
  <c r="N219" i="1" s="1"/>
  <c r="M219" i="1" a="1"/>
  <c r="M219" i="1" s="1"/>
  <c r="N218" i="1" a="1"/>
  <c r="N218" i="1" s="1"/>
  <c r="M218" i="1" a="1"/>
  <c r="M218" i="1" s="1"/>
  <c r="N217" i="1" a="1"/>
  <c r="N217" i="1" s="1"/>
  <c r="M217" i="1" a="1"/>
  <c r="M217" i="1" s="1"/>
  <c r="N210" i="1" a="1"/>
  <c r="N210" i="1" s="1"/>
  <c r="M210" i="1" a="1"/>
  <c r="M210" i="1" s="1"/>
  <c r="N207" i="1" a="1"/>
  <c r="N207" i="1" s="1"/>
  <c r="M207" i="1" a="1"/>
  <c r="M207" i="1" s="1"/>
  <c r="N200" i="1" a="1"/>
  <c r="N200" i="1" s="1"/>
  <c r="M200" i="1" a="1"/>
  <c r="M200" i="1" s="1"/>
  <c r="M203" i="1" a="1"/>
  <c r="M203" i="1" s="1"/>
  <c r="N202" i="1" a="1"/>
  <c r="N202" i="1" s="1"/>
  <c r="M202" i="1" a="1"/>
  <c r="M202" i="1" s="1"/>
  <c r="N201" i="1" a="1"/>
  <c r="N201" i="1" s="1"/>
  <c r="M201" i="1" a="1"/>
  <c r="M201" i="1" s="1"/>
  <c r="N197" i="1" a="1"/>
  <c r="N197" i="1" s="1"/>
  <c r="M197" i="1" a="1"/>
  <c r="M197" i="1" s="1"/>
  <c r="N198" i="1" a="1"/>
  <c r="N198" i="1" s="1"/>
  <c r="M198" i="1" a="1"/>
  <c r="M198" i="1" s="1"/>
  <c r="N189" i="1" a="1"/>
  <c r="N189" i="1" s="1"/>
  <c r="M189" i="1" a="1"/>
  <c r="M189" i="1" s="1"/>
  <c r="M190" i="1" a="1"/>
  <c r="M190" i="1" s="1"/>
  <c r="N184" i="1" a="1"/>
  <c r="N184" i="1" s="1"/>
  <c r="M184" i="1" a="1"/>
  <c r="M184" i="1" s="1"/>
  <c r="M168" i="1" a="1"/>
  <c r="M168" i="1"/>
  <c r="M169" i="1" a="1"/>
  <c r="M169" i="1"/>
  <c r="N174" i="1" a="1"/>
  <c r="N174" i="1"/>
  <c r="M174" i="1" a="1"/>
  <c r="M174" i="1"/>
  <c r="N173" i="1" a="1"/>
  <c r="N173" i="1"/>
  <c r="M173" i="1" a="1"/>
  <c r="M173" i="1"/>
  <c r="N159" i="1" a="1"/>
  <c r="N159" i="1"/>
  <c r="M159" i="1" a="1"/>
  <c r="M159" i="1"/>
  <c r="N158" i="1" a="1"/>
  <c r="N158" i="1"/>
  <c r="M158" i="1" a="1"/>
  <c r="M158" i="1"/>
  <c r="N157" i="1" a="1"/>
  <c r="N157" i="1"/>
  <c r="M157" i="1" a="1"/>
  <c r="M157" i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/>
  <c r="L62" i="15" s="1"/>
  <c r="M65" i="1" a="1"/>
  <c r="M65" i="1"/>
  <c r="K62" i="15" s="1"/>
  <c r="N63" i="1" a="1"/>
  <c r="N63" i="1"/>
  <c r="L60" i="15" s="1"/>
  <c r="M63" i="1" a="1"/>
  <c r="M63" i="1"/>
  <c r="K60" i="15" s="1"/>
  <c r="N62" i="1" a="1"/>
  <c r="N62" i="1"/>
  <c r="L59" i="15" s="1"/>
  <c r="M62" i="1" a="1"/>
  <c r="M62" i="1"/>
  <c r="K59" i="15" s="1"/>
  <c r="M74" i="1" a="1"/>
  <c r="M74" i="1"/>
  <c r="K71" i="15" s="1"/>
  <c r="M73" i="1" a="1"/>
  <c r="M73" i="1"/>
  <c r="K70" i="15" s="1"/>
  <c r="M68" i="1" a="1"/>
  <c r="M68" i="1"/>
  <c r="K65" i="15" s="1"/>
  <c r="M69" i="1" a="1"/>
  <c r="M69" i="1"/>
  <c r="K66" i="15" s="1"/>
  <c r="N69" i="1" a="1"/>
  <c r="N69" i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/>
  <c r="M46" i="1" a="1"/>
  <c r="M46" i="1"/>
  <c r="K43" i="15" s="1"/>
  <c r="N46" i="1" a="1"/>
  <c r="N46" i="1"/>
  <c r="L43" i="15" s="1"/>
  <c r="M40" i="1" a="1"/>
  <c r="M40" i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E28" i="1" a="1"/>
  <c r="BE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/>
  <c r="D4" i="15" s="1"/>
  <c r="T7" i="1" a="1"/>
  <c r="T7" i="1"/>
  <c r="E4" i="15" s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BB7" i="1"/>
  <c r="BE7" i="1" a="1"/>
  <c r="BE7" i="1"/>
  <c r="BR7" i="1"/>
  <c r="BS7" i="1"/>
  <c r="BT7" i="1"/>
  <c r="A8" i="1"/>
  <c r="C8" i="1"/>
  <c r="G8" i="1"/>
  <c r="M8" i="1" a="1"/>
  <c r="M8" i="1"/>
  <c r="K5" i="15" s="1"/>
  <c r="N8" i="1" a="1"/>
  <c r="N8" i="1"/>
  <c r="L5" i="15" s="1"/>
  <c r="R8" i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E8" i="1" a="1"/>
  <c r="BE8" i="1"/>
  <c r="BR8" i="1"/>
  <c r="BS8" i="1"/>
  <c r="BT8" i="1"/>
  <c r="A9" i="1"/>
  <c r="C9" i="1"/>
  <c r="G9" i="1"/>
  <c r="M9" i="1" a="1"/>
  <c r="M9" i="1"/>
  <c r="K6" i="15" s="1"/>
  <c r="N9" i="1" a="1"/>
  <c r="N9" i="1"/>
  <c r="L6" i="15" s="1"/>
  <c r="R9" i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BB9" i="1"/>
  <c r="BE9" i="1" a="1"/>
  <c r="BE9" i="1"/>
  <c r="BR9" i="1"/>
  <c r="BS9" i="1"/>
  <c r="BT9" i="1"/>
  <c r="A10" i="1"/>
  <c r="C10" i="1"/>
  <c r="G10" i="1"/>
  <c r="M10" i="1" a="1"/>
  <c r="M10" i="1"/>
  <c r="K7" i="15" s="1"/>
  <c r="N10" i="1" a="1"/>
  <c r="N10" i="1"/>
  <c r="L7" i="15" s="1"/>
  <c r="R10" i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L10" i="1"/>
  <c r="AM10" i="1"/>
  <c r="AN10" i="1"/>
  <c r="AO10" i="1"/>
  <c r="AP10" i="1"/>
  <c r="M11" i="10" s="1"/>
  <c r="AQ10" i="1"/>
  <c r="BB10" i="1"/>
  <c r="BE10" i="1" a="1"/>
  <c r="BE10" i="1"/>
  <c r="BR10" i="1"/>
  <c r="BS10" i="1"/>
  <c r="BT10" i="1"/>
  <c r="A11" i="1"/>
  <c r="C11" i="1"/>
  <c r="G11" i="1"/>
  <c r="M11" i="1" a="1"/>
  <c r="M11" i="1"/>
  <c r="K8" i="15" s="1"/>
  <c r="N11" i="1" a="1"/>
  <c r="N11" i="1"/>
  <c r="L8" i="15" s="1"/>
  <c r="R11" i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BB11" i="1"/>
  <c r="BE11" i="1" a="1"/>
  <c r="BE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BB13" i="1"/>
  <c r="BE13" i="1" a="1"/>
  <c r="BE13" i="1"/>
  <c r="BR13" i="1"/>
  <c r="BS13" i="1"/>
  <c r="BT13" i="1"/>
  <c r="A14" i="1"/>
  <c r="C14" i="1"/>
  <c r="G14" i="1"/>
  <c r="R14" i="1"/>
  <c r="R11" i="15" s="1"/>
  <c r="S14" i="1" a="1"/>
  <c r="S14" i="1"/>
  <c r="D11" i="15" s="1"/>
  <c r="T14" i="1" a="1"/>
  <c r="T14" i="1"/>
  <c r="E11" i="15" s="1"/>
  <c r="U14" i="1" a="1"/>
  <c r="U14" i="1"/>
  <c r="AI14" i="1"/>
  <c r="AJ14" i="1"/>
  <c r="K15" i="10"/>
  <c r="AO14" i="1"/>
  <c r="M15" i="10"/>
  <c r="BB14" i="1"/>
  <c r="BE14" i="1" a="1"/>
  <c r="BE14" i="1"/>
  <c r="BR14" i="1"/>
  <c r="BS14" i="1"/>
  <c r="BT14" i="1"/>
  <c r="A15" i="1"/>
  <c r="C15" i="1"/>
  <c r="G15" i="1"/>
  <c r="R15" i="1"/>
  <c r="R12" i="15" s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BB15" i="1"/>
  <c r="BE15" i="1" a="1"/>
  <c r="BE15" i="1"/>
  <c r="BR15" i="1"/>
  <c r="BS15" i="1"/>
  <c r="BT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BB16" i="1"/>
  <c r="BE16" i="1" a="1"/>
  <c r="BE16" i="1"/>
  <c r="BR16" i="1"/>
  <c r="BS16" i="1"/>
  <c r="BT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BB17" i="1"/>
  <c r="BE17" i="1" a="1"/>
  <c r="BE17" i="1"/>
  <c r="BR17" i="1"/>
  <c r="BS17" i="1"/>
  <c r="BT17" i="1"/>
  <c r="A18" i="1"/>
  <c r="C18" i="1"/>
  <c r="G18" i="1"/>
  <c r="M18" i="1" a="1"/>
  <c r="M18" i="1"/>
  <c r="K15" i="15" s="1"/>
  <c r="N18" i="1" a="1"/>
  <c r="N18" i="1"/>
  <c r="L15" i="15" s="1"/>
  <c r="R18" i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K19" i="10" s="1"/>
  <c r="AL18" i="1"/>
  <c r="AM18" i="1"/>
  <c r="AN18" i="1"/>
  <c r="AO18" i="1"/>
  <c r="AP18" i="1"/>
  <c r="M19" i="10" s="1"/>
  <c r="AQ18" i="1"/>
  <c r="BB18" i="1"/>
  <c r="BE18" i="1" a="1"/>
  <c r="BE18" i="1"/>
  <c r="BR18" i="1"/>
  <c r="BS18" i="1"/>
  <c r="BT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BB19" i="1"/>
  <c r="BE19" i="1" a="1"/>
  <c r="BE19" i="1"/>
  <c r="BR19" i="1"/>
  <c r="BS19" i="1"/>
  <c r="BT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K21" i="10" s="1"/>
  <c r="AL20" i="1"/>
  <c r="AM20" i="1"/>
  <c r="AN20" i="1"/>
  <c r="AO20" i="1"/>
  <c r="AP20" i="1"/>
  <c r="M21" i="10" s="1"/>
  <c r="AQ20" i="1"/>
  <c r="BB20" i="1"/>
  <c r="BE20" i="1" a="1"/>
  <c r="BE20" i="1"/>
  <c r="BR20" i="1"/>
  <c r="BS20" i="1"/>
  <c r="BT20" i="1"/>
  <c r="A21" i="1"/>
  <c r="C21" i="1"/>
  <c r="G21" i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K22" i="10" s="1"/>
  <c r="AL21" i="1"/>
  <c r="AM21" i="1"/>
  <c r="AN21" i="1"/>
  <c r="AO21" i="1"/>
  <c r="AP21" i="1"/>
  <c r="M22" i="10" s="1"/>
  <c r="AQ21" i="1"/>
  <c r="BB21" i="1"/>
  <c r="BE21" i="1" a="1"/>
  <c r="BE21" i="1"/>
  <c r="BR21" i="1"/>
  <c r="BS21" i="1"/>
  <c r="BT21" i="1"/>
  <c r="A22" i="1"/>
  <c r="C22" i="1"/>
  <c r="G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K23" i="10" s="1"/>
  <c r="AL22" i="1"/>
  <c r="AM22" i="1"/>
  <c r="AN22" i="1"/>
  <c r="AO22" i="1"/>
  <c r="AP22" i="1"/>
  <c r="M23" i="10" s="1"/>
  <c r="AQ22" i="1"/>
  <c r="BB22" i="1"/>
  <c r="BE22" i="1" a="1"/>
  <c r="BE22" i="1"/>
  <c r="BR22" i="1"/>
  <c r="BS22" i="1"/>
  <c r="BT22" i="1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K24" i="10" s="1"/>
  <c r="AL23" i="1"/>
  <c r="AM23" i="1"/>
  <c r="AN23" i="1"/>
  <c r="AO23" i="1"/>
  <c r="AP23" i="1"/>
  <c r="M24" i="10" s="1"/>
  <c r="AQ23" i="1"/>
  <c r="BB23" i="1"/>
  <c r="BE23" i="1" a="1"/>
  <c r="BE23" i="1"/>
  <c r="BR23" i="1"/>
  <c r="BS23" i="1"/>
  <c r="BT23" i="1"/>
  <c r="A24" i="1"/>
  <c r="C24" i="1"/>
  <c r="G24" i="1"/>
  <c r="M24" i="1" a="1"/>
  <c r="M24" i="1"/>
  <c r="K21" i="15" s="1"/>
  <c r="N24" i="1" a="1"/>
  <c r="N24" i="1"/>
  <c r="L21" i="15" s="1"/>
  <c r="R24" i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K25" i="10" s="1"/>
  <c r="AL24" i="1"/>
  <c r="AM24" i="1"/>
  <c r="AN24" i="1"/>
  <c r="AO24" i="1"/>
  <c r="AP24" i="1"/>
  <c r="M25" i="10" s="1"/>
  <c r="AQ24" i="1"/>
  <c r="BB24" i="1"/>
  <c r="BE24" i="1" a="1"/>
  <c r="BE24" i="1"/>
  <c r="BR24" i="1"/>
  <c r="BS24" i="1"/>
  <c r="BT24" i="1"/>
  <c r="A25" i="1"/>
  <c r="C25" i="1"/>
  <c r="G25" i="1"/>
  <c r="M25" i="1" a="1"/>
  <c r="M25" i="1"/>
  <c r="K22" i="15" s="1"/>
  <c r="N25" i="1" a="1"/>
  <c r="N25" i="1"/>
  <c r="L22" i="15" s="1"/>
  <c r="R25" i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6" i="10" s="1"/>
  <c r="AL25" i="1"/>
  <c r="AM25" i="1"/>
  <c r="AN25" i="1"/>
  <c r="AO25" i="1"/>
  <c r="AP25" i="1"/>
  <c r="M26" i="10" s="1"/>
  <c r="AQ25" i="1"/>
  <c r="BB25" i="1"/>
  <c r="BE25" i="1" a="1"/>
  <c r="BE25" i="1"/>
  <c r="BR25" i="1"/>
  <c r="BS25" i="1"/>
  <c r="BT25" i="1"/>
  <c r="A26" i="1"/>
  <c r="C26" i="1"/>
  <c r="G26" i="1"/>
  <c r="M26" i="1" a="1"/>
  <c r="M26" i="1"/>
  <c r="K23" i="15" s="1"/>
  <c r="N26" i="1" a="1"/>
  <c r="N26" i="1"/>
  <c r="L23" i="15" s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7" i="10" s="1"/>
  <c r="AL26" i="1"/>
  <c r="AM26" i="1"/>
  <c r="AN26" i="1"/>
  <c r="AO26" i="1"/>
  <c r="AP26" i="1"/>
  <c r="M27" i="10" s="1"/>
  <c r="AQ26" i="1"/>
  <c r="BB26" i="1"/>
  <c r="BE26" i="1" a="1"/>
  <c r="BE26" i="1"/>
  <c r="BR26" i="1"/>
  <c r="BS26" i="1"/>
  <c r="BT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8" i="10" s="1"/>
  <c r="AL27" i="1"/>
  <c r="AM27" i="1"/>
  <c r="AN27" i="1"/>
  <c r="AO27" i="1"/>
  <c r="AP27" i="1"/>
  <c r="M28" i="10" s="1"/>
  <c r="AQ27" i="1"/>
  <c r="BB27" i="1"/>
  <c r="BE27" i="1" a="1"/>
  <c r="BE27" i="1"/>
  <c r="BR27" i="1"/>
  <c r="BS27" i="1"/>
  <c r="BT27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BB29" i="1"/>
  <c r="BE29" i="1" a="1"/>
  <c r="BE29" i="1"/>
  <c r="BR29" i="1"/>
  <c r="BS29" i="1"/>
  <c r="BT29" i="1"/>
  <c r="A30" i="1"/>
  <c r="C30" i="1"/>
  <c r="G30" i="1"/>
  <c r="R30" i="1"/>
  <c r="R27" i="15" s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BB30" i="1"/>
  <c r="BE30" i="1" a="1"/>
  <c r="BE30" i="1"/>
  <c r="BR30" i="1"/>
  <c r="BS30" i="1"/>
  <c r="BT30" i="1"/>
  <c r="A31" i="1"/>
  <c r="C31" i="1"/>
  <c r="G31" i="1"/>
  <c r="M31" i="1" a="1"/>
  <c r="M31" i="1"/>
  <c r="K28" i="15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 s="1"/>
  <c r="AI31" i="1"/>
  <c r="AJ31" i="1"/>
  <c r="AK31" i="1"/>
  <c r="K31" i="10" s="1"/>
  <c r="AL31" i="1"/>
  <c r="AM31" i="1"/>
  <c r="AN31" i="1"/>
  <c r="AO31" i="1"/>
  <c r="AP31" i="1"/>
  <c r="M31" i="10" s="1"/>
  <c r="AQ31" i="1"/>
  <c r="BB31" i="1"/>
  <c r="BE31" i="1" a="1"/>
  <c r="BE31" i="1" s="1"/>
  <c r="BR31" i="1"/>
  <c r="BS31" i="1"/>
  <c r="BT31" i="1"/>
  <c r="A32" i="1"/>
  <c r="C32" i="1"/>
  <c r="G32" i="1"/>
  <c r="M32" i="1" a="1"/>
  <c r="M32" i="1"/>
  <c r="K29" i="15" s="1"/>
  <c r="N32" i="1" a="1"/>
  <c r="N32" i="1" s="1"/>
  <c r="R32" i="1"/>
  <c r="S32" i="1" a="1"/>
  <c r="S32" i="1" s="1"/>
  <c r="D29" i="15" s="1"/>
  <c r="T32" i="1" a="1"/>
  <c r="T32" i="1" s="1"/>
  <c r="E29" i="15" s="1"/>
  <c r="U32" i="1" a="1"/>
  <c r="U32" i="1"/>
  <c r="AI32" i="1"/>
  <c r="AJ32" i="1"/>
  <c r="AK32" i="1"/>
  <c r="K32" i="10" s="1"/>
  <c r="AL32" i="1"/>
  <c r="AM32" i="1"/>
  <c r="AO32" i="1"/>
  <c r="BE32" i="1" s="1" a="1"/>
  <c r="BE32" i="1" s="1"/>
  <c r="AP32" i="1"/>
  <c r="M32" i="10" s="1"/>
  <c r="AQ32" i="1"/>
  <c r="BB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AP33" i="1"/>
  <c r="M33" i="10" s="1"/>
  <c r="AQ33" i="1"/>
  <c r="BB33" i="1"/>
  <c r="BE33" i="1" a="1"/>
  <c r="BE33" i="1" s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AJ40" i="1"/>
  <c r="AK40" i="1"/>
  <c r="K40" i="10" s="1"/>
  <c r="AL40" i="1"/>
  <c r="AM40" i="1"/>
  <c r="AN40" i="1"/>
  <c r="AO40" i="1"/>
  <c r="BE40" i="1" s="1" a="1"/>
  <c r="BE40" i="1" s="1"/>
  <c r="AP40" i="1"/>
  <c r="M40" i="10" s="1"/>
  <c r="AQ40" i="1"/>
  <c r="BB40" i="1"/>
  <c r="BR40" i="1"/>
  <c r="BS40" i="1"/>
  <c r="BT40" i="1"/>
  <c r="A41" i="1"/>
  <c r="C41" i="1"/>
  <c r="G41" i="1"/>
  <c r="M41" i="1" a="1"/>
  <c r="M41" i="1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K41" i="10" s="1"/>
  <c r="AL41" i="1"/>
  <c r="AO41" i="1"/>
  <c r="AP41" i="1"/>
  <c r="M41" i="10" s="1"/>
  <c r="AQ41" i="1"/>
  <c r="BB41" i="1"/>
  <c r="BE41" i="1" a="1"/>
  <c r="BE41" i="1" s="1"/>
  <c r="BR41" i="1"/>
  <c r="BS41" i="1"/>
  <c r="BT41" i="1"/>
  <c r="A42" i="1"/>
  <c r="C42" i="1"/>
  <c r="G42" i="1"/>
  <c r="M42" i="1" a="1"/>
  <c r="M42" i="1"/>
  <c r="K39" i="15" s="1"/>
  <c r="N42" i="1" a="1"/>
  <c r="N42" i="1" s="1"/>
  <c r="R42" i="1"/>
  <c r="S42" i="1" a="1"/>
  <c r="S42" i="1" s="1"/>
  <c r="D39" i="15" s="1"/>
  <c r="T42" i="1" a="1"/>
  <c r="T42" i="1" s="1"/>
  <c r="E39" i="15" s="1"/>
  <c r="U42" i="1" a="1"/>
  <c r="U42" i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N43" i="1" a="1"/>
  <c r="N43" i="1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AJ46" i="1"/>
  <c r="AK46" i="1"/>
  <c r="K46" i="10" s="1"/>
  <c r="AL46" i="1"/>
  <c r="AM46" i="1"/>
  <c r="AN46" i="1"/>
  <c r="AO46" i="1"/>
  <c r="BE46" i="1" s="1" a="1"/>
  <c r="BE46" i="1" s="1"/>
  <c r="AP46" i="1"/>
  <c r="M46" i="10" s="1"/>
  <c r="AQ46" i="1"/>
  <c r="BB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AJ62" i="1"/>
  <c r="AK62" i="1"/>
  <c r="K62" i="10" s="1"/>
  <c r="AL62" i="1"/>
  <c r="AM62" i="1"/>
  <c r="AN62" i="1"/>
  <c r="AO62" i="1"/>
  <c r="BE62" i="1" s="1" a="1"/>
  <c r="BE62" i="1" s="1"/>
  <c r="AP62" i="1"/>
  <c r="M62" i="10" s="1"/>
  <c r="AQ62" i="1"/>
  <c r="BB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AJ65" i="1"/>
  <c r="AK65" i="1"/>
  <c r="K65" i="10" s="1"/>
  <c r="AL65" i="1"/>
  <c r="AM65" i="1"/>
  <c r="AN65" i="1"/>
  <c r="AO65" i="1"/>
  <c r="BE65" i="1" s="1" a="1"/>
  <c r="BE65" i="1" s="1"/>
  <c r="AP65" i="1"/>
  <c r="M65" i="10" s="1"/>
  <c r="AQ65" i="1"/>
  <c r="BB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AM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AM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K134" i="15"/>
  <c r="L134" i="15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K154" i="15"/>
  <c r="L154" i="15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K155" i="15"/>
  <c r="L155" i="15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K156" i="15"/>
  <c r="L156" i="15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K160" i="15"/>
  <c r="L160" i="15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K161" i="15"/>
  <c r="L161" i="15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K162" i="15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K164" i="15"/>
  <c r="L164" i="15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K165" i="15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K166" i="15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K170" i="15"/>
  <c r="L170" i="15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K171" i="15"/>
  <c r="L171" i="15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L176" i="15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K181" i="15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K182" i="15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K186" i="15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K187" i="15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L188" i="15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K190" i="15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K191" i="15"/>
  <c r="L191" i="15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K192" i="15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K194" i="15"/>
  <c r="L194" i="15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K195" i="15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K197" i="15"/>
  <c r="L197" i="15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K198" i="15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K199" i="15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K200" i="15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K204" i="15"/>
  <c r="L204" i="15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K207" i="15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K209" i="15"/>
  <c r="L209" i="15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K213" i="15"/>
  <c r="L213" i="15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K214" i="15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K215" i="15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K216" i="15"/>
  <c r="L216" i="15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K217" i="15"/>
  <c r="L217" i="15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K220" i="15"/>
  <c r="L220" i="15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K221" i="15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K222" i="15"/>
  <c r="L222" i="15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K223" i="15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M227" i="1" a="1"/>
  <c r="M227" i="1" s="1"/>
  <c r="K224" i="15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K225" i="15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K226" i="15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K227" i="15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AP230" i="1"/>
  <c r="M230" i="10" s="1"/>
  <c r="AQ230" i="1"/>
  <c r="BR230" i="1"/>
  <c r="BS230" i="1"/>
  <c r="BT230" i="1"/>
  <c r="A231" i="1"/>
  <c r="C231" i="1"/>
  <c r="G231" i="1"/>
  <c r="K228" i="15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AO231" i="1"/>
  <c r="AP231" i="1"/>
  <c r="M231" i="10" s="1"/>
  <c r="AQ231" i="1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K230" i="15"/>
  <c r="L230" i="15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K231" i="15"/>
  <c r="L231" i="15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K232" i="15"/>
  <c r="L232" i="15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M236" i="1" a="1"/>
  <c r="M236" i="1" s="1"/>
  <c r="K233" i="15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M237" i="1" a="1"/>
  <c r="M237" i="1" s="1"/>
  <c r="K234" i="15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M238" i="1" a="1"/>
  <c r="M238" i="1" s="1"/>
  <c r="K235" i="15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K236" i="15"/>
  <c r="L236" i="15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M240" i="1" a="1"/>
  <c r="M240" i="1" s="1"/>
  <c r="K237" i="15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M241" i="1" a="1"/>
  <c r="M241" i="1" s="1"/>
  <c r="K238" i="15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M242" i="1" a="1"/>
  <c r="M242" i="1" s="1"/>
  <c r="K239" i="15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M243" i="1" a="1"/>
  <c r="M243" i="1" s="1"/>
  <c r="K240" i="15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M244" i="1" a="1"/>
  <c r="M244" i="1" s="1"/>
  <c r="K241" i="15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M246" i="1" a="1"/>
  <c r="M246" i="1" s="1"/>
  <c r="K243" i="15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M247" i="1" a="1"/>
  <c r="M247" i="1" s="1"/>
  <c r="K244" i="15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M250" i="1" a="1"/>
  <c r="M250" i="1" s="1"/>
  <c r="K247" i="15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M251" i="1" a="1"/>
  <c r="M251" i="1" s="1"/>
  <c r="K248" i="15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M252" i="1" a="1"/>
  <c r="M252" i="1" s="1"/>
  <c r="K249" i="15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M253" i="1" a="1"/>
  <c r="M253" i="1" s="1"/>
  <c r="K250" i="15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M254" i="1" a="1"/>
  <c r="M254" i="1" s="1"/>
  <c r="K251" i="15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M256" i="1" a="1"/>
  <c r="M256" i="1" s="1"/>
  <c r="K253" i="15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M257" i="1" a="1"/>
  <c r="M257" i="1" s="1"/>
  <c r="K254" i="15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M258" i="1" a="1"/>
  <c r="M258" i="1" s="1"/>
  <c r="K255" i="15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M259" i="1" a="1"/>
  <c r="M259" i="1" s="1"/>
  <c r="K256" i="15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AP274" i="1"/>
  <c r="M274" i="10" s="1"/>
  <c r="AQ274" i="1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R275" i="1"/>
  <c r="BS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R277" i="1"/>
  <c r="BS277" i="1"/>
  <c r="BT277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K302" i="10" s="1"/>
  <c r="AL302" i="1"/>
  <c r="AO302" i="1"/>
  <c r="AP302" i="1"/>
  <c r="M302" i="10" s="1"/>
  <c r="AQ302" i="1"/>
  <c r="BR302" i="1"/>
  <c r="BS302" i="1"/>
  <c r="BT302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AO306" i="1"/>
  <c r="AP306" i="1"/>
  <c r="M306" i="10" s="1"/>
  <c r="AQ306" i="1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M310" i="1" a="1"/>
  <c r="M310" i="1" s="1"/>
  <c r="K307" i="15" s="1"/>
  <c r="N310" i="1" a="1"/>
  <c r="N310" i="1" s="1"/>
  <c r="L307" i="15" s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AP326" i="1"/>
  <c r="M326" i="10" s="1"/>
  <c r="AQ326" i="1"/>
  <c r="BR326" i="1"/>
  <c r="BS326" i="1"/>
  <c r="BT326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AP327" i="1"/>
  <c r="M327" i="10" s="1"/>
  <c r="AQ327" i="1"/>
  <c r="BR327" i="1"/>
  <c r="BS327" i="1"/>
  <c r="BT327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AO329" i="1"/>
  <c r="AP329" i="1"/>
  <c r="M329" i="10" s="1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N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N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N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N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N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29" i="15" l="1"/>
  <c r="AN32" i="1"/>
  <c r="L40" i="15"/>
  <c r="AN43" i="1"/>
  <c r="L39" i="15"/>
  <c r="AN42" i="1"/>
  <c r="K40" i="15"/>
  <c r="AM43" i="1"/>
  <c r="K38" i="15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C228" i="1" a="1"/>
  <c r="BC228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AN329" i="1"/>
  <c r="AM329" i="1"/>
  <c r="F325" i="12"/>
  <c r="G329" i="10"/>
  <c r="D328" i="10"/>
  <c r="C328" i="10"/>
  <c r="AN328" i="1"/>
  <c r="AM328" i="1"/>
  <c r="F324" i="12"/>
  <c r="G328" i="10"/>
  <c r="D327" i="10"/>
  <c r="C327" i="10"/>
  <c r="AN327" i="1"/>
  <c r="AM327" i="1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AN306" i="1"/>
  <c r="AM306" i="1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AN302" i="1"/>
  <c r="AM302" i="1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N274" i="1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AN231" i="1"/>
  <c r="AM231" i="1"/>
  <c r="F227" i="12"/>
  <c r="G231" i="10"/>
  <c r="D230" i="10"/>
  <c r="C230" i="10"/>
  <c r="AN230" i="1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<sst xmlns="http://schemas.openxmlformats.org/spreadsheetml/2006/main" count="5985" uniqueCount="1433">
  <si>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</si>
  <si>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</si>
  <si>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</si>
  <si>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</si>
  <si>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</si>
  <si>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</si>
  <si>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</si>
  <si>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</si>
  <si>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</si>
  <si>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</si>
  <si>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</si>
  <si>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</si>
  <si>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</si>
  <si>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</si>
  <si>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</si>
  <si>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</si>
  <si>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</si>
  <si>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</si>
  <si>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</si>
  <si>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</si>
  <si>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</si>
  <si>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</si>
  <si>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</si>
  <si>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</si>
  <si>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</si>
  <si>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</si>
  <si>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</si>
  <si>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</si>
  <si>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</si>
  <si>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</si>
  <si>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</si>
  <si>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</si>
  <si>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</si>
  <si>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</si>
  <si>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</si>
  <si>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</si>
  <si>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</si>
  <si>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</si>
  <si>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</si>
  <si>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</si>
  <si>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</si>
  <si>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</si>
  <si>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</si>
  <si>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</si>
  <si>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</si>
  <si>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</si>
  <si>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</si>
  <si>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</si>
  <si>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</si>
  <si>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</si>
  <si>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</si>
  <si>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</si>
  <si>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</si>
  <si>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</si>
  <si>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</si>
  <si>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</si>
  <si>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</si>
  <si>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</si>
  <si>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</si>
  <si>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</si>
  <si>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</si>
  <si>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</si>
  <si>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</si>
  <si>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</si>
  <si>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</si>
  <si>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</si>
  <si>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</si>
  <si>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</si>
  <si>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</si>
  <si>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</si>
  <si>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</si>
  <si>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</si>
  <si>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</si>
  <si>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</si>
  <si>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</si>
  <si>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</si>
  <si>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</si>
  <si>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</si>
  <si>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</si>
  <si>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</si>
  <si>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</si>
  <si>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</si>
  <si>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</si>
  <si>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</si>
  <si>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</si>
  <si>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</si>
  <si>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</si>
  <si>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</si>
  <si>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</si>
  <si>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</si>
  <si>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</si>
  <si>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</si>
  <si>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</si>
  <si>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</si>
  <si>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</si>
  <si>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</si>
  <si>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</si>
  <si>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</si>
  <si>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</si>
  <si>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</si>
  <si>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</si>
  <si>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</si>
  <si>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</si>
  <si>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</si>
  <si>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</si>
  <si>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</si>
  <si>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</si>
  <si>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</si>
  <si>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</si>
  <si>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</si>
  <si>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</si>
  <si>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</si>
  <si>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</si>
  <si>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</si>
  <si>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</si>
  <si>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</si>
  <si>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</si>
  <si>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</si>
  <si>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</si>
  <si>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</si>
  <si>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</si>
  <si>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</si>
  <si>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</si>
  <si>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</si>
  <si>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</si>
  <si>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</si>
  <si>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</si>
  <si>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</si>
  <si>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</si>
  <si>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</si>
  <si>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</si>
  <si>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</si>
  <si>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</si>
  <si>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</si>
  <si>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</si>
  <si>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</si>
  <si>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</si>
  <si>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</si>
  <si>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</si>
  <si>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</si>
  <si>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</si>
  <si>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</si>
  <si>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</si>
  <si>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</si>
  <si>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</si>
  <si>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</si>
  <si>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</si>
  <si>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</si>
  <si>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</si>
  <si>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</si>
  <si>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</si>
  <si>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</si>
  <si>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</si>
  <si>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</si>
  <si>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</si>
  <si>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</si>
  <si>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</si>
  <si>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</si>
  <si>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</si>
  <si>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</si>
  <si>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</si>
  <si>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</si>
  <si>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</si>
  <si>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</si>
  <si>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</si>
  <si>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</si>
  <si>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</si>
  <si>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</si>
  <si>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</si>
  <si>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</si>
  <si>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</si>
  <si>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</si>
  <si>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</si>
  <si>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</si>
  <si>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</si>
  <si>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</si>
  <si>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</si>
  <si>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</si>
  <si>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</si>
  <si>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</si>
  <si>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</si>
  <si>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</si>
  <si>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</si>
  <si>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</si>
  <si>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</si>
  <si>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</si>
  <si>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</si>
  <si>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</si>
  <si>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</si>
  <si>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</si>
  <si>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</si>
  <si>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</si>
  <si>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</si>
  <si>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</si>
  <si>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</si>
  <si>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</si>
  <si>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</si>
  <si>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</si>
  <si>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</si>
  <si>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</si>
  <si>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</si>
  <si>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</si>
  <si>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</si>
  <si>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</si>
  <si>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</si>
  <si>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</si>
  <si>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</si>
  <si>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</si>
  <si>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</si>
  <si>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</si>
  <si>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</si>
  <si>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</si>
  <si>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</si>
  <si>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</si>
  <si>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</si>
  <si>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</si>
  <si>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</si>
  <si>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</si>
  <si>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</si>
  <si>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</si>
  <si>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</si>
  <si>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</si>
  <si>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</si>
  <si>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</si>
  <si>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</si>
  <si>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</si>
  <si>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</si>
  <si>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</si>
  <si>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</si>
  <si>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</si>
  <si>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</si>
  <si>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</si>
  <si>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</si>
  <si>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</si>
  <si>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</si>
  <si>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</si>
  <si>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</si>
  <si>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</si>
  <si>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</si>
  <si>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</si>
  <si>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</si>
  <si>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</si>
  <si>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</si>
  <si>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</si>
  <si>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</si>
  <si>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</si>
  <si>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</si>
  <si>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</si>
  <si>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</si>
  <si>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</si>
  <si>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</si>
  <si>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</si>
  <si>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</si>
  <si>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</si>
  <si>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</si>
  <si>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</si>
  <si>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</si>
  <si>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</si>
  <si>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</si>
  <si>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</si>
  <si>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</si>
  <si>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</si>
  <si>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</si>
  <si>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</si>
  <si>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</si>
  <si>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</si>
  <si>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</si>
  <si>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</si>
  <si>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</si>
  <si>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</si>
  <si>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</si>
  <si>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</si>
  <si>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</si>
  <si>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</si>
  <si>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</si>
  <si>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</si>
  <si>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</si>
  <si>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</si>
  <si>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</si>
  <si>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</si>
  <si>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</si>
  <si>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</si>
  <si>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</si>
  <si>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</si>
  <si>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</si>
  <si>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</si>
  <si>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</si>
  <si>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</si>
  <si>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</si>
  <si>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</si>
  <si>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</si>
  <si>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</si>
  <si>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</si>
  <si>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</si>
  <si>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</si>
  <si>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</si>
  <si>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</si>
  <si>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</si>
  <si>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</si>
  <si>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</si>
  <si>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</si>
  <si>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</si>
  <si>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</si>
  <si>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</si>
  <si>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</si>
  <si>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</si>
  <si>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</si>
  <si>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</si>
  <si>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</si>
  <si>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</si>
  <si>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</si>
  <si>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</si>
  <si>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</si>
  <si>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</si>
  <si>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</si>
  <si>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</si>
  <si>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</si>
  <si>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</si>
  <si>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</si>
  <si>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</si>
  <si>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</si>
  <si>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</si>
  <si>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</si>
  <si>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</si>
  <si>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</si>
  <si>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</si>
  <si>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</si>
  <si>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</si>
  <si>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</si>
  <si>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</si>
  <si>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</si>
  <si>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</si>
  <si>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</si>
  <si>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</si>
  <si>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</si>
  <si>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</si>
  <si>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</si>
  <si>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</si>
  <si>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</si>
  <si>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</si>
  <si>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</si>
  <si>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</si>
  <si>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</si>
  <si>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</si>
  <si>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</si>
  <si>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</si>
  <si>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</si>
  <si>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</si>
  <si>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</si>
  <si>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</si>
  <si>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</si>
  <si>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</si>
  <si>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</si>
  <si>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</si>
  <si>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</si>
  <si>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</si>
  <si>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</si>
  <si>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</si>
  <si>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</si>
  <si>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</si>
  <si>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</si>
  <si>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</si>
  <si>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</si>
  <si>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</si>
  <si>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</si>
  <si>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</si>
  <si>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</si>
  <si>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</si>
  <si>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</si>
  <si>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</si>
  <si>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</si>
  <si>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</si>
  <si>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</si>
  <si>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</si>
  <si>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</si>
  <si>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</si>
  <si>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</si>
  <si>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</si>
  <si>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</si>
  <si>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</si>
  <si>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</si>
  <si>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</si>
  <si>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</si>
  <si>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</si>
  <si>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</si>
  <si>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</si>
  <si>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</si>
  <si>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</si>
  <si>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</si>
  <si>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</si>
  <si>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</si>
  <si>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</si>
  <si>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</si>
  <si>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</si>
  <si>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</si>
  <si>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</si>
  <si>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</si>
  <si>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</si>
  <si>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</si>
  <si>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</si>
  <si>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</si>
  <si>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</si>
  <si>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</si>
  <si>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</si>
  <si>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</si>
  <si>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</si>
  <si>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</si>
  <si>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</si>
  <si>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</si>
  <si>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</si>
  <si>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</si>
  <si>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</si>
  <si>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</si>
  <si>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</si>
  <si>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</si>
  <si>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</si>
  <si>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</si>
  <si>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</si>
  <si>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</si>
  <si>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</si>
  <si>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</si>
  <si>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</si>
  <si>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</si>
  <si>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</si>
  <si>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</si>
  <si>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</si>
  <si>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</si>
  <si>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</si>
  <si>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</si>
  <si>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</si>
  <si>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</si>
  <si>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</si>
  <si>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</si>
  <si>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</si>
  <si>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</si>
  <si>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</si>
  <si>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</si>
  <si>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</si>
  <si>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</si>
  <si>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</si>
  <si>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</si>
  <si>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</si>
  <si>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</si>
  <si>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</si>
  <si>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</si>
  <si>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</si>
  <si>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</si>
  <si>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</si>
  <si>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</si>
  <si>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</si>
  <si>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</si>
  <si>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</si>
  <si>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</si>
  <si>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</si>
  <si>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</si>
  <si>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</si>
  <si>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</si>
  <si>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</si>
  <si>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</si>
  <si>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</si>
  <si>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</si>
  <si>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</si>
  <si>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</si>
  <si>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</si>
  <si>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</si>
  <si>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</si>
  <si>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</si>
  <si>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</si>
  <si>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</si>
  <si>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</si>
  <si>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</si>
  <si>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</si>
  <si>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</si>
  <si>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</si>
  <si>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</si>
  <si>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</si>
  <si>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</si>
  <si>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</si>
  <si>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</si>
  <si>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</si>
  <si>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</si>
  <si>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</si>
  <si>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</si>
  <si>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</si>
  <si>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</si>
  <si>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</si>
  <si>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</si>
  <si>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</si>
  <si>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</si>
  <si>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</si>
  <si>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</si>
  <si>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</si>
  <si>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</si>
  <si>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</si>
  <si>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</si>
  <si>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</si>
  <si>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</si>
  <si>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</si>
  <si>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</si>
  <si>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</si>
  <si>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</si>
  <si>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</si>
  <si>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</si>
  <si>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</si>
  <si>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</si>
  <si>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</si>
  <si>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</si>
  <si>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</si>
  <si>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</si>
  <si>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</si>
  <si>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</si>
  <si>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</si>
  <si>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</si>
  <si>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</si>
  <si>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</si>
  <si>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</si>
  <si>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</si>
  <si>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</si>
  <si>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</si>
  <si>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</si>
  <si>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</si>
  <si>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</si>
  <si>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</si>
  <si>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</si>
  <si>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</si>
  <si>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</si>
  <si>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</si>
  <si>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</si>
  <si>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</si>
  <si>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</si>
  <si>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</si>
  <si>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</si>
  <si>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</si>
  <si>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</si>
  <si>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</si>
  <si>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</si>
  <si>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</si>
  <si>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</si>
  <si>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</si>
  <si>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</si>
  <si>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</si>
  <si>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</si>
  <si>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</si>
  <si>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</si>
  <si>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</si>
  <si>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</si>
  <si>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</si>
  <si>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</si>
  <si>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</si>
  <si>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</si>
  <si>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</si>
  <si>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</si>
  <si>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</si>
  <si>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</si>
  <si>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</si>
  <si>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</si>
  <si>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</si>
  <si>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</si>
  <si>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</si>
  <si>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</si>
  <si>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</si>
  <si>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</si>
  <si>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</si>
  <si>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</si>
  <si>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</si>
  <si>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</si>
  <si>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</si>
  <si>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</si>
  <si>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</si>
  <si>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</si>
  <si>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</si>
  <si>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</si>
  <si>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</si>
  <si>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</si>
  <si>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</si>
  <si>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</si>
  <si>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</si>
  <si>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</si>
  <si>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</si>
  <si>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</si>
  <si>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</si>
  <si>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</si>
  <si>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</si>
  <si>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</si>
  <si>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</si>
  <si>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</si>
  <si>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</si>
  <si>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</si>
  <si>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</si>
  <si>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</si>
  <si>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</si>
  <si>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</si>
  <si>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</si>
  <si>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</si>
  <si>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</si>
  <si>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</si>
  <si>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</si>
  <si>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</si>
  <si>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</si>
  <si>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</si>
  <si>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</si>
  <si>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</si>
  <si>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</si>
  <si>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</si>
  <si>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</si>
  <si>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</si>
  <si>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</si>
  <si>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</si>
  <si>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</si>
  <si>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</si>
  <si>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</si>
  <si>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</si>
  <si>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</si>
  <si>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</si>
  <si>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</si>
  <si>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</si>
  <si>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</si>
  <si>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</si>
  <si>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</si>
  <si>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</si>
  <si>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</si>
  <si>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</si>
  <si>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</si>
  <si>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</si>
  <si>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</si>
  <si>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</si>
  <si>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</si>
  <si>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</si>
  <si>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</si>
  <si>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</si>
  <si>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</si>
  <si>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</si>
  <si>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</si>
  <si>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</si>
  <si>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</si>
  <si>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</si>
  <si>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</si>
  <si>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</si>
  <si>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</si>
  <si>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</si>
  <si>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</si>
  <si>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</si>
  <si>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</si>
  <si>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</si>
  <si>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</si>
  <si>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</si>
  <si>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</si>
  <si>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</si>
  <si>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</si>
  <si>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</si>
  <si>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</si>
  <si>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</si>
  <si>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</si>
  <si>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</si>
  <si>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</si>
  <si>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</si>
  <si>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</si>
  <si>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</si>
  <si>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</si>
  <si>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</si>
  <si>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</si>
  <si>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</si>
  <si>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</si>
  <si>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</si>
  <si>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</si>
  <si>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</si>
  <si>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</si>
  <si>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</si>
  <si>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</si>
  <si>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</si>
  <si>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</si>
  <si>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</si>
  <si>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</si>
  <si>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</si>
  <si>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</si>
  <si>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</si>
  <si>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</si>
  <si>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</si>
  <si>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</si>
  <si>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</si>
  <si>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</si>
  <si>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</si>
  <si>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</si>
  <si>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</si>
  <si>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</si>
  <si>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</si>
  <si>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</si>
  <si>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</si>
  <si>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</si>
  <si>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</si>
  <si>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</si>
  <si>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</si>
  <si>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</si>
  <si>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</si>
  <si>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</si>
  <si>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</si>
  <si>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</si>
  <si>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</si>
  <si>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</si>
  <si>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</si>
  <si>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</si>
  <si>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</si>
  <si>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</si>
  <si>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</si>
  <si>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</si>
  <si>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</si>
  <si>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</si>
  <si>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</si>
  <si>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</si>
  <si>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</si>
  <si>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</si>
  <si>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</si>
  <si>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</si>
  <si>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</si>
  <si>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</si>
  <si>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</si>
  <si>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</si>
  <si>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</si>
  <si>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</si>
  <si>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</si>
  <si>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</si>
  <si>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</si>
  <si>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</si>
  <si>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</si>
  <si>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</si>
  <si>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</si>
  <si>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</si>
  <si>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</si>
  <si>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</si>
  <si>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</si>
  <si>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</si>
  <si>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</si>
  <si>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</si>
  <si>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</si>
  <si>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</si>
  <si>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</si>
  <si>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</si>
  <si>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</si>
  <si>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</si>
  <si>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</si>
  <si>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</si>
  <si>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</si>
  <si>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</si>
  <si>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</si>
  <si>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</si>
  <si>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</si>
  <si>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</si>
  <si>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</si>
  <si>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</si>
  <si>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</si>
  <si>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</si>
  <si>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</si>
  <si>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</si>
  <si>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</si>
  <si>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</si>
  <si>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</si>
  <si>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</si>
  <si>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</si>
  <si>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</si>
  <si>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</si>
  <si>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</si>
  <si>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</si>
  <si>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</si>
  <si>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</si>
  <si>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</si>
  <si>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</si>
  <si>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</si>
  <si>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</si>
  <si>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</si>
  <si>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</si>
  <si>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</si>
  <si>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</si>
  <si>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</si>
  <si>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</si>
  <si>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</si>
  <si>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</si>
  <si>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</si>
  <si>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</si>
  <si>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</si>
  <si>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</si>
  <si>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</si>
  <si>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</si>
  <si>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</si>
  <si>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</si>
  <si>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</si>
  <si>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</si>
  <si>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</si>
  <si>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</si>
  <si>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</si>
  <si>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</si>
  <si>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</si>
  <si>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</si>
  <si>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</si>
  <si>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</si>
  <si>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</si>
  <si>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</si>
  <si>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</si>
  <si>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</si>
  <si>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</si>
  <si>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</si>
  <si>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</si>
  <si>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</si>
  <si>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</si>
  <si>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</si>
  <si>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</si>
  <si>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</si>
  <si>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</si>
  <si>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</si>
  <si>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</si>
  <si>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</si>
  <si>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</si>
  <si>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</si>
  <si>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</si>
  <si>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</si>
  <si>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</si>
  <si>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</si>
  <si>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</si>
  <si>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</si>
  <si>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</si>
  <si>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</si>
  <si>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</si>
  <si>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</si>
  <si>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</si>
  <si>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</si>
  <si>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</si>
  <si>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</si>
  <si>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</si>
  <si>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</si>
  <si>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</si>
  <si>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</si>
  <si>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</si>
  <si>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</si>
  <si>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</si>
  <si>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</si>
  <si>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</si>
  <si>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</si>
  <si>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</si>
  <si>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</si>
  <si>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</si>
  <si>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</si>
  <si>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</si>
  <si>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</si>
  <si>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</si>
  <si>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</si>
  <si>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</si>
  <si>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</si>
  <si>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</si>
  <si>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</si>
  <si>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</si>
  <si>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</si>
  <si>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</si>
  <si>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</si>
  <si>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</si>
  <si>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</si>
  <si>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</si>
  <si>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</si>
  <si>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</si>
  <si>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</si>
  <si>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</si>
  <si>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</si>
  <si>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</si>
  <si>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</si>
  <si>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</si>
  <si>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</si>
  <si>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</si>
  <si>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</si>
  <si>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</si>
  <si>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</si>
  <si>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</si>
  <si>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</si>
  <si>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</si>
  <si>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</si>
  <si>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</si>
  <si>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</si>
  <si>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</si>
  <si>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</si>
  <si>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</si>
  <si>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</si>
  <si>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</si>
  <si>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</si>
  <si>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</si>
  <si>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</si>
  <si>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</si>
  <si>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</si>
  <si>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</si>
  <si>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</si>
  <si>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</si>
  <si>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</si>
  <si>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</si>
  <si>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</si>
  <si>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</si>
  <si>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</si>
  <si>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</si>
  <si>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</si>
  <si>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</si>
  <si>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</si>
  <si>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</si>
  <si>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</si>
  <si>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</si>
  <si>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</si>
  <si>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</si>
  <si>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</si>
  <si>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</si>
  <si>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</si>
  <si>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</si>
  <si>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</si>
  <si>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</si>
  <si>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</si>
  <si>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</si>
  <si>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</si>
  <si>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</si>
  <si>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</si>
  <si>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</si>
  <si>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</si>
  <si>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</si>
  <si>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</si>
  <si>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</si>
  <si>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</si>
  <si>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</si>
  <si>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</si>
  <si>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</si>
  <si>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</si>
  <si>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</si>
  <si>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</si>
  <si>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</si>
  <si>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</si>
  <si>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</si>
  <si>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</si>
  <si>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</si>
  <si>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</si>
  <si>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</si>
  <si>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</si>
  <si>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</si>
  <si>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</si>
  <si>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</si>
  <si>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</si>
  <si>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</si>
  <si>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</si>
  <si>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</si>
  <si>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</si>
  <si>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</si>
  <si>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</si>
  <si>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</si>
  <si>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</si>
  <si>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</si>
  <si>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</si>
  <si>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</si>
  <si>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</si>
  <si>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</si>
  <si>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</si>
  <si>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</si>
  <si>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</si>
  <si>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</si>
  <si>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</si>
  <si>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</si>
  <si>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</si>
  <si>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</si>
  <si>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</si>
  <si>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</si>
  <si>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</si>
  <si>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</si>
  <si>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</si>
  <si>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</si>
  <si>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</si>
  <si>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</si>
  <si>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</si>
  <si>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</si>
  <si>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</si>
  <si>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</si>
  <si>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</si>
  <si>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</si>
  <si>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</si>
  <si>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</si>
  <si>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</si>
  <si>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</si>
  <si>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</si>
  <si>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</si>
  <si>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</si>
  <si>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</si>
  <si>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</si>
  <si>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</si>
  <si>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</si>
  <si>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</si>
  <si>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</si>
  <si>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</si>
  <si>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</si>
  <si>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</si>
  <si>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</si>
  <si>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</si>
  <si>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</si>
  <si>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</si>
  <si>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</si>
  <si>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</si>
  <si>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</si>
  <si>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</si>
  <si>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</si>
  <si>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</si>
  <si>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</si>
  <si>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</si>
  <si>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</si>
  <si>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</si>
  <si>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</si>
  <si>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</si>
  <si>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</si>
  <si>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</si>
  <si>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</si>
  <si>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</si>
  <si>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</si>
  <si>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</si>
  <si>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</si>
  <si>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</si>
  <si>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</si>
  <si>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</si>
  <si>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</si>
  <si>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</si>
  <si>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</si>
  <si>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</si>
  <si>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</si>
  <si>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</si>
  <si>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</si>
  <si>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</si>
  <si>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</si>
  <si>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</si>
  <si>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</si>
  <si>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</si>
  <si>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</si>
  <si>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</si>
  <si>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</si>
  <si>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</si>
  <si>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</si>
  <si>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</si>
  <si>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</si>
  <si>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</si>
  <si>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</si>
  <si>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</si>
  <si>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</si>
  <si>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</si>
  <si>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</si>
  <si>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</si>
  <si>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</si>
  <si>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</si>
  <si>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</si>
  <si>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</si>
  <si>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</si>
  <si>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</si>
  <si>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</si>
  <si>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</si>
  <si>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</si>
  <si>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</si>
  <si>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</si>
  <si>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</si>
  <si>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</si>
  <si>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</si>
  <si>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</si>
  <si>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</si>
  <si>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</si>
  <si>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</si>
  <si>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</si>
  <si>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</si>
  <si>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</si>
  <si>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</si>
  <si>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</si>
  <si>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</si>
  <si>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</si>
  <si>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</si>
  <si>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</si>
  <si>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</si>
  <si>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</si>
  <si>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</si>
  <si>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</si>
  <si>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</si>
  <si>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</si>
  <si>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</si>
  <si>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</si>
  <si>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</si>
  <si>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</si>
  <si>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</si>
  <si>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</si>
  <si>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</si>
  <si>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</si>
  <si>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</si>
  <si>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</si>
  <si>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</si>
  <si>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</si>
  <si>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</si>
  <si>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</si>
  <si>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</si>
  <si>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</si>
  <si>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</si>
  <si>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</si>
  <si>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</si>
  <si>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</si>
  <si>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</si>
  <si>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</si>
  <si>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</si>
  <si>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</si>
  <si>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</si>
  <si>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</si>
  <si>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</si>
  <si>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</si>
  <si>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</si>
  <si>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</si>
  <si>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</si>
  <si>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</si>
  <si>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</si>
  <si>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</si>
  <si>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</si>
  <si>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</si>
  <si>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</si>
  <si>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</si>
  <si>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</si>
  <si>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</si>
  <si>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</si>
  <si>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</si>
  <si>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</si>
  <si>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</si>
  <si>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</si>
  <si>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</si>
  <si>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</si>
  <si>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</si>
  <si>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</si>
  <si>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</si>
  <si>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</si>
  <si>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</si>
  <si>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</si>
  <si>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</si>
  <si>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</si>
  <si>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</si>
  <si>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</si>
  <si>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</si>
  <si>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</si>
  <si>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</si>
  <si>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</si>
  <si>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</si>
  <si>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</si>
  <si>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</si>
  <si>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</si>
  <si>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</si>
  <si>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</si>
  <si>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</si>
  <si>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</si>
  <si>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</si>
  <si>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</si>
  <si>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</si>
  <si>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</si>
  <si>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</si>
  <si>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</si>
  <si>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</si>
  <si>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</si>
  <si>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</si>
  <si>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</si>
  <si>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</si>
  <si>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</si>
  <si>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</si>
  <si>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</si>
  <si>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</si>
  <si>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</si>
  <si>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</si>
  <si>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</si>
  <si>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</si>
  <si>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</si>
  <si>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</si>
  <si>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</si>
  <si>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</si>
  <si>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</si>
  <si>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</si>
  <si>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</si>
  <si>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</si>
  <si>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</si>
  <si>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</si>
  <si>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</si>
  <si>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</si>
  <si>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</si>
  <si>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</si>
  <si>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</si>
  <si>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</si>
  <si>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</si>
  <si>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</si>
  <si>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</si>
  <si>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</si>
  <si>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</si>
  <si>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</si>
  <si>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</si>
  <si>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</si>
  <si>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</si>
  <si>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</si>
  <si>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</si>
  <si>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</si>
  <si>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</si>
  <si>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</si>
  <si>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</si>
  <si>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</si>
  <si>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</si>
  <si>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</si>
  <si>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</si>
  <si>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</si>
  <si>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</si>
  <si>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</si>
  <si>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</si>
  <si>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</si>
  <si>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</si>
  <si>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</si>
  <si>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</si>
  <si>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</si>
  <si>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</si>
  <si>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</si>
  <si>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</si>
  <si>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</si>
  <si>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</si>
  <si>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</si>
  <si>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</si>
  <si>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</si>
  <si>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</si>
  <si>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</si>
  <si>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</si>
  <si>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</si>
  <si>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</si>
  <si>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</si>
  <si>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</si>
  <si>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</si>
  <si>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</si>
  <si>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</si>
  <si>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</si>
  <si>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</si>
  <si>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</si>
  <si>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</si>
  <si>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</si>
  <si>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</si>
  <si>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</si>
  <si>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</si>
  <si>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</si>
  <si>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</si>
  <si>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</si>
  <si>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</si>
  <si>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</si>
  <si>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</si>
  <si>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</si>
  <si>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</si>
  <si>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</si>
  <si>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</si>
  <si>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</si>
  <si>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</si>
  <si>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</si>
  <si>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</si>
  <si>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</si>
  <si>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</si>
  <si>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</si>
  <si>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</si>
  <si>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</si>
  <si>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</si>
  <si>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</si>
  <si>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</si>
  <si>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</si>
  <si>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</si>
  <si>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</si>
  <si>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</si>
  <si>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</si>
  <si>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</si>
  <si>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</si>
  <si>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</si>
  <si>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</si>
  <si>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</si>
  <si>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</si>
  <si>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</si>
  <si>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</si>
  <si>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</si>
  <si>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</si>
  <si>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</si>
  <si>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</si>
  <si>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</si>
  <si>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</si>
  <si>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</si>
  <si>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</si>
  <si>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</si>
  <si>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</si>
  <si>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</si>
  <si>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</si>
  <si>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</si>
  <si>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</si>
  <si>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</si>
  <si>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</si>
  <si>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</si>
  <si>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</si>
  <si>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</si>
  <si>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</si>
  <si>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</si>
  <si>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</si>
  <si>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</si>
  <si>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</si>
  <si>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</si>
  <si>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</si>
  <si>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</si>
  <si>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</si>
  <si>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</si>
  <si>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</si>
  <si>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</si>
  <si>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</si>
  <si>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</si>
  <si>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</si>
  <si>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</si>
  <si>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</si>
  <si>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</si>
  <si>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</si>
  <si>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</si>
  <si>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</si>
  <si>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</si>
  <si>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</si>
  <si>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</si>
  <si>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</si>
  <si>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</si>
  <si>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</si>
  <si>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</si>
  <si>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</si>
  <si>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</si>
  <si>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</si>
  <si>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</si>
  <si>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</si>
  <si>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</si>
  <si>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</si>
  <si>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</si>
  <si>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</si>
  <si>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</si>
  <si>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</si>
  <si>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</si>
  <si>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</si>
  <si>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</si>
  <si>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</si>
  <si>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</si>
  <si>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</si>
  <si>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</si>
  <si>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</si>
  <si>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</si>
  <si>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</si>
  <si>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</si>
  <si>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</si>
  <si>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</si>
  <si>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</si>
  <si>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</si>
  <si>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</si>
  <si>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</si>
  <si>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MC1 08h21 /  Autorizado entrada na via 09h32 / Em deslocamento para km de trabalho</t>
  </si>
  <si>
    <t xml:space="preserve">MC1 08h21 /  Autorizado entrada na via 09h32 / Em Intervalo 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</si>
  <si>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</si>
  <si>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</si>
  <si>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</si>
  <si>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</si>
  <si>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</si>
  <si>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</si>
  <si>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</si>
  <si>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</si>
  <si>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</si>
  <si>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</si>
  <si>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</si>
  <si>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</si>
  <si>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</si>
  <si>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</si>
  <si>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</si>
  <si>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</si>
  <si>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>ZPG</t>
  </si>
  <si>
    <t>Alterado programação para km 127+760 via 2 / TP pronto 08h07 / Sem oportunidade de faixa</t>
  </si>
  <si>
    <t>Descarga de dormentes km 118+00; - Descarga de dormentes km114+300; - Recolher Jacaré km113+300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</si>
  <si>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</si>
  <si>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aproximadamento entre a 6º e 7º de intervalo para sair do SB e circular até LJ de ZEM-1.</t>
  </si>
  <si>
    <t>W97 solicita MC1 em ZEM-1 às 07h00 e circula até o km 155+700 em 156155-1;</t>
  </si>
  <si>
    <t>*V96 solicita MC1 em K67ZEV-2 às 07h20 e circula até o km 157+300 em ZEV157-1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</si>
  <si>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</si>
  <si>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</si>
  <si>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</si>
  <si>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</si>
  <si>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</si>
  <si>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</si>
  <si>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</si>
  <si>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</si>
  <si>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</si>
  <si>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</si>
  <si>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</si>
  <si>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</si>
  <si>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</si>
  <si>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</si>
  <si>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</si>
  <si>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</si>
  <si>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</si>
  <si>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</si>
  <si>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</si>
  <si>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</si>
  <si>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</si>
  <si>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</si>
  <si>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</si>
  <si>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</si>
  <si>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</si>
  <si>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</si>
  <si>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</si>
  <si>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</si>
  <si>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</si>
  <si>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</si>
  <si>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</si>
  <si>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</si>
  <si>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</si>
  <si>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</si>
  <si>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</si>
  <si>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</si>
  <si>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</si>
  <si>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</si>
  <si>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</si>
  <si>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</si>
  <si>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</si>
  <si>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Realizado abastecimento 9000 litros para 27/01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</si>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</sst>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2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8"/>
    <tableColumn id="8" xr3:uid="{98E82858-1ECA-4DB3-8AE4-BBB972FC487D}" name="CORRELATO" dataDxfId="177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176" dataDxfId="175" headerRowBorderDxfId="173" tableBorderDxfId="174">
  <autoFilter ref="A1:A215" xr:uid="{0436727B-5FB8-4B0E-A1C6-DFB9231E4B16}"/>
  <tableColumns count="1">
    <tableColumn id="1" xr3:uid="{D0196BA9-8675-415E-BBE0-E5D0002285D2}" name="BLOCO" dataDxfId="172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7" dateTimeGrouping="day"/>
        <dateGroupItem year="2026" month="2" day="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141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141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141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141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141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141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141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141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141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141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141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141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141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65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141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141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141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141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141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141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141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141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141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141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141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141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141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141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141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141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141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141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141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141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141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141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141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141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141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141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141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141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141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141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141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141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141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141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141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141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141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141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141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141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141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141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141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141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141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141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141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141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141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141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141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141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141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141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141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141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141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141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141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141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141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141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141" t="s">
        <v>817</v>
      </c>
    </row>
    <row r="83" spans="1:11">
      <c r="A83" s="141" t="s">
        <v>818</v>
      </c>
    </row>
    <row r="84" spans="1:11">
      <c r="A84" s="141" t="s">
        <v>819</v>
      </c>
    </row>
    <row r="85" spans="1:11">
      <c r="A85" s="141" t="s">
        <v>820</v>
      </c>
    </row>
    <row r="86" spans="1:11">
      <c r="A86" s="141" t="s">
        <v>821</v>
      </c>
    </row>
    <row r="87" spans="1:11">
      <c r="A87" s="141" t="s">
        <v>822</v>
      </c>
    </row>
    <row r="88" spans="1:11">
      <c r="A88" s="141" t="s">
        <v>823</v>
      </c>
    </row>
    <row r="89" spans="1:11">
      <c r="A89" s="141" t="s">
        <v>824</v>
      </c>
    </row>
    <row r="90" spans="1:11">
      <c r="A90" s="141" t="s">
        <v>825</v>
      </c>
    </row>
    <row r="91" spans="1:11">
      <c r="A91" s="141" t="s">
        <v>826</v>
      </c>
    </row>
    <row r="92" spans="1:11">
      <c r="A92" s="141" t="s">
        <v>827</v>
      </c>
    </row>
    <row r="93" spans="1:11">
      <c r="A93" s="141" t="s">
        <v>828</v>
      </c>
    </row>
    <row r="94" spans="1:11">
      <c r="A94" s="141" t="s">
        <v>829</v>
      </c>
    </row>
    <row r="95" spans="1:11">
      <c r="A95" s="141" t="s">
        <v>830</v>
      </c>
    </row>
    <row r="96" spans="1:11">
      <c r="A96" s="141" t="s">
        <v>831</v>
      </c>
    </row>
    <row r="97" spans="1:1">
      <c r="A97" s="141" t="s">
        <v>832</v>
      </c>
    </row>
    <row r="98" spans="1:1">
      <c r="A98" s="141" t="s">
        <v>833</v>
      </c>
    </row>
    <row r="99" spans="1:1">
      <c r="A99" s="141" t="s">
        <v>834</v>
      </c>
    </row>
    <row r="100" spans="1:1">
      <c r="A100" s="141" t="s">
        <v>835</v>
      </c>
    </row>
    <row r="101" spans="1:1">
      <c r="A101" s="141" t="s">
        <v>836</v>
      </c>
    </row>
    <row r="102" spans="1:1">
      <c r="A102" s="141" t="s">
        <v>837</v>
      </c>
    </row>
    <row r="103" spans="1:1">
      <c r="A103" s="141" t="s">
        <v>838</v>
      </c>
    </row>
    <row r="104" spans="1:1">
      <c r="A104" s="141" t="s">
        <v>839</v>
      </c>
    </row>
    <row r="105" spans="1:1">
      <c r="A105" s="141" t="s">
        <v>840</v>
      </c>
    </row>
    <row r="106" spans="1:1">
      <c r="A106" s="141" t="s">
        <v>841</v>
      </c>
    </row>
    <row r="107" spans="1:1">
      <c r="A107" s="141" t="s">
        <v>842</v>
      </c>
    </row>
    <row r="108" spans="1:1">
      <c r="A108" s="141" t="s">
        <v>843</v>
      </c>
    </row>
    <row r="109" spans="1:1">
      <c r="A109" s="141" t="s">
        <v>844</v>
      </c>
    </row>
    <row r="110" spans="1:1">
      <c r="A110" s="141" t="s">
        <v>736</v>
      </c>
    </row>
    <row r="111" spans="1:1">
      <c r="A111" s="141" t="s">
        <v>845</v>
      </c>
    </row>
    <row r="112" spans="1:1">
      <c r="A112" s="141" t="s">
        <v>846</v>
      </c>
    </row>
    <row r="113" spans="1:1">
      <c r="A113" s="141" t="s">
        <v>847</v>
      </c>
    </row>
    <row r="114" spans="1:1">
      <c r="A114" s="141" t="s">
        <v>848</v>
      </c>
    </row>
    <row r="115" spans="1:1">
      <c r="A115" s="141" t="s">
        <v>849</v>
      </c>
    </row>
    <row r="116" spans="1:1">
      <c r="A116" s="141" t="s">
        <v>850</v>
      </c>
    </row>
    <row r="117" spans="1:1">
      <c r="A117" s="141" t="s">
        <v>851</v>
      </c>
    </row>
    <row r="118" spans="1:1">
      <c r="A118" s="141" t="s">
        <v>852</v>
      </c>
    </row>
    <row r="119" spans="1:1">
      <c r="A119" s="141" t="s">
        <v>853</v>
      </c>
    </row>
    <row r="120" spans="1:1">
      <c r="A120" t="s">
        <v>854</v>
      </c>
    </row>
    <row r="121" spans="1:1">
      <c r="A121" s="141" t="s">
        <v>855</v>
      </c>
    </row>
    <row r="122" spans="1:1">
      <c r="A122" s="141" t="s">
        <v>856</v>
      </c>
    </row>
    <row r="123" spans="1:1">
      <c r="A123" s="141" t="s">
        <v>857</v>
      </c>
    </row>
    <row r="124" spans="1:1">
      <c r="A124" s="141" t="s">
        <v>858</v>
      </c>
    </row>
    <row r="125" spans="1:1">
      <c r="A125" t="s">
        <v>859</v>
      </c>
    </row>
    <row r="126" spans="1:1">
      <c r="A126" s="141" t="s">
        <v>860</v>
      </c>
    </row>
    <row r="127" spans="1:1">
      <c r="A127" s="141" t="s">
        <v>861</v>
      </c>
    </row>
    <row r="128" spans="1:1">
      <c r="A128" s="141" t="s">
        <v>862</v>
      </c>
    </row>
    <row r="129" spans="1:1">
      <c r="A129" s="141" t="s">
        <v>863</v>
      </c>
    </row>
    <row r="130" spans="1:1">
      <c r="A130" s="141" t="s">
        <v>864</v>
      </c>
    </row>
    <row r="131" spans="1:1">
      <c r="A131" s="141" t="s">
        <v>865</v>
      </c>
    </row>
    <row r="132" spans="1:1">
      <c r="A132" s="141" t="s">
        <v>866</v>
      </c>
    </row>
    <row r="133" spans="1:1">
      <c r="A133" s="141" t="s">
        <v>867</v>
      </c>
    </row>
    <row r="134" spans="1:1">
      <c r="A134" t="s">
        <v>868</v>
      </c>
    </row>
    <row r="135" spans="1:1">
      <c r="A135" s="141" t="s">
        <v>869</v>
      </c>
    </row>
    <row r="136" spans="1:1">
      <c r="A136" s="141" t="s">
        <v>870</v>
      </c>
    </row>
    <row r="137" spans="1:1">
      <c r="A137" s="141" t="s">
        <v>871</v>
      </c>
    </row>
    <row r="138" spans="1:1">
      <c r="A138" s="141" t="s">
        <v>872</v>
      </c>
    </row>
    <row r="139" spans="1:1">
      <c r="A139" s="141" t="s">
        <v>873</v>
      </c>
    </row>
    <row r="140" spans="1:1">
      <c r="A140" s="141" t="s">
        <v>874</v>
      </c>
    </row>
    <row r="141" spans="1:1">
      <c r="A141" s="141" t="s">
        <v>875</v>
      </c>
    </row>
    <row r="142" spans="1:1">
      <c r="A142" s="141" t="s">
        <v>876</v>
      </c>
    </row>
    <row r="143" spans="1:1">
      <c r="A143" s="141" t="s">
        <v>877</v>
      </c>
    </row>
    <row r="144" spans="1:1">
      <c r="A144" s="141" t="s">
        <v>878</v>
      </c>
    </row>
    <row r="145" spans="1:1">
      <c r="A145" t="s">
        <v>879</v>
      </c>
    </row>
    <row r="146" spans="1:1">
      <c r="A146" s="141" t="s">
        <v>880</v>
      </c>
    </row>
    <row r="147" spans="1:1">
      <c r="A147" s="141" t="s">
        <v>881</v>
      </c>
    </row>
    <row r="148" spans="1:1">
      <c r="A148" s="141" t="s">
        <v>882</v>
      </c>
    </row>
    <row r="149" spans="1:1">
      <c r="A149" s="141" t="s">
        <v>883</v>
      </c>
    </row>
    <row r="150" spans="1:1">
      <c r="A150" s="141" t="s">
        <v>884</v>
      </c>
    </row>
    <row r="151" spans="1:1">
      <c r="A151" s="141" t="s">
        <v>885</v>
      </c>
    </row>
    <row r="152" spans="1:1">
      <c r="A152" s="141" t="s">
        <v>886</v>
      </c>
    </row>
    <row r="153" spans="1:1">
      <c r="A153" s="141" t="s">
        <v>887</v>
      </c>
    </row>
    <row r="154" spans="1:1">
      <c r="A154" s="141" t="s">
        <v>888</v>
      </c>
    </row>
    <row r="155" spans="1:1">
      <c r="A155" s="141" t="s">
        <v>889</v>
      </c>
    </row>
    <row r="156" spans="1:1">
      <c r="A156" t="s">
        <v>890</v>
      </c>
    </row>
    <row r="157" spans="1:1">
      <c r="A157" s="141" t="s">
        <v>891</v>
      </c>
    </row>
    <row r="158" spans="1:1">
      <c r="A158" s="141" t="s">
        <v>892</v>
      </c>
    </row>
    <row r="159" spans="1:1">
      <c r="A159" s="141" t="s">
        <v>893</v>
      </c>
    </row>
    <row r="160" spans="1:1">
      <c r="A160" s="141" t="s">
        <v>894</v>
      </c>
    </row>
    <row r="161" spans="1:1">
      <c r="A161" s="141" t="s">
        <v>895</v>
      </c>
    </row>
    <row r="162" spans="1:1">
      <c r="A162" s="141" t="s">
        <v>896</v>
      </c>
    </row>
    <row r="163" spans="1:1">
      <c r="A163" t="s">
        <v>897</v>
      </c>
    </row>
    <row r="164" spans="1:1">
      <c r="A164" s="141" t="s">
        <v>898</v>
      </c>
    </row>
    <row r="165" spans="1:1">
      <c r="A165" s="141" t="s">
        <v>899</v>
      </c>
    </row>
    <row r="166" spans="1:1">
      <c r="A166" s="141" t="s">
        <v>900</v>
      </c>
    </row>
    <row r="167" spans="1:1">
      <c r="A167" s="141" t="s">
        <v>901</v>
      </c>
    </row>
    <row r="168" spans="1:1">
      <c r="A168" s="141" t="s">
        <v>902</v>
      </c>
    </row>
    <row r="169" spans="1:1">
      <c r="A169" s="141" t="s">
        <v>903</v>
      </c>
    </row>
    <row r="170" spans="1:1">
      <c r="A170" s="141" t="s">
        <v>904</v>
      </c>
    </row>
    <row r="171" spans="1:1">
      <c r="A171" s="141" t="s">
        <v>905</v>
      </c>
    </row>
    <row r="172" spans="1:1">
      <c r="A172" s="141" t="s">
        <v>906</v>
      </c>
    </row>
    <row r="173" spans="1:1">
      <c r="A173" s="141" t="s">
        <v>907</v>
      </c>
    </row>
    <row r="174" spans="1:1">
      <c r="A174" s="141" t="s">
        <v>908</v>
      </c>
    </row>
    <row r="175" spans="1:1">
      <c r="A175" t="s">
        <v>909</v>
      </c>
    </row>
    <row r="176" spans="1:1">
      <c r="A176" s="141" t="s">
        <v>910</v>
      </c>
    </row>
    <row r="177" spans="1:1">
      <c r="A177" s="141" t="s">
        <v>911</v>
      </c>
    </row>
    <row r="178" spans="1:1">
      <c r="A178" s="141" t="s">
        <v>912</v>
      </c>
    </row>
    <row r="179" spans="1:1">
      <c r="A179" s="141" t="s">
        <v>913</v>
      </c>
    </row>
    <row r="180" spans="1:1">
      <c r="A180" s="141" t="s">
        <v>914</v>
      </c>
    </row>
    <row r="181" spans="1:1">
      <c r="A181" s="141" t="s">
        <v>915</v>
      </c>
    </row>
    <row r="182" spans="1:1">
      <c r="A182" s="141" t="s">
        <v>916</v>
      </c>
    </row>
    <row r="183" spans="1:1">
      <c r="A183" t="s">
        <v>917</v>
      </c>
    </row>
    <row r="184" spans="1:1">
      <c r="A184" s="141" t="s">
        <v>918</v>
      </c>
    </row>
    <row r="185" spans="1:1">
      <c r="A185" s="141" t="s">
        <v>919</v>
      </c>
    </row>
    <row r="186" spans="1:1">
      <c r="A186" t="s">
        <v>920</v>
      </c>
    </row>
    <row r="187" spans="1:1">
      <c r="A187" t="s">
        <v>921</v>
      </c>
    </row>
    <row r="188" spans="1:1">
      <c r="A188" s="141" t="s">
        <v>922</v>
      </c>
    </row>
    <row r="189" spans="1:1">
      <c r="A189" s="141" t="s">
        <v>923</v>
      </c>
    </row>
    <row r="190" spans="1:1">
      <c r="A190" t="s">
        <v>924</v>
      </c>
    </row>
    <row r="191" spans="1:1">
      <c r="A191" t="s">
        <v>925</v>
      </c>
    </row>
    <row r="192" spans="1:1">
      <c r="A192" s="141" t="s">
        <v>926</v>
      </c>
    </row>
    <row r="193" spans="1:1">
      <c r="A193" s="141" t="s">
        <v>927</v>
      </c>
    </row>
    <row r="194" spans="1:1">
      <c r="A194" t="s">
        <v>928</v>
      </c>
    </row>
    <row r="195" spans="1:1">
      <c r="A195" t="s">
        <v>929</v>
      </c>
    </row>
    <row r="196" spans="1:1">
      <c r="A196" s="141" t="s">
        <v>930</v>
      </c>
    </row>
    <row r="197" spans="1:1">
      <c r="A197" s="141" t="s">
        <v>931</v>
      </c>
    </row>
    <row r="198" spans="1:1">
      <c r="A198" s="141" t="s">
        <v>932</v>
      </c>
    </row>
    <row r="199" spans="1:1">
      <c r="A199" s="141" t="s">
        <v>933</v>
      </c>
    </row>
    <row r="200" spans="1:1">
      <c r="A200" s="141" t="s">
        <v>934</v>
      </c>
    </row>
    <row r="201" spans="1:1">
      <c r="A201" s="141" t="s">
        <v>935</v>
      </c>
    </row>
    <row r="202" spans="1:1">
      <c r="A202" s="141" t="s">
        <v>936</v>
      </c>
    </row>
    <row r="203" spans="1:1">
      <c r="A203" s="141" t="s">
        <v>937</v>
      </c>
    </row>
    <row r="204" spans="1:1">
      <c r="A204" s="141" t="s">
        <v>938</v>
      </c>
    </row>
    <row r="205" spans="1:1">
      <c r="A205" s="141" t="s">
        <v>939</v>
      </c>
    </row>
    <row r="206" spans="1:1">
      <c r="A206" s="141" t="s">
        <v>940</v>
      </c>
    </row>
    <row r="207" spans="1:1">
      <c r="A207" s="141" t="s">
        <v>941</v>
      </c>
    </row>
    <row r="208" spans="1:1">
      <c r="A208" s="141" t="s">
        <v>942</v>
      </c>
    </row>
    <row r="209" spans="1:1">
      <c r="A209" s="141" t="s">
        <v>943</v>
      </c>
    </row>
    <row r="210" spans="1:1">
      <c r="A210" t="s">
        <v>944</v>
      </c>
    </row>
    <row r="211" spans="1:1">
      <c r="A211" s="141" t="s">
        <v>945</v>
      </c>
    </row>
    <row r="212" spans="1:1">
      <c r="A212" s="141" t="s">
        <v>946</v>
      </c>
    </row>
    <row r="213" spans="1:1">
      <c r="A213" s="141" t="s">
        <v>947</v>
      </c>
    </row>
    <row r="214" spans="1:1">
      <c r="A214" s="141" t="s">
        <v>948</v>
      </c>
    </row>
    <row r="215" spans="1:1">
      <c r="A215" s="141" t="s">
        <v>949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G211" activePane="topRight" state="frozen"/>
      <selection pane="topRight" activeCell="H236" sqref="H236:L236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182" t="s">
        <v>950</v>
      </c>
      <c r="C1" s="183"/>
      <c r="D1" s="183"/>
      <c r="E1" s="3"/>
      <c r="F1" s="182" t="s">
        <v>951</v>
      </c>
      <c r="G1" s="183"/>
      <c r="H1" s="184"/>
      <c r="I1" s="183"/>
      <c r="J1" s="183"/>
      <c r="K1" s="183"/>
      <c r="L1" s="183"/>
      <c r="M1" s="183"/>
      <c r="N1" s="183"/>
      <c r="O1" s="183"/>
      <c r="P1" s="183"/>
      <c r="Q1" s="183"/>
      <c r="R1" s="183"/>
      <c r="S1" s="183"/>
      <c r="T1" s="183"/>
      <c r="U1" s="183"/>
      <c r="V1" s="183"/>
      <c r="W1" s="183"/>
      <c r="X1" s="183"/>
      <c r="Y1" s="183"/>
      <c r="Z1" s="183"/>
      <c r="AA1" s="183"/>
      <c r="AB1" s="183"/>
      <c r="AC1" s="183"/>
      <c r="AD1" s="183"/>
      <c r="AE1" s="183"/>
      <c r="AF1" s="183"/>
      <c r="AG1" s="185"/>
      <c r="AH1" s="5"/>
      <c r="AI1" s="192" t="s">
        <v>952</v>
      </c>
      <c r="AJ1" s="193"/>
      <c r="AK1" s="193"/>
      <c r="AL1" s="193"/>
      <c r="AM1" s="194"/>
      <c r="AN1" s="195"/>
      <c r="AO1" s="193"/>
      <c r="AP1" s="193"/>
      <c r="AQ1" s="193"/>
      <c r="AR1" s="193"/>
      <c r="AS1" s="193"/>
      <c r="AT1" s="193"/>
      <c r="AU1" s="193"/>
      <c r="AV1" s="193"/>
      <c r="AW1" s="193"/>
      <c r="AX1" s="193"/>
      <c r="AY1" s="193"/>
      <c r="AZ1" s="193"/>
      <c r="BA1" s="193"/>
      <c r="BB1" s="193"/>
      <c r="BC1" s="193"/>
      <c r="BD1" s="193"/>
      <c r="BE1" s="193"/>
      <c r="BF1" s="196"/>
      <c r="BG1" s="5"/>
      <c r="BH1" s="197" t="s">
        <v>953</v>
      </c>
      <c r="BI1" s="198"/>
      <c r="BJ1" s="198"/>
      <c r="BK1" s="199"/>
      <c r="BL1" s="5"/>
      <c r="BM1" s="189" t="s">
        <v>954</v>
      </c>
      <c r="BN1" s="190"/>
      <c r="BO1" s="190"/>
      <c r="BP1" s="190"/>
      <c r="BQ1" s="190"/>
      <c r="BR1" s="190"/>
      <c r="BS1" s="191"/>
      <c r="BT1" s="8"/>
    </row>
    <row r="2" spans="1:72" s="7" customFormat="1" ht="11.25">
      <c r="A2" s="1"/>
      <c r="B2" s="1"/>
      <c r="C2" s="2"/>
      <c r="D2" s="1"/>
      <c r="E2" s="3"/>
      <c r="F2" s="20" t="s">
        <v>955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956</v>
      </c>
      <c r="T2" s="21"/>
      <c r="U2" s="21"/>
      <c r="V2" s="21"/>
      <c r="W2" s="24"/>
      <c r="X2" s="21"/>
      <c r="Y2" s="22"/>
      <c r="Z2" s="4"/>
      <c r="AA2" s="20" t="s">
        <v>957</v>
      </c>
      <c r="AB2" s="21"/>
      <c r="AC2" s="21"/>
      <c r="AD2" s="21"/>
      <c r="AE2" s="21"/>
      <c r="AF2" s="21"/>
      <c r="AG2" s="22"/>
      <c r="AH2" s="5"/>
      <c r="AI2" s="192" t="s">
        <v>955</v>
      </c>
      <c r="AJ2" s="193"/>
      <c r="AK2" s="193"/>
      <c r="AL2" s="193"/>
      <c r="AM2" s="194"/>
      <c r="AN2" s="195"/>
      <c r="AO2" s="193"/>
      <c r="AP2" s="193"/>
      <c r="AQ2" s="196"/>
      <c r="AR2" s="6"/>
      <c r="AS2" s="192" t="s">
        <v>958</v>
      </c>
      <c r="AT2" s="193"/>
      <c r="AU2" s="193"/>
      <c r="AV2" s="193"/>
      <c r="AW2" s="193"/>
      <c r="AX2" s="193"/>
      <c r="AY2" s="196"/>
      <c r="AZ2" s="6"/>
      <c r="BA2" s="186" t="s">
        <v>959</v>
      </c>
      <c r="BB2" s="188"/>
      <c r="BC2" s="192" t="s">
        <v>956</v>
      </c>
      <c r="BD2" s="193"/>
      <c r="BE2" s="193"/>
      <c r="BF2" s="196"/>
      <c r="BG2" s="5"/>
      <c r="BH2" s="200"/>
      <c r="BI2" s="201"/>
      <c r="BJ2" s="201"/>
      <c r="BK2" s="202"/>
      <c r="BL2" s="5"/>
      <c r="BM2" s="203"/>
      <c r="BN2" s="204"/>
      <c r="BO2" s="204"/>
      <c r="BP2" s="204"/>
      <c r="BQ2" s="204"/>
      <c r="BR2" s="204"/>
      <c r="BS2" s="205"/>
      <c r="BT2" s="8"/>
    </row>
    <row r="3" spans="1:72" s="7" customFormat="1" ht="11.25">
      <c r="A3" s="1"/>
      <c r="B3" s="1"/>
      <c r="C3" s="2"/>
      <c r="D3" s="1"/>
      <c r="E3" s="48"/>
      <c r="F3" s="49" t="s">
        <v>960</v>
      </c>
      <c r="G3" s="50"/>
      <c r="H3" s="149" t="s">
        <v>961</v>
      </c>
      <c r="I3" s="51"/>
      <c r="J3" s="51"/>
      <c r="K3" s="51"/>
      <c r="L3" s="50"/>
      <c r="M3" s="51"/>
      <c r="N3" s="51"/>
      <c r="O3" s="49" t="s">
        <v>958</v>
      </c>
      <c r="P3" s="50"/>
      <c r="Q3" s="49" t="s">
        <v>962</v>
      </c>
      <c r="R3" s="50"/>
      <c r="S3" s="49" t="s">
        <v>963</v>
      </c>
      <c r="T3" s="51"/>
      <c r="U3" s="125"/>
      <c r="V3" s="50"/>
      <c r="W3" s="52" t="s">
        <v>964</v>
      </c>
      <c r="X3" s="53"/>
      <c r="Y3" s="54"/>
      <c r="Z3" s="55"/>
      <c r="AA3" s="56" t="s">
        <v>965</v>
      </c>
      <c r="AB3" s="57"/>
      <c r="AC3" s="57"/>
      <c r="AD3" s="58"/>
      <c r="AE3" s="59" t="s">
        <v>966</v>
      </c>
      <c r="AF3" s="60"/>
      <c r="AG3" s="61"/>
      <c r="AH3" s="62"/>
      <c r="AI3" s="186" t="s">
        <v>960</v>
      </c>
      <c r="AJ3" s="188"/>
      <c r="AK3" s="186" t="s">
        <v>961</v>
      </c>
      <c r="AL3" s="187"/>
      <c r="AM3" s="210"/>
      <c r="AN3" s="211"/>
      <c r="AO3" s="187"/>
      <c r="AP3" s="187"/>
      <c r="AQ3" s="188"/>
      <c r="AR3" s="63"/>
      <c r="AS3" s="208" t="s">
        <v>967</v>
      </c>
      <c r="AT3" s="209"/>
      <c r="AU3" s="208" t="s">
        <v>968</v>
      </c>
      <c r="AV3" s="209"/>
      <c r="AW3" s="208" t="s">
        <v>969</v>
      </c>
      <c r="AX3" s="209"/>
      <c r="AY3" s="63" t="s">
        <v>970</v>
      </c>
      <c r="AZ3" s="63"/>
      <c r="BA3" s="206"/>
      <c r="BB3" s="207"/>
      <c r="BC3" s="186" t="s">
        <v>963</v>
      </c>
      <c r="BD3" s="187"/>
      <c r="BE3" s="187"/>
      <c r="BF3" s="188"/>
      <c r="BG3" s="62"/>
      <c r="BH3" s="200"/>
      <c r="BI3" s="201"/>
      <c r="BJ3" s="201"/>
      <c r="BK3" s="202"/>
      <c r="BL3" s="62"/>
      <c r="BM3" s="189" t="s">
        <v>971</v>
      </c>
      <c r="BN3" s="190"/>
      <c r="BO3" s="190"/>
      <c r="BP3" s="191"/>
      <c r="BQ3" s="189" t="s">
        <v>742</v>
      </c>
      <c r="BR3" s="190"/>
      <c r="BS3" s="191"/>
      <c r="BT3" s="155"/>
    </row>
    <row r="4" spans="1:72" s="8" customFormat="1" ht="11.25">
      <c r="A4" s="39" t="s">
        <v>972</v>
      </c>
      <c r="B4" s="40" t="s">
        <v>973</v>
      </c>
      <c r="C4" s="41" t="s">
        <v>972</v>
      </c>
      <c r="D4" s="42" t="s">
        <v>974</v>
      </c>
      <c r="E4" s="43"/>
      <c r="F4" s="42" t="s">
        <v>974</v>
      </c>
      <c r="G4" s="39" t="s">
        <v>972</v>
      </c>
      <c r="H4" s="117" t="s">
        <v>973</v>
      </c>
      <c r="I4" s="40" t="s">
        <v>973</v>
      </c>
      <c r="J4" s="40" t="s">
        <v>973</v>
      </c>
      <c r="K4" s="40" t="s">
        <v>973</v>
      </c>
      <c r="L4" s="40" t="s">
        <v>973</v>
      </c>
      <c r="M4" s="40" t="s">
        <v>973</v>
      </c>
      <c r="N4" s="40" t="s">
        <v>973</v>
      </c>
      <c r="O4" s="40" t="s">
        <v>973</v>
      </c>
      <c r="P4" s="40" t="s">
        <v>973</v>
      </c>
      <c r="Q4" s="40" t="s">
        <v>973</v>
      </c>
      <c r="R4" s="39" t="s">
        <v>972</v>
      </c>
      <c r="S4" s="42" t="s">
        <v>974</v>
      </c>
      <c r="T4" s="42" t="s">
        <v>974</v>
      </c>
      <c r="U4" s="39" t="s">
        <v>972</v>
      </c>
      <c r="V4" s="44" t="s">
        <v>973</v>
      </c>
      <c r="W4" s="44" t="s">
        <v>973</v>
      </c>
      <c r="X4" s="42" t="s">
        <v>974</v>
      </c>
      <c r="Y4" s="42" t="s">
        <v>974</v>
      </c>
      <c r="Z4" s="42" t="s">
        <v>974</v>
      </c>
      <c r="AA4" s="40" t="s">
        <v>973</v>
      </c>
      <c r="AB4" s="42" t="s">
        <v>974</v>
      </c>
      <c r="AC4" s="42" t="s">
        <v>974</v>
      </c>
      <c r="AD4" s="40" t="s">
        <v>973</v>
      </c>
      <c r="AE4" s="40" t="s">
        <v>973</v>
      </c>
      <c r="AF4" s="40" t="s">
        <v>973</v>
      </c>
      <c r="AG4" s="40" t="s">
        <v>973</v>
      </c>
      <c r="AH4" s="45"/>
      <c r="AI4" s="42" t="s">
        <v>974</v>
      </c>
      <c r="AJ4" s="39" t="s">
        <v>972</v>
      </c>
      <c r="AK4" s="40" t="s">
        <v>973</v>
      </c>
      <c r="AL4" s="40" t="s">
        <v>973</v>
      </c>
      <c r="AM4" s="119" t="s">
        <v>973</v>
      </c>
      <c r="AN4" s="117" t="s">
        <v>973</v>
      </c>
      <c r="AO4" s="40" t="s">
        <v>973</v>
      </c>
      <c r="AP4" s="40" t="s">
        <v>973</v>
      </c>
      <c r="AQ4" s="40" t="s">
        <v>973</v>
      </c>
      <c r="AR4" s="40" t="s">
        <v>973</v>
      </c>
      <c r="AS4" s="40" t="s">
        <v>973</v>
      </c>
      <c r="AT4" s="40" t="s">
        <v>973</v>
      </c>
      <c r="AU4" s="40" t="s">
        <v>973</v>
      </c>
      <c r="AV4" s="40" t="s">
        <v>973</v>
      </c>
      <c r="AW4" s="40" t="s">
        <v>973</v>
      </c>
      <c r="AX4" s="40" t="s">
        <v>973</v>
      </c>
      <c r="AY4" s="39" t="s">
        <v>972</v>
      </c>
      <c r="AZ4" s="42" t="s">
        <v>974</v>
      </c>
      <c r="BA4" s="40" t="s">
        <v>973</v>
      </c>
      <c r="BB4" s="39" t="s">
        <v>972</v>
      </c>
      <c r="BC4" s="42" t="s">
        <v>974</v>
      </c>
      <c r="BD4" s="42" t="s">
        <v>974</v>
      </c>
      <c r="BE4" s="39" t="s">
        <v>972</v>
      </c>
      <c r="BF4" s="117" t="s">
        <v>973</v>
      </c>
      <c r="BG4" s="46" t="s">
        <v>975</v>
      </c>
      <c r="BH4" s="40" t="s">
        <v>973</v>
      </c>
      <c r="BI4" s="40" t="s">
        <v>973</v>
      </c>
      <c r="BJ4" s="40" t="s">
        <v>973</v>
      </c>
      <c r="BK4" s="40" t="s">
        <v>973</v>
      </c>
      <c r="BL4" s="46" t="s">
        <v>975</v>
      </c>
      <c r="BM4" s="42" t="s">
        <v>974</v>
      </c>
      <c r="BN4" s="42" t="s">
        <v>974</v>
      </c>
      <c r="BO4" s="42" t="s">
        <v>974</v>
      </c>
      <c r="BP4" s="40" t="s">
        <v>973</v>
      </c>
      <c r="BQ4" s="39" t="s">
        <v>972</v>
      </c>
      <c r="BR4" s="39" t="s">
        <v>972</v>
      </c>
      <c r="BS4" s="39" t="s">
        <v>972</v>
      </c>
    </row>
    <row r="5" spans="1:72" s="7" customFormat="1" ht="14.25" customHeight="1">
      <c r="A5" s="123" t="s">
        <v>976</v>
      </c>
      <c r="B5" s="123" t="s">
        <v>977</v>
      </c>
      <c r="C5" s="123" t="s">
        <v>978</v>
      </c>
      <c r="D5" s="123" t="s">
        <v>979</v>
      </c>
      <c r="E5" s="131" t="s">
        <v>980</v>
      </c>
      <c r="F5" s="123" t="s">
        <v>981</v>
      </c>
      <c r="G5" s="123" t="s">
        <v>982</v>
      </c>
      <c r="H5" s="123" t="s">
        <v>983</v>
      </c>
      <c r="I5" s="123" t="s">
        <v>984</v>
      </c>
      <c r="J5" s="123" t="s">
        <v>1</v>
      </c>
      <c r="K5" s="123" t="s">
        <v>985</v>
      </c>
      <c r="L5" s="123" t="s">
        <v>986</v>
      </c>
      <c r="M5" s="123" t="s">
        <v>987</v>
      </c>
      <c r="N5" s="123" t="s">
        <v>5</v>
      </c>
      <c r="O5" s="123" t="s">
        <v>988</v>
      </c>
      <c r="P5" s="123" t="s">
        <v>989</v>
      </c>
      <c r="Q5" s="123" t="s">
        <v>990</v>
      </c>
      <c r="R5" s="123" t="s">
        <v>991</v>
      </c>
      <c r="S5" s="123" t="s">
        <v>992</v>
      </c>
      <c r="T5" s="123" t="s">
        <v>993</v>
      </c>
      <c r="U5" s="123" t="s">
        <v>4</v>
      </c>
      <c r="V5" s="123" t="s">
        <v>994</v>
      </c>
      <c r="W5" s="123" t="s">
        <v>995</v>
      </c>
      <c r="X5" s="123" t="s">
        <v>996</v>
      </c>
      <c r="Y5" s="123" t="s">
        <v>997</v>
      </c>
      <c r="Z5" s="123" t="s">
        <v>411</v>
      </c>
      <c r="AA5" s="123" t="s">
        <v>998</v>
      </c>
      <c r="AB5" s="123" t="s">
        <v>999</v>
      </c>
      <c r="AC5" s="123" t="s">
        <v>1000</v>
      </c>
      <c r="AD5" s="123" t="s">
        <v>1001</v>
      </c>
      <c r="AE5" s="123" t="s">
        <v>1002</v>
      </c>
      <c r="AF5" s="123" t="s">
        <v>1003</v>
      </c>
      <c r="AG5" s="123" t="s">
        <v>1004</v>
      </c>
      <c r="AH5" s="154" t="s">
        <v>1005</v>
      </c>
      <c r="AI5" s="123" t="s">
        <v>1006</v>
      </c>
      <c r="AJ5" s="123" t="s">
        <v>1007</v>
      </c>
      <c r="AK5" s="123" t="s">
        <v>1008</v>
      </c>
      <c r="AL5" s="123" t="s">
        <v>1009</v>
      </c>
      <c r="AM5" s="123" t="s">
        <v>1010</v>
      </c>
      <c r="AN5" s="123" t="s">
        <v>1011</v>
      </c>
      <c r="AO5" s="123" t="s">
        <v>1012</v>
      </c>
      <c r="AP5" s="123" t="s">
        <v>1013</v>
      </c>
      <c r="AQ5" s="123" t="s">
        <v>1014</v>
      </c>
      <c r="AR5" s="123" t="s">
        <v>1015</v>
      </c>
      <c r="AS5" s="123" t="s">
        <v>1016</v>
      </c>
      <c r="AT5" s="123" t="s">
        <v>1017</v>
      </c>
      <c r="AU5" s="123" t="s">
        <v>1018</v>
      </c>
      <c r="AV5" s="123" t="s">
        <v>1019</v>
      </c>
      <c r="AW5" s="123" t="s">
        <v>1020</v>
      </c>
      <c r="AX5" s="123" t="s">
        <v>1021</v>
      </c>
      <c r="AY5" s="123" t="s">
        <v>970</v>
      </c>
      <c r="AZ5" s="123" t="s">
        <v>1022</v>
      </c>
      <c r="BA5" s="123" t="s">
        <v>1023</v>
      </c>
      <c r="BB5" s="123" t="s">
        <v>1024</v>
      </c>
      <c r="BC5" s="123" t="s">
        <v>1025</v>
      </c>
      <c r="BD5" s="123" t="s">
        <v>1026</v>
      </c>
      <c r="BE5" s="123" t="s">
        <v>1027</v>
      </c>
      <c r="BF5" s="123" t="s">
        <v>1028</v>
      </c>
      <c r="BG5" s="154" t="s">
        <v>1029</v>
      </c>
      <c r="BH5" s="123" t="s">
        <v>1030</v>
      </c>
      <c r="BI5" s="123" t="s">
        <v>1031</v>
      </c>
      <c r="BJ5" s="123" t="s">
        <v>1032</v>
      </c>
      <c r="BK5" s="123" t="s">
        <v>1033</v>
      </c>
      <c r="BL5" s="154" t="s">
        <v>1034</v>
      </c>
      <c r="BM5" s="123" t="s">
        <v>1035</v>
      </c>
      <c r="BN5" s="123" t="s">
        <v>1036</v>
      </c>
      <c r="BO5" s="123" t="s">
        <v>1037</v>
      </c>
      <c r="BP5" s="123" t="s">
        <v>1038</v>
      </c>
      <c r="BQ5" s="123" t="s">
        <v>1039</v>
      </c>
      <c r="BR5" s="123" t="s">
        <v>1040</v>
      </c>
      <c r="BS5" s="123" t="s">
        <v>1041</v>
      </c>
      <c r="BT5" s="8" t="s">
        <v>1042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1043</v>
      </c>
      <c r="E6" s="159"/>
      <c r="F6" s="126" t="s">
        <v>607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593</v>
      </c>
      <c r="M6" s="105" t="s">
        <v>1044</v>
      </c>
      <c r="N6" s="150" t="s">
        <v>1045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1046</v>
      </c>
      <c r="W6" s="151" t="s">
        <v>1047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593</v>
      </c>
      <c r="AD6" s="107">
        <v>0.29166666666666669</v>
      </c>
      <c r="AE6" s="105">
        <v>6249</v>
      </c>
      <c r="AF6" s="105" t="s">
        <v>593</v>
      </c>
      <c r="AG6" s="105" t="s">
        <v>593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1048</v>
      </c>
      <c r="BK6" s="18" t="s">
        <v>1049</v>
      </c>
      <c r="BL6" s="16"/>
      <c r="BM6" s="130" t="s">
        <v>445</v>
      </c>
      <c r="BN6" s="130" t="s">
        <v>445</v>
      </c>
      <c r="BO6" s="130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767</v>
      </c>
      <c r="E7" s="159"/>
      <c r="F7" s="126" t="s">
        <v>698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1046</v>
      </c>
      <c r="W7" s="151" t="s">
        <v>1050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593</v>
      </c>
      <c r="AD7" s="107">
        <v>0.29166666666666669</v>
      </c>
      <c r="AE7" s="105">
        <v>6242</v>
      </c>
      <c r="AF7" s="105" t="s">
        <v>593</v>
      </c>
      <c r="AG7" s="105" t="s">
        <v>593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1051</v>
      </c>
      <c r="BK7" s="17" t="s">
        <v>1051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794</v>
      </c>
      <c r="E8" s="159"/>
      <c r="F8" s="126" t="s">
        <v>698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737</v>
      </c>
      <c r="E9" s="159">
        <v>4</v>
      </c>
      <c r="F9" s="126" t="s">
        <v>595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911</v>
      </c>
      <c r="E12" s="159"/>
      <c r="F12" s="126" t="s">
        <v>775</v>
      </c>
      <c r="G12" s="142" t="str">
        <f>IF(D12="","*",VLOOKUP(F12,BS_ATIVIDADE[],3,FALSE))</f>
        <v>SOLDA</v>
      </c>
      <c r="H12" s="106" t="s">
        <v>593</v>
      </c>
      <c r="I12" s="106" t="s">
        <v>593</v>
      </c>
      <c r="J12" s="105">
        <v>70</v>
      </c>
      <c r="K12" s="105">
        <v>134.9</v>
      </c>
      <c r="L12" s="105" t="s">
        <v>593</v>
      </c>
      <c r="M12" s="105" t="s">
        <v>1052</v>
      </c>
      <c r="N12" s="150" t="s">
        <v>1053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1054</v>
      </c>
      <c r="W12" s="151" t="s">
        <v>1055</v>
      </c>
      <c r="X12" s="104" t="s">
        <v>421</v>
      </c>
      <c r="Y12" s="129" t="s">
        <v>424</v>
      </c>
      <c r="Z12" s="104"/>
      <c r="AA12" s="105" t="s">
        <v>593</v>
      </c>
      <c r="AB12" s="126"/>
      <c r="AC12" s="126"/>
      <c r="AD12" s="107" t="s">
        <v>593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1056</v>
      </c>
      <c r="BG12" s="16"/>
      <c r="BH12" s="17">
        <v>0</v>
      </c>
      <c r="BI12" s="17"/>
      <c r="BJ12" s="17" t="s">
        <v>1057</v>
      </c>
      <c r="BK12" s="18" t="s">
        <v>1057</v>
      </c>
      <c r="BL12" s="16"/>
      <c r="BM12" s="130" t="s">
        <v>451</v>
      </c>
      <c r="BN12" s="130" t="s">
        <v>451</v>
      </c>
      <c r="BO12" s="130" t="s">
        <v>451</v>
      </c>
      <c r="BP12" s="18" t="s">
        <v>1057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594</v>
      </c>
      <c r="E13" s="159"/>
      <c r="F13" s="126" t="s">
        <v>654</v>
      </c>
      <c r="G13" s="142" t="str">
        <f>IF(D13="","*",VLOOKUP(F13,BS_ATIVIDADE[],3,FALSE))</f>
        <v>EXPANSÃO</v>
      </c>
      <c r="H13" s="106" t="s">
        <v>593</v>
      </c>
      <c r="I13" s="106" t="s">
        <v>593</v>
      </c>
      <c r="J13" s="105">
        <v>170</v>
      </c>
      <c r="K13" s="105">
        <v>114.045</v>
      </c>
      <c r="L13" s="105" t="s">
        <v>593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1058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1059</v>
      </c>
      <c r="W13" s="151" t="s">
        <v>1055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593</v>
      </c>
      <c r="AD13" s="107">
        <v>0.29166666666666669</v>
      </c>
      <c r="AE13" s="105">
        <v>6249</v>
      </c>
      <c r="AF13" s="105" t="s">
        <v>593</v>
      </c>
      <c r="AG13" s="105" t="s">
        <v>593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1059</v>
      </c>
      <c r="BG13" s="16"/>
      <c r="BH13" s="17">
        <v>0</v>
      </c>
      <c r="BI13" s="17"/>
      <c r="BJ13" s="17" t="s">
        <v>1060</v>
      </c>
      <c r="BK13" s="18" t="s">
        <v>1060</v>
      </c>
      <c r="BL13" s="16"/>
      <c r="BM13" s="130" t="s">
        <v>447</v>
      </c>
      <c r="BN13" s="130" t="s">
        <v>471</v>
      </c>
      <c r="BO13" s="130" t="s">
        <v>471</v>
      </c>
      <c r="BP13" s="18" t="s">
        <v>1060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791</v>
      </c>
      <c r="E14" s="159"/>
      <c r="F14" s="126" t="s">
        <v>698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593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1061</v>
      </c>
      <c r="W14" s="151" t="s">
        <v>1050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593</v>
      </c>
      <c r="AD14" s="107" t="s">
        <v>593</v>
      </c>
      <c r="AE14" s="105" t="s">
        <v>593</v>
      </c>
      <c r="AF14" s="105" t="s">
        <v>593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1062</v>
      </c>
      <c r="AL14" s="31" t="s">
        <v>1062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1061</v>
      </c>
      <c r="BG14" s="16"/>
      <c r="BH14" s="17">
        <v>0</v>
      </c>
      <c r="BI14" s="17"/>
      <c r="BJ14" s="17" t="s">
        <v>1063</v>
      </c>
      <c r="BK14" s="18" t="s">
        <v>1063</v>
      </c>
      <c r="BL14" s="16"/>
      <c r="BM14" s="130" t="s">
        <v>451</v>
      </c>
      <c r="BN14" s="130" t="s">
        <v>451</v>
      </c>
      <c r="BO14" s="130" t="s">
        <v>451</v>
      </c>
      <c r="BP14" s="18" t="s">
        <v>1063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1043</v>
      </c>
      <c r="E15" s="159"/>
      <c r="F15" s="126" t="s">
        <v>698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1046</v>
      </c>
      <c r="W15" s="151" t="s">
        <v>1050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593</v>
      </c>
      <c r="AD15" s="107">
        <v>0.29166666666666669</v>
      </c>
      <c r="AE15" s="105">
        <v>6249</v>
      </c>
      <c r="AF15" s="105" t="s">
        <v>593</v>
      </c>
      <c r="AG15" s="105" t="s">
        <v>593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1046</v>
      </c>
      <c r="BG15" s="16"/>
      <c r="BH15" s="17">
        <v>0</v>
      </c>
      <c r="BI15" s="17"/>
      <c r="BJ15" s="17" t="s">
        <v>1063</v>
      </c>
      <c r="BK15" s="18" t="s">
        <v>1063</v>
      </c>
      <c r="BL15" s="16"/>
      <c r="BM15" s="130" t="s">
        <v>451</v>
      </c>
      <c r="BN15" s="130" t="s">
        <v>451</v>
      </c>
      <c r="BO15" s="130" t="s">
        <v>451</v>
      </c>
      <c r="BP15" s="18" t="s">
        <v>1063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824</v>
      </c>
      <c r="E16" s="159"/>
      <c r="F16" s="126" t="s">
        <v>756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1064</v>
      </c>
      <c r="W16" s="151" t="s">
        <v>1065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593</v>
      </c>
      <c r="AD16" s="107">
        <v>0.29166666666666669</v>
      </c>
      <c r="AE16" s="105">
        <v>9341</v>
      </c>
      <c r="AF16" s="105" t="s">
        <v>593</v>
      </c>
      <c r="AG16" s="105" t="s">
        <v>593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1064</v>
      </c>
      <c r="BG16" s="16"/>
      <c r="BH16" s="17">
        <v>0</v>
      </c>
      <c r="BI16" s="17"/>
      <c r="BJ16" s="17" t="s">
        <v>1066</v>
      </c>
      <c r="BK16" s="18" t="s">
        <v>1063</v>
      </c>
      <c r="BL16" s="16"/>
      <c r="BM16" s="130" t="s">
        <v>451</v>
      </c>
      <c r="BN16" s="130" t="s">
        <v>451</v>
      </c>
      <c r="BO16" s="130" t="s">
        <v>451</v>
      </c>
      <c r="BP16" s="18" t="s">
        <v>1063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824</v>
      </c>
      <c r="E17" s="159"/>
      <c r="F17" s="126" t="s">
        <v>786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593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1064</v>
      </c>
      <c r="W17" s="151" t="s">
        <v>1067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593</v>
      </c>
      <c r="AD17" s="107">
        <v>0.29166666666666669</v>
      </c>
      <c r="AE17" s="105">
        <v>9341</v>
      </c>
      <c r="AF17" s="105" t="s">
        <v>593</v>
      </c>
      <c r="AG17" s="105" t="s">
        <v>593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1064</v>
      </c>
      <c r="BG17" s="16"/>
      <c r="BH17" s="17">
        <v>0</v>
      </c>
      <c r="BI17" s="17"/>
      <c r="BJ17" s="17" t="s">
        <v>1066</v>
      </c>
      <c r="BK17" s="18" t="s">
        <v>1063</v>
      </c>
      <c r="BL17" s="16"/>
      <c r="BM17" s="130" t="s">
        <v>451</v>
      </c>
      <c r="BN17" s="130" t="s">
        <v>451</v>
      </c>
      <c r="BO17" s="130" t="s">
        <v>451</v>
      </c>
      <c r="BP17" s="18" t="s">
        <v>1063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767</v>
      </c>
      <c r="E19" s="159"/>
      <c r="F19" s="126" t="s">
        <v>698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1046</v>
      </c>
      <c r="W19" s="151" t="s">
        <v>1050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593</v>
      </c>
      <c r="AD19" s="107">
        <v>0.29166666666666669</v>
      </c>
      <c r="AE19" s="105">
        <v>6242</v>
      </c>
      <c r="AF19" s="105" t="s">
        <v>593</v>
      </c>
      <c r="AG19" s="105" t="s">
        <v>593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1046</v>
      </c>
      <c r="BG19" s="16"/>
      <c r="BH19" s="17">
        <v>0</v>
      </c>
      <c r="BI19" s="17"/>
      <c r="BJ19" s="17" t="s">
        <v>1068</v>
      </c>
      <c r="BK19" s="18" t="s">
        <v>1068</v>
      </c>
      <c r="BL19" s="16"/>
      <c r="BM19" s="130" t="s">
        <v>451</v>
      </c>
      <c r="BN19" s="130" t="s">
        <v>451</v>
      </c>
      <c r="BO19" s="130" t="s">
        <v>451</v>
      </c>
      <c r="BP19" s="18" t="s">
        <v>1068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876</v>
      </c>
      <c r="E20" s="159"/>
      <c r="F20" s="126" t="s">
        <v>779</v>
      </c>
      <c r="G20" s="142" t="str">
        <f>IF(D20="","*",VLOOKUP(F20,BS_ATIVIDADE[],3,FALSE))</f>
        <v>DORMENTE - SUBSTITUIÇÂO</v>
      </c>
      <c r="H20" s="105" t="s">
        <v>593</v>
      </c>
      <c r="I20" s="105" t="s">
        <v>593</v>
      </c>
      <c r="J20" s="105">
        <v>56</v>
      </c>
      <c r="K20" s="105">
        <v>205</v>
      </c>
      <c r="L20" s="105" t="s">
        <v>593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1069</v>
      </c>
      <c r="W20" s="151" t="s">
        <v>1070</v>
      </c>
      <c r="X20" s="104" t="s">
        <v>421</v>
      </c>
      <c r="Y20" s="129" t="s">
        <v>424</v>
      </c>
      <c r="Z20" s="104"/>
      <c r="AA20" s="105" t="s">
        <v>593</v>
      </c>
      <c r="AB20" s="126" t="s">
        <v>593</v>
      </c>
      <c r="AC20" s="126" t="s">
        <v>593</v>
      </c>
      <c r="AD20" s="107" t="s">
        <v>593</v>
      </c>
      <c r="AE20" s="105" t="s">
        <v>593</v>
      </c>
      <c r="AF20" s="105" t="s">
        <v>593</v>
      </c>
      <c r="AG20" s="105" t="s">
        <v>593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1069</v>
      </c>
      <c r="BG20" s="16"/>
      <c r="BH20" s="17">
        <v>0</v>
      </c>
      <c r="BI20" s="17"/>
      <c r="BJ20" s="17" t="s">
        <v>1071</v>
      </c>
      <c r="BK20" s="18" t="s">
        <v>1072</v>
      </c>
      <c r="BL20" s="16"/>
      <c r="BM20" s="130" t="s">
        <v>451</v>
      </c>
      <c r="BN20" s="130" t="s">
        <v>451</v>
      </c>
      <c r="BO20" s="130" t="s">
        <v>451</v>
      </c>
      <c r="BP20" s="18" t="s">
        <v>1072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825</v>
      </c>
      <c r="E21" s="159"/>
      <c r="F21" s="126" t="s">
        <v>607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1073</v>
      </c>
      <c r="N21" s="150" t="s">
        <v>1074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1075</v>
      </c>
      <c r="W21" s="151" t="s">
        <v>1076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593</v>
      </c>
      <c r="AD21" s="107">
        <v>0.29166666666666669</v>
      </c>
      <c r="AE21" s="105">
        <v>7629</v>
      </c>
      <c r="AF21" s="105" t="s">
        <v>593</v>
      </c>
      <c r="AG21" s="105" t="s">
        <v>593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1075</v>
      </c>
      <c r="BG21" s="16"/>
      <c r="BH21" s="17">
        <v>2</v>
      </c>
      <c r="BI21" s="17"/>
      <c r="BJ21" s="17" t="s">
        <v>1077</v>
      </c>
      <c r="BK21" s="18" t="s">
        <v>1077</v>
      </c>
      <c r="BL21" s="16"/>
      <c r="BM21" s="130" t="s">
        <v>445</v>
      </c>
      <c r="BN21" s="130" t="s">
        <v>445</v>
      </c>
      <c r="BO21" s="130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933</v>
      </c>
      <c r="E22" s="159"/>
      <c r="F22" s="126" t="s">
        <v>815</v>
      </c>
      <c r="G22" s="142" t="str">
        <f>IF(D22="","*",VLOOKUP(F22,BS_ATIVIDADE[],3,FALSE))</f>
        <v>OUTROS</v>
      </c>
      <c r="H22" s="105" t="s">
        <v>593</v>
      </c>
      <c r="I22" s="105" t="s">
        <v>593</v>
      </c>
      <c r="J22" s="105">
        <v>56</v>
      </c>
      <c r="K22" s="105">
        <v>168</v>
      </c>
      <c r="L22" s="105" t="s">
        <v>593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1078</v>
      </c>
      <c r="W22" s="151" t="s">
        <v>1079</v>
      </c>
      <c r="X22" s="104" t="s">
        <v>421</v>
      </c>
      <c r="Y22" s="129" t="s">
        <v>424</v>
      </c>
      <c r="Z22" s="104"/>
      <c r="AA22" s="105" t="s">
        <v>593</v>
      </c>
      <c r="AB22" s="126" t="s">
        <v>593</v>
      </c>
      <c r="AC22" s="126" t="s">
        <v>593</v>
      </c>
      <c r="AD22" s="107" t="s">
        <v>593</v>
      </c>
      <c r="AE22" s="105" t="s">
        <v>593</v>
      </c>
      <c r="AF22" s="105" t="s">
        <v>593</v>
      </c>
      <c r="AG22" s="105" t="s">
        <v>593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1078</v>
      </c>
      <c r="BG22" s="16"/>
      <c r="BH22" s="17">
        <v>0</v>
      </c>
      <c r="BI22" s="17"/>
      <c r="BJ22" s="17" t="s">
        <v>1080</v>
      </c>
      <c r="BK22" s="18" t="s">
        <v>1072</v>
      </c>
      <c r="BL22" s="16"/>
      <c r="BM22" s="130" t="s">
        <v>451</v>
      </c>
      <c r="BN22" s="130" t="s">
        <v>451</v>
      </c>
      <c r="BO22" s="130" t="s">
        <v>451</v>
      </c>
      <c r="BP22" s="18" t="s">
        <v>1072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924</v>
      </c>
      <c r="E23" s="159"/>
      <c r="F23" s="126" t="s">
        <v>753</v>
      </c>
      <c r="G23" s="142" t="str">
        <f>IF(D23="","*",VLOOKUP(F23,BS_ATIVIDADE[],3,FALSE))</f>
        <v>AMV</v>
      </c>
      <c r="H23" s="105" t="s">
        <v>593</v>
      </c>
      <c r="I23" s="105" t="s">
        <v>593</v>
      </c>
      <c r="J23" s="105">
        <v>56</v>
      </c>
      <c r="K23" s="105">
        <v>157.9</v>
      </c>
      <c r="L23" s="105" t="s">
        <v>593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1081</v>
      </c>
      <c r="W23" s="151" t="s">
        <v>1082</v>
      </c>
      <c r="X23" s="104" t="s">
        <v>421</v>
      </c>
      <c r="Y23" s="129" t="s">
        <v>424</v>
      </c>
      <c r="Z23" s="104"/>
      <c r="AA23" s="105" t="s">
        <v>593</v>
      </c>
      <c r="AB23" s="126" t="s">
        <v>593</v>
      </c>
      <c r="AC23" s="126" t="s">
        <v>593</v>
      </c>
      <c r="AD23" s="107" t="s">
        <v>593</v>
      </c>
      <c r="AE23" s="105" t="s">
        <v>593</v>
      </c>
      <c r="AF23" s="105" t="s">
        <v>593</v>
      </c>
      <c r="AG23" s="105" t="s">
        <v>593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1081</v>
      </c>
      <c r="BG23" s="16"/>
      <c r="BH23" s="17">
        <v>0</v>
      </c>
      <c r="BI23" s="17"/>
      <c r="BJ23" s="17" t="s">
        <v>1083</v>
      </c>
      <c r="BK23" s="18" t="s">
        <v>1083</v>
      </c>
      <c r="BL23" s="16"/>
      <c r="BM23" s="130" t="s">
        <v>430</v>
      </c>
      <c r="BN23" s="130" t="s">
        <v>455</v>
      </c>
      <c r="BO23" s="130" t="s">
        <v>517</v>
      </c>
      <c r="BP23" s="18" t="s">
        <v>1083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737</v>
      </c>
      <c r="E26" s="159">
        <v>4</v>
      </c>
      <c r="F26" s="126" t="s">
        <v>595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1084</v>
      </c>
      <c r="W26" s="151" t="s">
        <v>1085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593</v>
      </c>
      <c r="AF26" s="105" t="s">
        <v>593</v>
      </c>
      <c r="AG26" s="105" t="s">
        <v>593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1084</v>
      </c>
      <c r="BG26" s="16"/>
      <c r="BH26" s="17">
        <v>0</v>
      </c>
      <c r="BI26" s="17"/>
      <c r="BJ26" s="17" t="s">
        <v>1086</v>
      </c>
      <c r="BK26" s="18" t="s">
        <v>1087</v>
      </c>
      <c r="BL26" s="16"/>
      <c r="BM26" s="130" t="s">
        <v>451</v>
      </c>
      <c r="BN26" s="130" t="s">
        <v>451</v>
      </c>
      <c r="BO26" s="130" t="s">
        <v>451</v>
      </c>
      <c r="BP26" s="18" t="s">
        <v>1087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803</v>
      </c>
      <c r="E27" s="159"/>
      <c r="F27" s="126" t="s">
        <v>698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1061</v>
      </c>
      <c r="W27" s="151" t="s">
        <v>1050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1061</v>
      </c>
      <c r="BG27" s="16"/>
      <c r="BH27" s="17">
        <v>2</v>
      </c>
      <c r="BI27" s="17"/>
      <c r="BJ27" s="17" t="s">
        <v>1088</v>
      </c>
      <c r="BK27" s="18" t="s">
        <v>1089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744</v>
      </c>
      <c r="E28" s="159"/>
      <c r="F28" s="126" t="s">
        <v>660</v>
      </c>
      <c r="G28" s="142" t="str">
        <f>IF(D28="","*",VLOOKUP(F28,BS_ATIVIDADE[],3,FALSE))</f>
        <v>TRILHEIRO - DESCARGA</v>
      </c>
      <c r="H28" s="106" t="s">
        <v>201</v>
      </c>
      <c r="I28" s="106" t="s">
        <v>1090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1091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1092</v>
      </c>
      <c r="W28" s="151" t="s">
        <v>1093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593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1092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892</v>
      </c>
      <c r="E29" s="159"/>
      <c r="F29" s="126" t="s">
        <v>775</v>
      </c>
      <c r="G29" s="142" t="str">
        <f>IF(D29="","*",VLOOKUP(F29,BS_ATIVIDADE[],3,FALSE))</f>
        <v>SOLDA</v>
      </c>
      <c r="H29" s="105" t="s">
        <v>593</v>
      </c>
      <c r="I29" s="105" t="s">
        <v>593</v>
      </c>
      <c r="J29" s="105">
        <v>55</v>
      </c>
      <c r="K29" s="105">
        <v>94.664000000000001</v>
      </c>
      <c r="L29" s="105" t="s">
        <v>593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1094</v>
      </c>
      <c r="W29" s="151" t="s">
        <v>1055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593</v>
      </c>
      <c r="AD29" s="107">
        <v>0.45833333333333331</v>
      </c>
      <c r="AE29" s="105">
        <v>6239</v>
      </c>
      <c r="AF29" s="105" t="s">
        <v>593</v>
      </c>
      <c r="AG29" s="105" t="s">
        <v>593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1094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860</v>
      </c>
      <c r="E30" s="159"/>
      <c r="F30" s="126" t="s">
        <v>726</v>
      </c>
      <c r="G30" s="142" t="str">
        <f>IF(D30="","*",VLOOKUP(F30,BS_ATIVIDADE[],3,FALSE))</f>
        <v>MODERNIZAÇÃO</v>
      </c>
      <c r="H30" s="105" t="s">
        <v>593</v>
      </c>
      <c r="I30" s="105" t="s">
        <v>593</v>
      </c>
      <c r="J30" s="105">
        <v>48</v>
      </c>
      <c r="K30" s="105">
        <v>123.363</v>
      </c>
      <c r="L30" s="105" t="s">
        <v>593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1095</v>
      </c>
      <c r="W30" s="151" t="s">
        <v>1055</v>
      </c>
      <c r="X30" s="104" t="s">
        <v>421</v>
      </c>
      <c r="Y30" s="129" t="s">
        <v>424</v>
      </c>
      <c r="Z30" s="104"/>
      <c r="AA30" s="105" t="s">
        <v>593</v>
      </c>
      <c r="AB30" s="126" t="s">
        <v>593</v>
      </c>
      <c r="AC30" s="126" t="s">
        <v>593</v>
      </c>
      <c r="AD30" s="107" t="s">
        <v>593</v>
      </c>
      <c r="AE30" s="105" t="s">
        <v>593</v>
      </c>
      <c r="AF30" s="105" t="s">
        <v>593</v>
      </c>
      <c r="AG30" s="105" t="s">
        <v>593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1095</v>
      </c>
      <c r="BG30" s="16"/>
      <c r="BH30" s="17">
        <v>0</v>
      </c>
      <c r="BI30" s="17"/>
      <c r="BJ30" s="17" t="s">
        <v>1060</v>
      </c>
      <c r="BK30" s="18" t="s">
        <v>1060</v>
      </c>
      <c r="BL30" s="16"/>
      <c r="BM30" s="130" t="s">
        <v>447</v>
      </c>
      <c r="BN30" s="130" t="s">
        <v>471</v>
      </c>
      <c r="BO30" s="130" t="s">
        <v>471</v>
      </c>
      <c r="BP30" s="18" t="s">
        <v>1060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826</v>
      </c>
      <c r="E33" s="159"/>
      <c r="F33" s="126" t="s">
        <v>788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1092</v>
      </c>
      <c r="W33" s="151" t="s">
        <v>1096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593</v>
      </c>
      <c r="AD33" s="107">
        <v>0.29166666666666669</v>
      </c>
      <c r="AE33" s="105">
        <v>7694</v>
      </c>
      <c r="AF33" s="105" t="s">
        <v>593</v>
      </c>
      <c r="AG33" s="105" t="s">
        <v>593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1092</v>
      </c>
      <c r="BG33" s="16"/>
      <c r="BH33" s="17">
        <v>0</v>
      </c>
      <c r="BI33" s="17"/>
      <c r="BJ33" s="17" t="s">
        <v>1097</v>
      </c>
      <c r="BK33" s="18" t="s">
        <v>1098</v>
      </c>
      <c r="BL33" s="16"/>
      <c r="BM33" s="130" t="s">
        <v>436</v>
      </c>
      <c r="BN33" s="130" t="s">
        <v>456</v>
      </c>
      <c r="BO33" s="130" t="s">
        <v>522</v>
      </c>
      <c r="BP33" s="18" t="s">
        <v>1098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826</v>
      </c>
      <c r="E34" s="159"/>
      <c r="F34" s="126" t="s">
        <v>756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593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1092</v>
      </c>
      <c r="W34" s="151" t="s">
        <v>1099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593</v>
      </c>
      <c r="AD34" s="107">
        <v>0.29166666666666669</v>
      </c>
      <c r="AE34" s="105">
        <v>7694</v>
      </c>
      <c r="AF34" s="105" t="s">
        <v>593</v>
      </c>
      <c r="AG34" s="105" t="s">
        <v>593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1092</v>
      </c>
      <c r="BG34" s="16"/>
      <c r="BH34" s="17">
        <v>0</v>
      </c>
      <c r="BI34" s="17"/>
      <c r="BJ34" s="17" t="s">
        <v>1097</v>
      </c>
      <c r="BK34" s="18" t="s">
        <v>1098</v>
      </c>
      <c r="BL34" s="16"/>
      <c r="BM34" s="130" t="s">
        <v>436</v>
      </c>
      <c r="BN34" s="130" t="s">
        <v>456</v>
      </c>
      <c r="BO34" s="130" t="s">
        <v>522</v>
      </c>
      <c r="BP34" s="18" t="s">
        <v>1098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840</v>
      </c>
      <c r="E35" s="159"/>
      <c r="F35" s="126" t="s">
        <v>715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1100</v>
      </c>
      <c r="W35" s="151" t="s">
        <v>1099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593</v>
      </c>
      <c r="AD35" s="107">
        <v>0.29166666666666669</v>
      </c>
      <c r="AE35" s="105" t="s">
        <v>593</v>
      </c>
      <c r="AF35" s="105" t="s">
        <v>593</v>
      </c>
      <c r="AG35" s="105" t="s">
        <v>593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1100</v>
      </c>
      <c r="BG35" s="16"/>
      <c r="BH35" s="17">
        <v>0</v>
      </c>
      <c r="BI35" s="17"/>
      <c r="BJ35" s="17" t="s">
        <v>1101</v>
      </c>
      <c r="BK35" s="18" t="s">
        <v>1102</v>
      </c>
      <c r="BL35" s="16"/>
      <c r="BM35" s="130" t="s">
        <v>440</v>
      </c>
      <c r="BN35" s="130" t="s">
        <v>469</v>
      </c>
      <c r="BO35" s="130" t="s">
        <v>547</v>
      </c>
      <c r="BP35" s="18" t="s">
        <v>1103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827</v>
      </c>
      <c r="E36" s="159"/>
      <c r="F36" s="126" t="s">
        <v>607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593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1104</v>
      </c>
      <c r="W36" s="151" t="s">
        <v>1105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1104</v>
      </c>
      <c r="BG36" s="16"/>
      <c r="BH36" s="17">
        <v>2</v>
      </c>
      <c r="BI36" s="17"/>
      <c r="BJ36" s="17" t="s">
        <v>1106</v>
      </c>
      <c r="BK36" s="18" t="s">
        <v>1106</v>
      </c>
      <c r="BL36" s="16"/>
      <c r="BM36" s="130" t="s">
        <v>445</v>
      </c>
      <c r="BN36" s="130" t="s">
        <v>445</v>
      </c>
      <c r="BO36" s="130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828</v>
      </c>
      <c r="E37" s="159"/>
      <c r="F37" s="126" t="s">
        <v>607</v>
      </c>
      <c r="G37" s="142" t="str">
        <f>IF(D37="","*",VLOOKUP(F37,BS_ATIVIDADE[],3,FALSE))</f>
        <v>OUTROS</v>
      </c>
      <c r="H37" s="106" t="s">
        <v>184</v>
      </c>
      <c r="I37" s="106" t="s">
        <v>1107</v>
      </c>
      <c r="J37" s="105">
        <v>92</v>
      </c>
      <c r="K37" s="105">
        <v>83.7</v>
      </c>
      <c r="L37" s="105" t="s">
        <v>593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1104</v>
      </c>
      <c r="W37" s="151" t="s">
        <v>1105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1104</v>
      </c>
      <c r="BG37" s="16"/>
      <c r="BH37" s="17">
        <v>2</v>
      </c>
      <c r="BI37" s="17"/>
      <c r="BJ37" s="17" t="s">
        <v>1108</v>
      </c>
      <c r="BK37" s="18" t="s">
        <v>1108</v>
      </c>
      <c r="BL37" s="16"/>
      <c r="BM37" s="130" t="s">
        <v>445</v>
      </c>
      <c r="BN37" s="130" t="s">
        <v>445</v>
      </c>
      <c r="BO37" s="130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859</v>
      </c>
      <c r="E38" s="159"/>
      <c r="F38" s="126" t="s">
        <v>753</v>
      </c>
      <c r="G38" s="142" t="str">
        <f>IF(D38="","*",VLOOKUP(F38,BS_ATIVIDADE[],3,FALSE))</f>
        <v>AMV</v>
      </c>
      <c r="H38" s="106" t="s">
        <v>593</v>
      </c>
      <c r="I38" s="105" t="s">
        <v>593</v>
      </c>
      <c r="J38" s="105">
        <v>54</v>
      </c>
      <c r="K38" s="105">
        <v>81.814999999999998</v>
      </c>
      <c r="L38" s="105" t="s">
        <v>593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1104</v>
      </c>
      <c r="W38" s="151" t="s">
        <v>1109</v>
      </c>
      <c r="X38" s="104" t="s">
        <v>421</v>
      </c>
      <c r="Y38" s="129" t="s">
        <v>424</v>
      </c>
      <c r="Z38" s="104"/>
      <c r="AA38" s="105" t="s">
        <v>593</v>
      </c>
      <c r="AB38" s="126" t="s">
        <v>593</v>
      </c>
      <c r="AC38" s="126" t="s">
        <v>593</v>
      </c>
      <c r="AD38" s="107" t="s">
        <v>593</v>
      </c>
      <c r="AE38" s="105" t="s">
        <v>593</v>
      </c>
      <c r="AF38" s="105" t="s">
        <v>593</v>
      </c>
      <c r="AG38" s="105" t="s">
        <v>593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1104</v>
      </c>
      <c r="BG38" s="16"/>
      <c r="BH38" s="17">
        <v>0</v>
      </c>
      <c r="BI38" s="17"/>
      <c r="BJ38" s="17" t="s">
        <v>1080</v>
      </c>
      <c r="BK38" s="18" t="s">
        <v>1110</v>
      </c>
      <c r="BL38" s="16"/>
      <c r="BM38" s="130" t="s">
        <v>441</v>
      </c>
      <c r="BN38" s="130" t="s">
        <v>470</v>
      </c>
      <c r="BO38" s="130" t="s">
        <v>521</v>
      </c>
      <c r="BP38" s="18" t="s">
        <v>1110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889</v>
      </c>
      <c r="E39" s="173"/>
      <c r="F39" s="126" t="s">
        <v>775</v>
      </c>
      <c r="G39" s="142" t="str">
        <f>IF(D39="","*",VLOOKUP(F39,BS_ATIVIDADE[],3,FALSE))</f>
        <v>SOLDA</v>
      </c>
      <c r="H39" s="106" t="s">
        <v>593</v>
      </c>
      <c r="I39" s="105" t="s">
        <v>593</v>
      </c>
      <c r="J39" s="105">
        <v>54</v>
      </c>
      <c r="K39" s="105">
        <v>65.3</v>
      </c>
      <c r="L39" s="105" t="s">
        <v>593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1104</v>
      </c>
      <c r="W39" s="151" t="s">
        <v>1055</v>
      </c>
      <c r="X39" s="104" t="s">
        <v>421</v>
      </c>
      <c r="Y39" s="129" t="s">
        <v>424</v>
      </c>
      <c r="Z39" s="104"/>
      <c r="AA39" s="105" t="s">
        <v>593</v>
      </c>
      <c r="AB39" s="126" t="s">
        <v>593</v>
      </c>
      <c r="AC39" s="126" t="s">
        <v>593</v>
      </c>
      <c r="AD39" s="107" t="s">
        <v>593</v>
      </c>
      <c r="AE39" s="105" t="s">
        <v>593</v>
      </c>
      <c r="AF39" s="105" t="s">
        <v>593</v>
      </c>
      <c r="AG39" s="105" t="s">
        <v>593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1104</v>
      </c>
      <c r="BG39" s="16"/>
      <c r="BH39" s="17">
        <v>0</v>
      </c>
      <c r="BI39" s="17"/>
      <c r="BJ39" s="17" t="s">
        <v>1111</v>
      </c>
      <c r="BK39" s="18" t="s">
        <v>1111</v>
      </c>
      <c r="BL39" s="16"/>
      <c r="BM39" s="130" t="s">
        <v>451</v>
      </c>
      <c r="BN39" s="130" t="s">
        <v>451</v>
      </c>
      <c r="BO39" s="130" t="s">
        <v>451</v>
      </c>
      <c r="BP39" s="18" t="s">
        <v>1111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594</v>
      </c>
      <c r="E40" s="173">
        <v>650</v>
      </c>
      <c r="F40" s="126" t="s">
        <v>654</v>
      </c>
      <c r="G40" s="142" t="str">
        <f>IF(D40="","*",VLOOKUP(F40,BS_ATIVIDADE[],3,FALSE))</f>
        <v>EXPANSÃO</v>
      </c>
      <c r="H40" s="106" t="s">
        <v>593</v>
      </c>
      <c r="I40" s="106"/>
      <c r="J40" s="105">
        <v>53</v>
      </c>
      <c r="K40" s="105">
        <v>123.8</v>
      </c>
      <c r="L40" s="105" t="s">
        <v>593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1112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1113</v>
      </c>
      <c r="W40" s="151" t="s">
        <v>1055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1113</v>
      </c>
      <c r="BG40" s="16"/>
      <c r="BH40" s="17">
        <v>2</v>
      </c>
      <c r="BI40" s="17"/>
      <c r="BJ40" s="17" t="s">
        <v>1114</v>
      </c>
      <c r="BK40" s="18" t="s">
        <v>1115</v>
      </c>
      <c r="BL40" s="16"/>
      <c r="BM40" s="130" t="s">
        <v>445</v>
      </c>
      <c r="BN40" s="130" t="s">
        <v>445</v>
      </c>
      <c r="BO40" s="130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911</v>
      </c>
      <c r="E44" s="159"/>
      <c r="F44" s="126" t="s">
        <v>775</v>
      </c>
      <c r="G44" s="142" t="str">
        <f>IF(D44="","*",VLOOKUP(F44,BS_ATIVIDADE[],3,FALSE))</f>
        <v>SOLDA</v>
      </c>
      <c r="H44" s="106" t="s">
        <v>593</v>
      </c>
      <c r="I44" s="106" t="s">
        <v>593</v>
      </c>
      <c r="J44" s="105">
        <v>70</v>
      </c>
      <c r="K44" s="105">
        <v>87.3</v>
      </c>
      <c r="L44" s="105" t="s">
        <v>593</v>
      </c>
      <c r="M44" s="105" t="s">
        <v>1052</v>
      </c>
      <c r="N44" s="150" t="s">
        <v>1053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1054</v>
      </c>
      <c r="W44" s="151" t="s">
        <v>1055</v>
      </c>
      <c r="X44" s="104" t="s">
        <v>421</v>
      </c>
      <c r="Y44" s="129"/>
      <c r="Z44" s="104"/>
      <c r="AA44" s="105" t="s">
        <v>593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791</v>
      </c>
      <c r="E45" s="159"/>
      <c r="F45" s="126" t="s">
        <v>698</v>
      </c>
      <c r="G45" s="142" t="str">
        <f>IF(D45="","*",VLOOKUP(F45,BS_ATIVIDADE[],3,FALSE))</f>
        <v>MECANIZAÇÃO - SOCADORA</v>
      </c>
      <c r="H45" s="106" t="s">
        <v>1062</v>
      </c>
      <c r="I45" s="106" t="s">
        <v>1062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1061</v>
      </c>
      <c r="W45" s="151" t="s">
        <v>1050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593</v>
      </c>
      <c r="AD45" s="107" t="s">
        <v>593</v>
      </c>
      <c r="AE45" s="105" t="s">
        <v>593</v>
      </c>
      <c r="AF45" s="105" t="s">
        <v>593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1116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594</v>
      </c>
      <c r="E46" s="159"/>
      <c r="F46" s="126" t="s">
        <v>654</v>
      </c>
      <c r="G46" s="142" t="str">
        <f>IF(D46="","*",VLOOKUP(F46,BS_ATIVIDADE[],3,FALSE))</f>
        <v>EXPANSÃO</v>
      </c>
      <c r="H46" s="106" t="s">
        <v>593</v>
      </c>
      <c r="I46" s="106" t="s">
        <v>593</v>
      </c>
      <c r="J46" s="105">
        <v>70</v>
      </c>
      <c r="K46" s="105">
        <v>113.5</v>
      </c>
      <c r="L46" s="105" t="s">
        <v>593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1059</v>
      </c>
      <c r="W46" s="151" t="s">
        <v>1055</v>
      </c>
      <c r="X46" s="104" t="s">
        <v>421</v>
      </c>
      <c r="Y46" s="129" t="s">
        <v>424</v>
      </c>
      <c r="Z46" s="104"/>
      <c r="AA46" s="105" t="s">
        <v>593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1117</v>
      </c>
      <c r="BK46" s="18" t="s">
        <v>1117</v>
      </c>
      <c r="BL46" s="16"/>
      <c r="BM46" s="130" t="s">
        <v>447</v>
      </c>
      <c r="BN46" s="130" t="s">
        <v>471</v>
      </c>
      <c r="BO46" s="130" t="s">
        <v>471</v>
      </c>
      <c r="BP46" s="18" t="s">
        <v>1117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594</v>
      </c>
      <c r="E47" s="159">
        <v>40</v>
      </c>
      <c r="F47" s="126" t="s">
        <v>618</v>
      </c>
      <c r="G47" s="142" t="str">
        <f>IF(D47="","*",VLOOKUP(F47,BS_ATIVIDADE[],3,FALSE))</f>
        <v>EXPANSÃO</v>
      </c>
      <c r="H47" s="106" t="s">
        <v>593</v>
      </c>
      <c r="I47" s="106" t="s">
        <v>593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1059</v>
      </c>
      <c r="W47" s="151" t="s">
        <v>1118</v>
      </c>
      <c r="X47" s="104" t="s">
        <v>421</v>
      </c>
      <c r="Y47" s="129" t="s">
        <v>424</v>
      </c>
      <c r="Z47" s="104"/>
      <c r="AA47" s="105" t="s">
        <v>593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1117</v>
      </c>
      <c r="BK47" s="18" t="s">
        <v>1117</v>
      </c>
      <c r="BL47" s="16"/>
      <c r="BM47" s="130" t="s">
        <v>447</v>
      </c>
      <c r="BN47" s="130" t="s">
        <v>471</v>
      </c>
      <c r="BO47" s="130" t="s">
        <v>471</v>
      </c>
      <c r="BP47" s="18" t="s">
        <v>1117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911</v>
      </c>
      <c r="E48" s="159"/>
      <c r="F48" s="126" t="s">
        <v>775</v>
      </c>
      <c r="G48" s="142" t="str">
        <f>IF(D48="","*",VLOOKUP(F48,BS_ATIVIDADE[],3,FALSE))</f>
        <v>SOLDA</v>
      </c>
      <c r="H48" s="106" t="s">
        <v>593</v>
      </c>
      <c r="I48" s="106" t="s">
        <v>593</v>
      </c>
      <c r="J48" s="105">
        <v>70</v>
      </c>
      <c r="K48" s="105">
        <v>87.3</v>
      </c>
      <c r="L48" s="105" t="s">
        <v>593</v>
      </c>
      <c r="M48" s="105" t="s">
        <v>1119</v>
      </c>
      <c r="N48" s="150" t="s">
        <v>1120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1054</v>
      </c>
      <c r="W48" s="151" t="s">
        <v>1055</v>
      </c>
      <c r="X48" s="104" t="s">
        <v>421</v>
      </c>
      <c r="Y48" s="129" t="s">
        <v>424</v>
      </c>
      <c r="Z48" s="104"/>
      <c r="AA48" s="105" t="s">
        <v>593</v>
      </c>
      <c r="AB48" s="126"/>
      <c r="AC48" s="126" t="s">
        <v>593</v>
      </c>
      <c r="AD48" s="107" t="s">
        <v>593</v>
      </c>
      <c r="AE48" s="105" t="s">
        <v>593</v>
      </c>
      <c r="AF48" s="105" t="s">
        <v>593</v>
      </c>
      <c r="AG48" s="105" t="s">
        <v>593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1121</v>
      </c>
      <c r="BK48" s="18" t="s">
        <v>1121</v>
      </c>
      <c r="BL48" s="16"/>
      <c r="BM48" s="130" t="s">
        <v>440</v>
      </c>
      <c r="BN48" s="130" t="s">
        <v>469</v>
      </c>
      <c r="BO48" s="130" t="s">
        <v>451</v>
      </c>
      <c r="BP48" s="18" t="s">
        <v>1121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1043</v>
      </c>
      <c r="E49" s="159"/>
      <c r="F49" s="126" t="s">
        <v>698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1046</v>
      </c>
      <c r="W49" s="151" t="s">
        <v>1050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593</v>
      </c>
      <c r="AD49" s="107">
        <v>0.29166666666666669</v>
      </c>
      <c r="AE49" s="105">
        <v>6249</v>
      </c>
      <c r="AF49" s="105" t="s">
        <v>593</v>
      </c>
      <c r="AG49" s="105" t="s">
        <v>593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1122</v>
      </c>
      <c r="BK49" s="18" t="s">
        <v>1122</v>
      </c>
      <c r="BL49" s="16"/>
      <c r="BM49" s="130" t="s">
        <v>440</v>
      </c>
      <c r="BN49" s="130" t="s">
        <v>469</v>
      </c>
      <c r="BO49" s="130" t="s">
        <v>451</v>
      </c>
      <c r="BP49" s="18" t="s">
        <v>1122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824</v>
      </c>
      <c r="E50" s="159"/>
      <c r="F50" s="126" t="s">
        <v>756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1064</v>
      </c>
      <c r="W50" s="151" t="s">
        <v>1065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593</v>
      </c>
      <c r="AD50" s="107">
        <v>0.29166666666666669</v>
      </c>
      <c r="AE50" s="105">
        <v>9341</v>
      </c>
      <c r="AF50" s="105" t="s">
        <v>593</v>
      </c>
      <c r="AG50" s="105" t="s">
        <v>593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1123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824</v>
      </c>
      <c r="E51" s="159"/>
      <c r="F51" s="126" t="s">
        <v>786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593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1064</v>
      </c>
      <c r="W51" s="151" t="s">
        <v>1067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593</v>
      </c>
      <c r="AD51" s="107">
        <v>0.29166666666666669</v>
      </c>
      <c r="AE51" s="105">
        <v>9341</v>
      </c>
      <c r="AF51" s="105" t="s">
        <v>593</v>
      </c>
      <c r="AG51" s="105" t="s">
        <v>593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1124</v>
      </c>
      <c r="BK51" s="18" t="s">
        <v>1124</v>
      </c>
      <c r="BL51" s="16"/>
      <c r="BM51" s="130" t="s">
        <v>440</v>
      </c>
      <c r="BN51" s="130" t="s">
        <v>469</v>
      </c>
      <c r="BO51" s="130" t="s">
        <v>451</v>
      </c>
      <c r="BP51" s="18" t="s">
        <v>1124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767</v>
      </c>
      <c r="E53" s="159"/>
      <c r="F53" s="126" t="s">
        <v>698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1046</v>
      </c>
      <c r="W53" s="151" t="s">
        <v>1050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1125</v>
      </c>
      <c r="BK53" s="18" t="s">
        <v>1125</v>
      </c>
      <c r="BL53" s="16"/>
      <c r="BM53" s="130" t="s">
        <v>440</v>
      </c>
      <c r="BN53" s="130" t="s">
        <v>469</v>
      </c>
      <c r="BO53" s="130" t="s">
        <v>451</v>
      </c>
      <c r="BP53" s="18" t="s">
        <v>1125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876</v>
      </c>
      <c r="E54" s="159"/>
      <c r="F54" s="126" t="s">
        <v>779</v>
      </c>
      <c r="G54" s="142" t="str">
        <f>IF(D54="","*",VLOOKUP(F54,BS_ATIVIDADE[],3,FALSE))</f>
        <v>DORMENTE - SUBSTITUIÇÂO</v>
      </c>
      <c r="H54" s="105" t="s">
        <v>593</v>
      </c>
      <c r="I54" s="105" t="s">
        <v>593</v>
      </c>
      <c r="J54" s="105">
        <v>56</v>
      </c>
      <c r="K54" s="105">
        <v>205</v>
      </c>
      <c r="L54" s="105" t="s">
        <v>593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1069</v>
      </c>
      <c r="W54" s="151" t="s">
        <v>1126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593</v>
      </c>
      <c r="AD54" s="107">
        <v>0.29166666666666669</v>
      </c>
      <c r="AE54" s="105">
        <v>6242</v>
      </c>
      <c r="AF54" s="105" t="s">
        <v>593</v>
      </c>
      <c r="AG54" s="105" t="s">
        <v>593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1127</v>
      </c>
      <c r="BK54" s="18" t="s">
        <v>1127</v>
      </c>
      <c r="BL54" s="16"/>
      <c r="BM54" s="130" t="s">
        <v>440</v>
      </c>
      <c r="BN54" s="130" t="s">
        <v>469</v>
      </c>
      <c r="BO54" s="130" t="s">
        <v>451</v>
      </c>
      <c r="BP54" s="18" t="s">
        <v>1127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865</v>
      </c>
      <c r="E55" s="159">
        <v>52</v>
      </c>
      <c r="F55" s="126" t="s">
        <v>775</v>
      </c>
      <c r="G55" s="142" t="str">
        <f>IF(D55="","*",VLOOKUP(F55,BS_ATIVIDADE[],3,FALSE))</f>
        <v>SOLDA</v>
      </c>
      <c r="H55" s="106" t="s">
        <v>593</v>
      </c>
      <c r="I55" s="106" t="s">
        <v>593</v>
      </c>
      <c r="J55" s="105">
        <v>56</v>
      </c>
      <c r="K55" s="105">
        <v>200.035</v>
      </c>
      <c r="L55" s="105" t="s">
        <v>593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1104</v>
      </c>
      <c r="W55" s="151" t="s">
        <v>1055</v>
      </c>
      <c r="X55" s="104" t="s">
        <v>421</v>
      </c>
      <c r="Y55" s="129"/>
      <c r="Z55" s="104"/>
      <c r="AA55" s="105" t="s">
        <v>593</v>
      </c>
      <c r="AB55" s="103"/>
      <c r="AC55" s="152"/>
      <c r="AD55" s="107" t="s">
        <v>593</v>
      </c>
      <c r="AE55" s="105" t="s">
        <v>593</v>
      </c>
      <c r="AF55" s="105" t="s">
        <v>593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825</v>
      </c>
      <c r="E56" s="159"/>
      <c r="F56" s="126" t="s">
        <v>756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1128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1104</v>
      </c>
      <c r="W56" s="151" t="s">
        <v>1129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593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1130</v>
      </c>
      <c r="BK56" s="18" t="s">
        <v>1130</v>
      </c>
      <c r="BL56" s="16"/>
      <c r="BM56" s="130" t="s">
        <v>440</v>
      </c>
      <c r="BN56" s="130" t="s">
        <v>469</v>
      </c>
      <c r="BO56" s="130" t="s">
        <v>451</v>
      </c>
      <c r="BP56" s="18" t="s">
        <v>1130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933</v>
      </c>
      <c r="E57" s="159"/>
      <c r="F57" s="126" t="s">
        <v>815</v>
      </c>
      <c r="G57" s="142" t="str">
        <f>IF(D57="","*",VLOOKUP(F57,BS_ATIVIDADE[],3,FALSE))</f>
        <v>OUTROS</v>
      </c>
      <c r="H57" s="105" t="s">
        <v>593</v>
      </c>
      <c r="I57" s="105" t="s">
        <v>593</v>
      </c>
      <c r="J57" s="105">
        <v>56</v>
      </c>
      <c r="K57" s="105">
        <v>168</v>
      </c>
      <c r="L57" s="105" t="s">
        <v>593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1078</v>
      </c>
      <c r="W57" s="151" t="s">
        <v>1079</v>
      </c>
      <c r="X57" s="104" t="s">
        <v>421</v>
      </c>
      <c r="Y57" s="129" t="s">
        <v>424</v>
      </c>
      <c r="Z57" s="104"/>
      <c r="AA57" s="105" t="s">
        <v>593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1131</v>
      </c>
      <c r="BK57" s="18" t="s">
        <v>1131</v>
      </c>
      <c r="BL57" s="16"/>
      <c r="BM57" s="130" t="s">
        <v>441</v>
      </c>
      <c r="BN57" s="130" t="s">
        <v>470</v>
      </c>
      <c r="BO57" s="130" t="s">
        <v>521</v>
      </c>
      <c r="BP57" s="18" t="s">
        <v>1131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861</v>
      </c>
      <c r="E58" s="159">
        <v>52</v>
      </c>
      <c r="F58" s="126" t="s">
        <v>775</v>
      </c>
      <c r="G58" s="142" t="str">
        <f>IF(D58="","*",VLOOKUP(F58,BS_ATIVIDADE[],3,FALSE))</f>
        <v>SOLDA</v>
      </c>
      <c r="H58" s="106" t="s">
        <v>593</v>
      </c>
      <c r="I58" s="106" t="s">
        <v>593</v>
      </c>
      <c r="J58" s="105">
        <v>56</v>
      </c>
      <c r="K58" s="105">
        <v>154.30000000000001</v>
      </c>
      <c r="L58" s="105" t="s">
        <v>593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1104</v>
      </c>
      <c r="W58" s="151" t="s">
        <v>1055</v>
      </c>
      <c r="X58" s="104" t="s">
        <v>421</v>
      </c>
      <c r="Y58" s="129" t="s">
        <v>424</v>
      </c>
      <c r="Z58" s="104"/>
      <c r="AA58" s="105" t="s">
        <v>593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1132</v>
      </c>
      <c r="BK58" s="18" t="s">
        <v>1117</v>
      </c>
      <c r="BL58" s="16"/>
      <c r="BM58" s="130" t="s">
        <v>447</v>
      </c>
      <c r="BN58" s="130" t="s">
        <v>471</v>
      </c>
      <c r="BO58" s="130" t="s">
        <v>471</v>
      </c>
      <c r="BP58" s="18" t="s">
        <v>1117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737</v>
      </c>
      <c r="E59" s="159">
        <v>4</v>
      </c>
      <c r="F59" s="126" t="s">
        <v>595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1084</v>
      </c>
      <c r="W59" s="151" t="s">
        <v>1085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593</v>
      </c>
      <c r="AF59" s="105" t="s">
        <v>593</v>
      </c>
      <c r="AG59" s="105" t="s">
        <v>593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1123</v>
      </c>
      <c r="BK59" s="18" t="s">
        <v>1133</v>
      </c>
      <c r="BL59" s="16"/>
      <c r="BM59" s="130" t="s">
        <v>447</v>
      </c>
      <c r="BN59" s="130" t="s">
        <v>471</v>
      </c>
      <c r="BO59" s="130" t="s">
        <v>471</v>
      </c>
      <c r="BP59" s="18" t="s">
        <v>1133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803</v>
      </c>
      <c r="E60" s="159"/>
      <c r="F60" s="126" t="s">
        <v>698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1061</v>
      </c>
      <c r="W60" s="151" t="s">
        <v>1050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593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744</v>
      </c>
      <c r="E61" s="159"/>
      <c r="F61" s="126" t="s">
        <v>660</v>
      </c>
      <c r="G61" s="142" t="str">
        <f>IF(D61="","*",VLOOKUP(F61,BS_ATIVIDADE[],3,FALSE))</f>
        <v>TRILHEIRO - DESCARGA</v>
      </c>
      <c r="H61" s="106" t="s">
        <v>201</v>
      </c>
      <c r="I61" s="106" t="s">
        <v>1090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1091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1092</v>
      </c>
      <c r="W61" s="151" t="s">
        <v>1093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593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1134</v>
      </c>
      <c r="BK61" s="18" t="s">
        <v>1135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859</v>
      </c>
      <c r="E62" s="159">
        <v>57</v>
      </c>
      <c r="F62" s="126" t="s">
        <v>726</v>
      </c>
      <c r="G62" s="142" t="str">
        <f>IF(D62="","*",VLOOKUP(F62,BS_ATIVIDADE[],3,FALSE))</f>
        <v>MODERNIZAÇÃO</v>
      </c>
      <c r="H62" s="106" t="s">
        <v>593</v>
      </c>
      <c r="I62" s="106" t="s">
        <v>593</v>
      </c>
      <c r="J62" s="105">
        <v>48</v>
      </c>
      <c r="K62" s="105">
        <v>123.363</v>
      </c>
      <c r="L62" s="105" t="s">
        <v>593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1100</v>
      </c>
      <c r="W62" s="151" t="s">
        <v>1055</v>
      </c>
      <c r="X62" s="104" t="s">
        <v>421</v>
      </c>
      <c r="Y62" s="129" t="s">
        <v>424</v>
      </c>
      <c r="Z62" s="104"/>
      <c r="AA62" s="105" t="s">
        <v>593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1136</v>
      </c>
      <c r="BK62" s="18" t="s">
        <v>1136</v>
      </c>
      <c r="BL62" s="16"/>
      <c r="BM62" s="130" t="s">
        <v>447</v>
      </c>
      <c r="BN62" s="130" t="s">
        <v>463</v>
      </c>
      <c r="BO62" s="130" t="s">
        <v>549</v>
      </c>
      <c r="BP62" s="18" t="s">
        <v>1136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945</v>
      </c>
      <c r="E63" s="159">
        <v>58</v>
      </c>
      <c r="F63" s="126" t="s">
        <v>726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593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1100</v>
      </c>
      <c r="W63" s="151" t="s">
        <v>1055</v>
      </c>
      <c r="X63" s="104" t="s">
        <v>421</v>
      </c>
      <c r="Y63" s="129" t="s">
        <v>424</v>
      </c>
      <c r="Z63" s="104"/>
      <c r="AA63" s="105" t="s">
        <v>593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1136</v>
      </c>
      <c r="BK63" s="18" t="s">
        <v>1136</v>
      </c>
      <c r="BL63" s="16"/>
      <c r="BM63" s="130" t="s">
        <v>447</v>
      </c>
      <c r="BN63" s="130" t="s">
        <v>463</v>
      </c>
      <c r="BO63" s="130" t="s">
        <v>549</v>
      </c>
      <c r="BP63" s="18" t="s">
        <v>1136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864</v>
      </c>
      <c r="E64" s="159">
        <v>56</v>
      </c>
      <c r="F64" s="126" t="s">
        <v>775</v>
      </c>
      <c r="G64" s="142" t="str">
        <f>IF(D64="","*",VLOOKUP(F64,BS_ATIVIDADE[],3,FALSE))</f>
        <v>SOLDA</v>
      </c>
      <c r="H64" s="106" t="s">
        <v>593</v>
      </c>
      <c r="I64" s="106" t="s">
        <v>593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1092</v>
      </c>
      <c r="W64" s="151" t="s">
        <v>1055</v>
      </c>
      <c r="X64" s="104" t="s">
        <v>421</v>
      </c>
      <c r="Y64" s="129" t="s">
        <v>424</v>
      </c>
      <c r="Z64" s="104"/>
      <c r="AA64" s="105" t="s">
        <v>593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1137</v>
      </c>
      <c r="BK64" s="18" t="s">
        <v>1138</v>
      </c>
      <c r="BL64" s="16"/>
      <c r="BM64" s="130" t="s">
        <v>447</v>
      </c>
      <c r="BN64" s="130" t="s">
        <v>471</v>
      </c>
      <c r="BO64" s="130" t="s">
        <v>471</v>
      </c>
      <c r="BP64" s="18" t="s">
        <v>1138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892</v>
      </c>
      <c r="E65" s="159">
        <v>57</v>
      </c>
      <c r="F65" s="126" t="s">
        <v>775</v>
      </c>
      <c r="G65" s="142" t="str">
        <f>IF(D65="","*",VLOOKUP(F65,BS_ATIVIDADE[],3,FALSE))</f>
        <v>SOLDA</v>
      </c>
      <c r="H65" s="106" t="s">
        <v>593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1092</v>
      </c>
      <c r="W65" s="151" t="s">
        <v>1055</v>
      </c>
      <c r="X65" s="104" t="s">
        <v>421</v>
      </c>
      <c r="Y65" s="129" t="s">
        <v>424</v>
      </c>
      <c r="Z65" s="104"/>
      <c r="AA65" s="105" t="s">
        <v>593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1137</v>
      </c>
      <c r="BK65" s="18" t="s">
        <v>1138</v>
      </c>
      <c r="BL65" s="16"/>
      <c r="BM65" s="130" t="s">
        <v>447</v>
      </c>
      <c r="BN65" s="130" t="s">
        <v>471</v>
      </c>
      <c r="BO65" s="130" t="s">
        <v>471</v>
      </c>
      <c r="BP65" s="18" t="s">
        <v>1138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840</v>
      </c>
      <c r="E66" s="159"/>
      <c r="F66" s="126" t="s">
        <v>715</v>
      </c>
      <c r="G66" s="142" t="str">
        <f>IF(D66="","*",VLOOKUP(F66,BS_ATIVIDADE[],3,FALSE))</f>
        <v>MODERNIZAÇÃO</v>
      </c>
      <c r="H66" s="106" t="s">
        <v>1139</v>
      </c>
      <c r="I66" s="106" t="s">
        <v>1139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1100</v>
      </c>
      <c r="W66" s="151" t="s">
        <v>1140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593</v>
      </c>
      <c r="AF66" s="105" t="s">
        <v>593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1141</v>
      </c>
      <c r="BK66" s="18" t="s">
        <v>1141</v>
      </c>
      <c r="BL66" s="16"/>
      <c r="BM66" s="130" t="s">
        <v>443</v>
      </c>
      <c r="BN66" s="130" t="s">
        <v>470</v>
      </c>
      <c r="BO66" s="130" t="s">
        <v>521</v>
      </c>
      <c r="BP66" s="18" t="s">
        <v>1141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635</v>
      </c>
      <c r="E67" s="159">
        <v>61</v>
      </c>
      <c r="F67" s="126" t="s">
        <v>583</v>
      </c>
      <c r="G67" s="142" t="str">
        <f>IF(D67="","*",VLOOKUP(F67,BS_ATIVIDADE[],3,FALSE))</f>
        <v>OUTROS</v>
      </c>
      <c r="H67" s="106" t="s">
        <v>593</v>
      </c>
      <c r="I67" s="106" t="s">
        <v>593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1142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1143</v>
      </c>
      <c r="W67" s="151" t="s">
        <v>1144</v>
      </c>
      <c r="X67" s="104" t="s">
        <v>416</v>
      </c>
      <c r="Y67" s="129" t="s">
        <v>420</v>
      </c>
      <c r="Z67" s="104"/>
      <c r="AA67" s="105" t="s">
        <v>593</v>
      </c>
      <c r="AB67" s="103"/>
      <c r="AC67" s="152"/>
      <c r="AD67" s="107" t="s">
        <v>593</v>
      </c>
      <c r="AE67" s="105" t="s">
        <v>593</v>
      </c>
      <c r="AF67" s="105" t="s">
        <v>593</v>
      </c>
      <c r="AG67" s="105" t="s">
        <v>593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1145</v>
      </c>
      <c r="BK67" s="18" t="s">
        <v>1145</v>
      </c>
      <c r="BL67" s="16"/>
      <c r="BM67" s="130" t="s">
        <v>440</v>
      </c>
      <c r="BN67" s="130" t="s">
        <v>460</v>
      </c>
      <c r="BO67" s="130" t="s">
        <v>557</v>
      </c>
      <c r="BP67" s="18" t="s">
        <v>1145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827</v>
      </c>
      <c r="E68" s="159">
        <v>61</v>
      </c>
      <c r="F68" s="126" t="s">
        <v>730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1142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1143</v>
      </c>
      <c r="W68" s="151" t="s">
        <v>1146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593</v>
      </c>
      <c r="AG68" s="105" t="s">
        <v>593</v>
      </c>
      <c r="AH68" s="15"/>
      <c r="AI68" s="126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1147</v>
      </c>
      <c r="BK68" s="18" t="s">
        <v>1148</v>
      </c>
      <c r="BL68" s="16"/>
      <c r="BM68" s="130" t="s">
        <v>445</v>
      </c>
      <c r="BN68" s="130" t="s">
        <v>445</v>
      </c>
      <c r="BO68" s="130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631</v>
      </c>
      <c r="E69" s="159">
        <v>62</v>
      </c>
      <c r="F69" s="126" t="s">
        <v>726</v>
      </c>
      <c r="G69" s="142" t="str">
        <f>IF(D69="","*",VLOOKUP(F69,BS_ATIVIDADE[],3,FALSE))</f>
        <v>MODERNIZAÇÃO</v>
      </c>
      <c r="H69" s="106" t="s">
        <v>593</v>
      </c>
      <c r="I69" s="106" t="s">
        <v>593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1143</v>
      </c>
      <c r="W69" s="151" t="s">
        <v>1055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1145</v>
      </c>
      <c r="BK69" s="18" t="s">
        <v>1145</v>
      </c>
      <c r="BL69" s="16"/>
      <c r="BM69" s="130" t="s">
        <v>440</v>
      </c>
      <c r="BN69" s="130" t="s">
        <v>460</v>
      </c>
      <c r="BO69" s="130" t="s">
        <v>557</v>
      </c>
      <c r="BP69" s="18" t="s">
        <v>1145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794</v>
      </c>
      <c r="E70" s="159">
        <v>60</v>
      </c>
      <c r="F70" s="126" t="s">
        <v>607</v>
      </c>
      <c r="G70" s="142" t="str">
        <f>IF(D70="","*",VLOOKUP(F70,BS_ATIVIDADE[],3,FALSE))</f>
        <v>OUTROS</v>
      </c>
      <c r="H70" s="106" t="s">
        <v>1149</v>
      </c>
      <c r="I70" s="106" t="s">
        <v>1150</v>
      </c>
      <c r="J70" s="105">
        <v>54</v>
      </c>
      <c r="K70" s="105">
        <v>106.4</v>
      </c>
      <c r="L70" s="105" t="s">
        <v>593</v>
      </c>
      <c r="M70" s="127" t="s">
        <v>1151</v>
      </c>
      <c r="N70" s="127" t="s">
        <v>1152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1061</v>
      </c>
      <c r="W70" s="151" t="s">
        <v>1153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593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635</v>
      </c>
      <c r="E71" s="159">
        <v>61</v>
      </c>
      <c r="F71" s="126" t="s">
        <v>583</v>
      </c>
      <c r="G71" s="142" t="str">
        <f>IF(D71="","*",VLOOKUP(F71,BS_ATIVIDADE[],3,FALSE))</f>
        <v>OUTROS</v>
      </c>
      <c r="H71" s="106" t="s">
        <v>593</v>
      </c>
      <c r="I71" s="106" t="s">
        <v>593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1154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1143</v>
      </c>
      <c r="W71" s="151" t="s">
        <v>1155</v>
      </c>
      <c r="X71" s="104" t="s">
        <v>416</v>
      </c>
      <c r="Y71" s="129" t="s">
        <v>420</v>
      </c>
      <c r="Z71" s="104"/>
      <c r="AA71" s="105" t="s">
        <v>593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1145</v>
      </c>
      <c r="BK71" s="18" t="s">
        <v>1145</v>
      </c>
      <c r="BL71" s="16"/>
      <c r="BM71" s="130" t="s">
        <v>440</v>
      </c>
      <c r="BN71" s="130" t="s">
        <v>460</v>
      </c>
      <c r="BO71" s="130" t="s">
        <v>557</v>
      </c>
      <c r="BP71" s="18" t="s">
        <v>1145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828</v>
      </c>
      <c r="E72" s="159">
        <v>66</v>
      </c>
      <c r="F72" s="126" t="s">
        <v>786</v>
      </c>
      <c r="G72" s="142" t="str">
        <f>IF(D72="","*",VLOOKUP(F72,BS_ATIVIDADE[],3,FALSE))</f>
        <v>OUTROS</v>
      </c>
      <c r="H72" s="106" t="s">
        <v>184</v>
      </c>
      <c r="I72" s="106" t="s">
        <v>1107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1143</v>
      </c>
      <c r="W72" s="151" t="s">
        <v>1156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1145</v>
      </c>
      <c r="BK72" s="18" t="s">
        <v>1145</v>
      </c>
      <c r="BL72" s="16"/>
      <c r="BM72" s="130" t="s">
        <v>440</v>
      </c>
      <c r="BN72" s="130" t="s">
        <v>460</v>
      </c>
      <c r="BO72" s="130" t="s">
        <v>557</v>
      </c>
      <c r="BP72" s="18" t="s">
        <v>1145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889</v>
      </c>
      <c r="E73" s="159">
        <v>59</v>
      </c>
      <c r="F73" s="126" t="s">
        <v>775</v>
      </c>
      <c r="G73" s="142" t="str">
        <f>IF(D73="","*",VLOOKUP(F73,BS_ATIVIDADE[],3,FALSE))</f>
        <v>SOLDA</v>
      </c>
      <c r="H73" s="106" t="s">
        <v>593</v>
      </c>
      <c r="I73" s="106" t="s">
        <v>593</v>
      </c>
      <c r="J73" s="105">
        <v>92</v>
      </c>
      <c r="K73" s="105">
        <v>106.7</v>
      </c>
      <c r="L73" s="105" t="s">
        <v>593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1104</v>
      </c>
      <c r="W73" s="151" t="s">
        <v>1055</v>
      </c>
      <c r="X73" s="104" t="s">
        <v>421</v>
      </c>
      <c r="Y73" s="129" t="s">
        <v>424</v>
      </c>
      <c r="Z73" s="104"/>
      <c r="AA73" s="105" t="s">
        <v>593</v>
      </c>
      <c r="AB73" s="103"/>
      <c r="AC73" s="152"/>
      <c r="AD73" s="107" t="s">
        <v>593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1157</v>
      </c>
      <c r="BK73" s="18" t="s">
        <v>1158</v>
      </c>
      <c r="BL73" s="16"/>
      <c r="BM73" s="130" t="s">
        <v>447</v>
      </c>
      <c r="BN73" s="130" t="s">
        <v>471</v>
      </c>
      <c r="BO73" s="130" t="s">
        <v>471</v>
      </c>
      <c r="BP73" s="18" t="s">
        <v>1158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794</v>
      </c>
      <c r="E74" s="159">
        <v>60</v>
      </c>
      <c r="F74" s="126" t="s">
        <v>698</v>
      </c>
      <c r="G74" s="142" t="str">
        <f>IF(D74="","*",VLOOKUP(F74,BS_ATIVIDADE[],3,FALSE))</f>
        <v>MECANIZAÇÃO - SOCADORA</v>
      </c>
      <c r="H74" s="106" t="s">
        <v>1149</v>
      </c>
      <c r="I74" s="106" t="s">
        <v>1149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1061</v>
      </c>
      <c r="W74" s="151" t="s">
        <v>1050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593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1159</v>
      </c>
      <c r="AN74" s="105" t="s">
        <v>1160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1161</v>
      </c>
      <c r="BK74" s="18" t="s">
        <v>1162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594</v>
      </c>
      <c r="E75" s="173">
        <v>650</v>
      </c>
      <c r="F75" s="126" t="s">
        <v>654</v>
      </c>
      <c r="G75" s="142" t="str">
        <f>IF(D75="","*",VLOOKUP(F75,BS_ATIVIDADE[],3,FALSE))</f>
        <v>EXPANSÃO</v>
      </c>
      <c r="H75" s="106" t="s">
        <v>593</v>
      </c>
      <c r="I75" s="106"/>
      <c r="J75" s="105">
        <v>53</v>
      </c>
      <c r="K75" s="105">
        <v>123.8</v>
      </c>
      <c r="L75" s="105" t="s">
        <v>593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1113</v>
      </c>
      <c r="W75" s="151" t="s">
        <v>1055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1163</v>
      </c>
      <c r="BK75" s="18" t="s">
        <v>1164</v>
      </c>
      <c r="BL75" s="16"/>
      <c r="BM75" s="130" t="s">
        <v>445</v>
      </c>
      <c r="BN75" s="130" t="s">
        <v>445</v>
      </c>
      <c r="BO75" s="130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845</v>
      </c>
      <c r="E76" s="159">
        <v>70</v>
      </c>
      <c r="F76" s="126" t="s">
        <v>736</v>
      </c>
      <c r="G76" s="142" t="str">
        <f>IF(D76="","*",VLOOKUP(F76,BS_ATIVIDADE[],3,FALSE))</f>
        <v>OUTROS</v>
      </c>
      <c r="H76" s="106" t="s">
        <v>593</v>
      </c>
      <c r="I76" s="106" t="s">
        <v>593</v>
      </c>
      <c r="J76" s="105">
        <v>92</v>
      </c>
      <c r="K76" s="105">
        <v>104.6</v>
      </c>
      <c r="L76" s="105" t="s">
        <v>593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1165</v>
      </c>
      <c r="X76" s="104" t="s">
        <v>425</v>
      </c>
      <c r="Y76" s="129"/>
      <c r="Z76" s="104"/>
      <c r="AA76" s="105" t="s">
        <v>593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1166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594</v>
      </c>
      <c r="E78" s="159"/>
      <c r="F78" s="126" t="s">
        <v>654</v>
      </c>
      <c r="G78" s="142" t="str">
        <f>IF(D78="","*",VLOOKUP(F78,BS_ATIVIDADE[],3,FALSE))</f>
        <v>EXPANSÃO</v>
      </c>
      <c r="H78" s="106" t="s">
        <v>593</v>
      </c>
      <c r="I78" s="106" t="s">
        <v>593</v>
      </c>
      <c r="J78" s="105">
        <v>70</v>
      </c>
      <c r="K78" s="105">
        <v>113.5</v>
      </c>
      <c r="L78" s="105" t="s">
        <v>593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1059</v>
      </c>
      <c r="W78" s="151" t="s">
        <v>1055</v>
      </c>
      <c r="X78" s="104" t="s">
        <v>421</v>
      </c>
      <c r="Y78" s="129"/>
      <c r="Z78" s="104"/>
      <c r="AA78" s="105" t="s">
        <v>593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594</v>
      </c>
      <c r="E79" s="159">
        <v>40</v>
      </c>
      <c r="F79" s="126" t="s">
        <v>618</v>
      </c>
      <c r="G79" s="142" t="str">
        <f>IF(D79="","*",VLOOKUP(F79,BS_ATIVIDADE[],3,FALSE))</f>
        <v>EXPANSÃO</v>
      </c>
      <c r="H79" s="106" t="s">
        <v>593</v>
      </c>
      <c r="I79" s="106" t="s">
        <v>593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1059</v>
      </c>
      <c r="W79" s="151" t="s">
        <v>1118</v>
      </c>
      <c r="X79" s="104" t="s">
        <v>421</v>
      </c>
      <c r="Y79" s="129" t="s">
        <v>424</v>
      </c>
      <c r="Z79" s="104"/>
      <c r="AA79" s="105" t="s">
        <v>593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1167</v>
      </c>
      <c r="BK79" s="18" t="s">
        <v>1167</v>
      </c>
      <c r="BL79" s="16"/>
      <c r="BM79" s="130" t="s">
        <v>447</v>
      </c>
      <c r="BN79" s="130" t="s">
        <v>474</v>
      </c>
      <c r="BO79" s="130" t="s">
        <v>474</v>
      </c>
      <c r="BP79" s="18" t="s">
        <v>1167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911</v>
      </c>
      <c r="E80" s="159"/>
      <c r="F80" s="126" t="s">
        <v>775</v>
      </c>
      <c r="G80" s="142" t="str">
        <f>IF(D80="","*",VLOOKUP(F80,BS_ATIVIDADE[],3,FALSE))</f>
        <v>SOLDA</v>
      </c>
      <c r="H80" s="106" t="s">
        <v>593</v>
      </c>
      <c r="I80" s="106" t="s">
        <v>593</v>
      </c>
      <c r="J80" s="105">
        <v>70</v>
      </c>
      <c r="K80" s="105">
        <v>87.3</v>
      </c>
      <c r="L80" s="105" t="s">
        <v>593</v>
      </c>
      <c r="M80" s="105" t="s">
        <v>1119</v>
      </c>
      <c r="N80" s="150" t="s">
        <v>1120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1054</v>
      </c>
      <c r="W80" s="151" t="s">
        <v>1055</v>
      </c>
      <c r="X80" s="104" t="s">
        <v>421</v>
      </c>
      <c r="Y80" s="129" t="s">
        <v>424</v>
      </c>
      <c r="Z80" s="104"/>
      <c r="AA80" s="105" t="s">
        <v>593</v>
      </c>
      <c r="AB80" s="126"/>
      <c r="AC80" s="126" t="s">
        <v>593</v>
      </c>
      <c r="AD80" s="107" t="s">
        <v>593</v>
      </c>
      <c r="AE80" s="105" t="s">
        <v>593</v>
      </c>
      <c r="AF80" s="105" t="s">
        <v>593</v>
      </c>
      <c r="AG80" s="105" t="s">
        <v>593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1168</v>
      </c>
      <c r="BK80" s="18" t="s">
        <v>1168</v>
      </c>
      <c r="BL80" s="16"/>
      <c r="BM80" s="130" t="s">
        <v>451</v>
      </c>
      <c r="BN80" s="130" t="s">
        <v>451</v>
      </c>
      <c r="BO80" s="130" t="s">
        <v>451</v>
      </c>
      <c r="BP80" s="18" t="s">
        <v>1168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1043</v>
      </c>
      <c r="E81" s="159"/>
      <c r="F81" s="126" t="s">
        <v>698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1046</v>
      </c>
      <c r="W81" s="151" t="s">
        <v>1050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593</v>
      </c>
      <c r="AD81" s="107">
        <v>0.29166666666666669</v>
      </c>
      <c r="AE81" s="105">
        <v>6249</v>
      </c>
      <c r="AF81" s="105" t="s">
        <v>593</v>
      </c>
      <c r="AG81" s="105" t="s">
        <v>593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1169</v>
      </c>
      <c r="BK81" s="18" t="s">
        <v>1169</v>
      </c>
      <c r="BL81" s="16"/>
      <c r="BM81" s="130" t="s">
        <v>451</v>
      </c>
      <c r="BN81" s="130" t="s">
        <v>451</v>
      </c>
      <c r="BO81" s="130" t="s">
        <v>451</v>
      </c>
      <c r="BP81" s="18" t="s">
        <v>1169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824</v>
      </c>
      <c r="E82" s="159"/>
      <c r="F82" s="126" t="s">
        <v>786</v>
      </c>
      <c r="G82" s="142" t="str">
        <f>IF(D82="","*",VLOOKUP(F82,BS_ATIVIDADE[],3,FALSE))</f>
        <v>OUTROS</v>
      </c>
      <c r="H82" s="105" t="s">
        <v>1170</v>
      </c>
      <c r="I82" s="105" t="s">
        <v>1170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1064</v>
      </c>
      <c r="W82" s="151" t="s">
        <v>1067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593</v>
      </c>
      <c r="AD82" s="107">
        <v>0.29166666666666669</v>
      </c>
      <c r="AE82" s="105">
        <v>9341</v>
      </c>
      <c r="AF82" s="105" t="s">
        <v>593</v>
      </c>
      <c r="AG82" s="105" t="s">
        <v>593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1171</v>
      </c>
      <c r="BK82" s="18" t="s">
        <v>1171</v>
      </c>
      <c r="BL82" s="16"/>
      <c r="BM82" s="130" t="s">
        <v>434</v>
      </c>
      <c r="BN82" s="130" t="s">
        <v>455</v>
      </c>
      <c r="BO82" s="130" t="s">
        <v>520</v>
      </c>
      <c r="BP82" s="18" t="s">
        <v>1171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767</v>
      </c>
      <c r="E85" s="159"/>
      <c r="F85" s="126" t="s">
        <v>698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1046</v>
      </c>
      <c r="W85" s="151" t="s">
        <v>1050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1172</v>
      </c>
      <c r="BK85" s="18" t="s">
        <v>1172</v>
      </c>
      <c r="BL85" s="16"/>
      <c r="BM85" s="130" t="s">
        <v>440</v>
      </c>
      <c r="BN85" s="130" t="s">
        <v>460</v>
      </c>
      <c r="BO85" s="130" t="s">
        <v>568</v>
      </c>
      <c r="BP85" s="18" t="s">
        <v>1172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876</v>
      </c>
      <c r="E86" s="159"/>
      <c r="F86" s="126" t="s">
        <v>779</v>
      </c>
      <c r="G86" s="142" t="str">
        <f>IF(D86="","*",VLOOKUP(F86,BS_ATIVIDADE[],3,FALSE))</f>
        <v>DORMENTE - SUBSTITUIÇÂO</v>
      </c>
      <c r="H86" s="105" t="s">
        <v>593</v>
      </c>
      <c r="I86" s="105" t="s">
        <v>593</v>
      </c>
      <c r="J86" s="105">
        <v>56</v>
      </c>
      <c r="K86" s="105">
        <v>205</v>
      </c>
      <c r="L86" s="105" t="s">
        <v>593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1069</v>
      </c>
      <c r="W86" s="151" t="s">
        <v>1126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593</v>
      </c>
      <c r="AD86" s="107">
        <v>0.29166666666666669</v>
      </c>
      <c r="AE86" s="105">
        <v>6242</v>
      </c>
      <c r="AF86" s="105" t="s">
        <v>593</v>
      </c>
      <c r="AG86" s="105" t="s">
        <v>593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1173</v>
      </c>
      <c r="BK86" s="18" t="s">
        <v>1173</v>
      </c>
      <c r="BL86" s="16"/>
      <c r="BM86" s="130" t="s">
        <v>451</v>
      </c>
      <c r="BN86" s="130" t="s">
        <v>451</v>
      </c>
      <c r="BO86" s="130" t="s">
        <v>451</v>
      </c>
      <c r="BP86" s="18" t="s">
        <v>1173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935</v>
      </c>
      <c r="E87" s="159">
        <v>81</v>
      </c>
      <c r="F87" s="126" t="s">
        <v>779</v>
      </c>
      <c r="G87" s="142" t="str">
        <f>IF(D87="","*",VLOOKUP(F87,BS_ATIVIDADE[],3,FALSE))</f>
        <v>DORMENTE - SUBSTITUIÇÂO</v>
      </c>
      <c r="H87" s="105" t="s">
        <v>593</v>
      </c>
      <c r="I87" s="105" t="s">
        <v>593</v>
      </c>
      <c r="J87" s="105">
        <v>56</v>
      </c>
      <c r="K87" s="105">
        <v>205</v>
      </c>
      <c r="L87" s="105" t="s">
        <v>593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1174</v>
      </c>
      <c r="W87" s="151" t="s">
        <v>1126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1173</v>
      </c>
      <c r="BK87" s="18" t="s">
        <v>1173</v>
      </c>
      <c r="BL87" s="16"/>
      <c r="BM87" s="130" t="s">
        <v>451</v>
      </c>
      <c r="BN87" s="130" t="s">
        <v>451</v>
      </c>
      <c r="BO87" s="130" t="s">
        <v>451</v>
      </c>
      <c r="BP87" s="18" t="s">
        <v>1173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825</v>
      </c>
      <c r="E88" s="159"/>
      <c r="F88" s="126" t="s">
        <v>756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1175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1176</v>
      </c>
      <c r="W88" s="151" t="s">
        <v>1129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593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1177</v>
      </c>
      <c r="BK88" s="18" t="s">
        <v>1178</v>
      </c>
      <c r="BL88" s="16"/>
      <c r="BM88" s="130" t="s">
        <v>451</v>
      </c>
      <c r="BN88" s="130" t="s">
        <v>451</v>
      </c>
      <c r="BO88" s="130" t="s">
        <v>451</v>
      </c>
      <c r="BP88" s="18" t="s">
        <v>1178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737</v>
      </c>
      <c r="E90" s="159">
        <v>4</v>
      </c>
      <c r="F90" s="126" t="s">
        <v>595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1084</v>
      </c>
      <c r="W90" s="151" t="s">
        <v>1085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593</v>
      </c>
      <c r="AF90" s="105" t="s">
        <v>593</v>
      </c>
      <c r="AG90" s="105" t="s">
        <v>593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1123</v>
      </c>
      <c r="BK90" s="18" t="s">
        <v>1179</v>
      </c>
      <c r="BL90" s="16"/>
      <c r="BM90" s="130" t="s">
        <v>447</v>
      </c>
      <c r="BN90" s="130" t="s">
        <v>471</v>
      </c>
      <c r="BO90" s="130" t="s">
        <v>471</v>
      </c>
      <c r="BP90" s="18" t="s">
        <v>1179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803</v>
      </c>
      <c r="E91" s="159"/>
      <c r="F91" s="126" t="s">
        <v>698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1061</v>
      </c>
      <c r="W91" s="151" t="s">
        <v>1050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593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744</v>
      </c>
      <c r="E92" s="159"/>
      <c r="F92" s="126" t="s">
        <v>607</v>
      </c>
      <c r="G92" s="142" t="str">
        <f>IF(D92="","*",VLOOKUP(F92,BS_ATIVIDADE[],3,FALSE))</f>
        <v>OUTROS</v>
      </c>
      <c r="H92" s="106" t="s">
        <v>201</v>
      </c>
      <c r="I92" s="106" t="s">
        <v>1090</v>
      </c>
      <c r="J92" s="105">
        <v>55</v>
      </c>
      <c r="K92" s="105">
        <v>102</v>
      </c>
      <c r="L92" s="105" t="s">
        <v>593</v>
      </c>
      <c r="M92" s="105" t="s">
        <v>1180</v>
      </c>
      <c r="N92" s="150" t="s">
        <v>1181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1182</v>
      </c>
      <c r="W92" s="151" t="s">
        <v>1047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593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1183</v>
      </c>
      <c r="AN92" s="105" t="s">
        <v>1183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1184</v>
      </c>
      <c r="BK92" s="18" t="s">
        <v>1185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845</v>
      </c>
      <c r="E93" s="159">
        <v>87</v>
      </c>
      <c r="F93" s="126" t="s">
        <v>782</v>
      </c>
      <c r="G93" s="142" t="str">
        <f>IF(D93="","*",VLOOKUP(F93,BS_ATIVIDADE[],3,FALSE))</f>
        <v>TRILHO - SUBSTITUIÇÂO</v>
      </c>
      <c r="H93" s="106" t="s">
        <v>593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1186</v>
      </c>
      <c r="W93" s="151" t="s">
        <v>1187</v>
      </c>
      <c r="X93" s="104" t="s">
        <v>425</v>
      </c>
      <c r="Y93" s="129"/>
      <c r="Z93" s="104"/>
      <c r="AA93" s="105" t="s">
        <v>593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1188</v>
      </c>
      <c r="BK93" s="18" t="s">
        <v>1189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859</v>
      </c>
      <c r="E94" s="159">
        <v>57</v>
      </c>
      <c r="F94" s="126" t="s">
        <v>726</v>
      </c>
      <c r="G94" s="142" t="str">
        <f>IF(D94="","*",VLOOKUP(F94,BS_ATIVIDADE[],3,FALSE))</f>
        <v>MODERNIZAÇÃO</v>
      </c>
      <c r="H94" s="106" t="s">
        <v>593</v>
      </c>
      <c r="I94" s="106" t="s">
        <v>593</v>
      </c>
      <c r="J94" s="105">
        <v>48</v>
      </c>
      <c r="K94" s="105">
        <v>123.363</v>
      </c>
      <c r="L94" s="105" t="s">
        <v>593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1100</v>
      </c>
      <c r="W94" s="151" t="s">
        <v>1055</v>
      </c>
      <c r="X94" s="104" t="s">
        <v>421</v>
      </c>
      <c r="Y94" s="129" t="s">
        <v>424</v>
      </c>
      <c r="Z94" s="104"/>
      <c r="AA94" s="105" t="s">
        <v>593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1167</v>
      </c>
      <c r="BK94" s="18" t="s">
        <v>1167</v>
      </c>
      <c r="BL94" s="16"/>
      <c r="BM94" s="130" t="s">
        <v>447</v>
      </c>
      <c r="BN94" s="130" t="s">
        <v>463</v>
      </c>
      <c r="BO94" s="130" t="s">
        <v>549</v>
      </c>
      <c r="BP94" s="18" t="s">
        <v>1167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945</v>
      </c>
      <c r="E95" s="159">
        <v>58</v>
      </c>
      <c r="F95" s="126" t="s">
        <v>726</v>
      </c>
      <c r="G95" s="142" t="str">
        <f>IF(D95="","*",VLOOKUP(F95,BS_ATIVIDADE[],3,FALSE))</f>
        <v>MODERNIZAÇÃO</v>
      </c>
      <c r="H95" s="106" t="s">
        <v>593</v>
      </c>
      <c r="I95" s="106" t="s">
        <v>593</v>
      </c>
      <c r="J95" s="105">
        <v>48</v>
      </c>
      <c r="K95" s="105">
        <v>123.465</v>
      </c>
      <c r="L95" s="105" t="s">
        <v>593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1100</v>
      </c>
      <c r="W95" s="151" t="s">
        <v>1055</v>
      </c>
      <c r="X95" s="104" t="s">
        <v>421</v>
      </c>
      <c r="Y95" s="129" t="s">
        <v>424</v>
      </c>
      <c r="Z95" s="104"/>
      <c r="AA95" s="105" t="s">
        <v>593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1167</v>
      </c>
      <c r="BK95" s="18" t="s">
        <v>1167</v>
      </c>
      <c r="BL95" s="16"/>
      <c r="BM95" s="130" t="s">
        <v>447</v>
      </c>
      <c r="BN95" s="130" t="s">
        <v>463</v>
      </c>
      <c r="BO95" s="130" t="s">
        <v>549</v>
      </c>
      <c r="BP95" s="18" t="s">
        <v>1167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889</v>
      </c>
      <c r="E98" s="159">
        <v>92</v>
      </c>
      <c r="F98" s="126" t="s">
        <v>775</v>
      </c>
      <c r="G98" s="142" t="str">
        <f>IF(D98="","*",VLOOKUP(F98,BS_ATIVIDADE[],3,FALSE))</f>
        <v>SOLDA</v>
      </c>
      <c r="H98" s="106" t="s">
        <v>593</v>
      </c>
      <c r="I98" s="105" t="s">
        <v>593</v>
      </c>
      <c r="J98" s="105">
        <v>54</v>
      </c>
      <c r="K98" s="105">
        <v>65.3</v>
      </c>
      <c r="L98" s="105" t="s">
        <v>593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1104</v>
      </c>
      <c r="W98" s="151" t="s">
        <v>1055</v>
      </c>
      <c r="X98" s="104" t="s">
        <v>421</v>
      </c>
      <c r="Y98" s="129" t="s">
        <v>424</v>
      </c>
      <c r="Z98" s="104"/>
      <c r="AA98" s="105" t="s">
        <v>593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1190</v>
      </c>
      <c r="BK98" s="18" t="s">
        <v>1190</v>
      </c>
      <c r="BL98" s="16"/>
      <c r="BM98" s="130" t="s">
        <v>447</v>
      </c>
      <c r="BN98" s="130" t="s">
        <v>471</v>
      </c>
      <c r="BO98" s="130" t="s">
        <v>471</v>
      </c>
      <c r="BP98" s="18" t="s">
        <v>1190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870</v>
      </c>
      <c r="E99" s="159">
        <v>93</v>
      </c>
      <c r="F99" s="126" t="s">
        <v>671</v>
      </c>
      <c r="G99" s="142" t="str">
        <f>IF(D99="","*",VLOOKUP(F99,BS_ATIVIDADE[],3,FALSE))</f>
        <v>LIMPEZA LASTRO</v>
      </c>
      <c r="H99" s="106" t="s">
        <v>593</v>
      </c>
      <c r="I99" s="106" t="s">
        <v>593</v>
      </c>
      <c r="J99" s="105">
        <v>53</v>
      </c>
      <c r="K99" s="105">
        <v>109</v>
      </c>
      <c r="L99" s="105" t="s">
        <v>593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1104</v>
      </c>
      <c r="W99" s="151" t="s">
        <v>1191</v>
      </c>
      <c r="X99" s="104" t="s">
        <v>421</v>
      </c>
      <c r="Y99" s="129" t="s">
        <v>415</v>
      </c>
      <c r="Z99" s="104"/>
      <c r="AA99" s="105" t="s">
        <v>593</v>
      </c>
      <c r="AB99" s="103"/>
      <c r="AC99" s="152"/>
      <c r="AD99" s="107" t="s">
        <v>593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1192</v>
      </c>
      <c r="BK99" s="18" t="s">
        <v>1192</v>
      </c>
      <c r="BL99" s="16"/>
      <c r="BM99" s="130" t="s">
        <v>441</v>
      </c>
      <c r="BN99" s="130" t="s">
        <v>470</v>
      </c>
      <c r="BO99" s="130" t="s">
        <v>521</v>
      </c>
      <c r="BP99" s="18" t="s">
        <v>1192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794</v>
      </c>
      <c r="E100" s="159">
        <v>60</v>
      </c>
      <c r="F100" s="126" t="s">
        <v>698</v>
      </c>
      <c r="G100" s="142" t="str">
        <f>IF(D100="","*",VLOOKUP(F100,BS_ATIVIDADE[],3,FALSE))</f>
        <v>MECANIZAÇÃO - SOCADORA</v>
      </c>
      <c r="H100" s="106" t="s">
        <v>1149</v>
      </c>
      <c r="I100" s="106" t="s">
        <v>1149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1061</v>
      </c>
      <c r="W100" s="151" t="s">
        <v>1050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593</v>
      </c>
      <c r="AG100" s="105" t="s">
        <v>593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1193</v>
      </c>
      <c r="BK100" s="18" t="s">
        <v>1194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1194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594</v>
      </c>
      <c r="E101" s="159">
        <v>94</v>
      </c>
      <c r="F101" s="126" t="s">
        <v>654</v>
      </c>
      <c r="G101" s="142" t="str">
        <f>IF(D101="","*",VLOOKUP(F101,BS_ATIVIDADE[],3,FALSE))</f>
        <v>EXPANSÃO</v>
      </c>
      <c r="H101" s="106" t="s">
        <v>593</v>
      </c>
      <c r="I101" s="106" t="s">
        <v>593</v>
      </c>
      <c r="J101" s="105">
        <v>30</v>
      </c>
      <c r="K101" s="105">
        <v>109</v>
      </c>
      <c r="L101" s="105" t="s">
        <v>593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1195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1113</v>
      </c>
      <c r="W101" s="151" t="s">
        <v>1055</v>
      </c>
      <c r="X101" s="104" t="s">
        <v>421</v>
      </c>
      <c r="Y101" s="129" t="s">
        <v>424</v>
      </c>
      <c r="Z101" s="104"/>
      <c r="AA101" s="105" t="s">
        <v>593</v>
      </c>
      <c r="AB101" s="103"/>
      <c r="AC101" s="152"/>
      <c r="AD101" s="107" t="s">
        <v>593</v>
      </c>
      <c r="AE101" s="105" t="s">
        <v>593</v>
      </c>
      <c r="AF101" s="105" t="s">
        <v>593</v>
      </c>
      <c r="AG101" s="105" t="s">
        <v>593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593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1196</v>
      </c>
      <c r="BK101" s="18" t="s">
        <v>1196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1196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828</v>
      </c>
      <c r="E102" s="159">
        <v>94</v>
      </c>
      <c r="F102" s="126" t="s">
        <v>786</v>
      </c>
      <c r="G102" s="142" t="str">
        <f>IF(D102="","*",VLOOKUP(F102,BS_ATIVIDADE[],3,FALSE))</f>
        <v>OUTROS</v>
      </c>
      <c r="H102" s="106" t="s">
        <v>1107</v>
      </c>
      <c r="I102" s="106" t="s">
        <v>1107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1104</v>
      </c>
      <c r="W102" s="151" t="s">
        <v>1067</v>
      </c>
      <c r="X102" s="104" t="s">
        <v>421</v>
      </c>
      <c r="Y102" s="129" t="s">
        <v>424</v>
      </c>
      <c r="Z102" s="104"/>
      <c r="AA102" s="105" t="s">
        <v>1197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593</v>
      </c>
      <c r="AG102" s="105" t="s">
        <v>593</v>
      </c>
      <c r="AH102" s="15"/>
      <c r="AI102" s="126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1159</v>
      </c>
      <c r="AN102" s="105" t="s">
        <v>1160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1198</v>
      </c>
      <c r="BK102" s="18" t="s">
        <v>1199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1199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594</v>
      </c>
      <c r="E105" s="159"/>
      <c r="F105" s="126" t="s">
        <v>654</v>
      </c>
      <c r="G105" s="142" t="str">
        <f>IF(D105="","*",VLOOKUP(F105,BS_ATIVIDADE[],3,FALSE))</f>
        <v>EXPANSÃO</v>
      </c>
      <c r="H105" s="106" t="s">
        <v>593</v>
      </c>
      <c r="I105" s="106" t="s">
        <v>593</v>
      </c>
      <c r="J105" s="105">
        <v>70</v>
      </c>
      <c r="K105" s="105">
        <v>113.5</v>
      </c>
      <c r="L105" s="105" t="s">
        <v>593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1059</v>
      </c>
      <c r="W105" s="151" t="s">
        <v>1055</v>
      </c>
      <c r="X105" s="104" t="s">
        <v>421</v>
      </c>
      <c r="Y105" s="129"/>
      <c r="Z105" s="104"/>
      <c r="AA105" s="105" t="s">
        <v>593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594</v>
      </c>
      <c r="E106" s="159">
        <v>40</v>
      </c>
      <c r="F106" s="126" t="s">
        <v>618</v>
      </c>
      <c r="G106" s="142" t="str">
        <f>IF(D106="","*",VLOOKUP(F106,BS_ATIVIDADE[],3,FALSE))</f>
        <v>EXPANSÃO</v>
      </c>
      <c r="H106" s="106" t="s">
        <v>593</v>
      </c>
      <c r="I106" s="106" t="s">
        <v>593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1059</v>
      </c>
      <c r="W106" s="151" t="s">
        <v>1118</v>
      </c>
      <c r="X106" s="104" t="s">
        <v>421</v>
      </c>
      <c r="Y106" s="129" t="s">
        <v>424</v>
      </c>
      <c r="Z106" s="104"/>
      <c r="AA106" s="105" t="s">
        <v>593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1200</v>
      </c>
      <c r="BK106" s="179" t="s">
        <v>1201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1201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911</v>
      </c>
      <c r="E107" s="159"/>
      <c r="F107" s="126" t="s">
        <v>775</v>
      </c>
      <c r="G107" s="142" t="str">
        <f>IF(D107="","*",VLOOKUP(F107,BS_ATIVIDADE[],3,FALSE))</f>
        <v>SOLDA</v>
      </c>
      <c r="H107" s="106" t="s">
        <v>593</v>
      </c>
      <c r="I107" s="106" t="s">
        <v>593</v>
      </c>
      <c r="J107" s="105">
        <v>70</v>
      </c>
      <c r="K107" s="105">
        <v>87.3</v>
      </c>
      <c r="L107" s="105" t="s">
        <v>593</v>
      </c>
      <c r="M107" s="105" t="s">
        <v>1119</v>
      </c>
      <c r="N107" s="150" t="s">
        <v>1120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1054</v>
      </c>
      <c r="W107" s="151" t="s">
        <v>1055</v>
      </c>
      <c r="X107" s="104" t="s">
        <v>421</v>
      </c>
      <c r="Y107" s="129" t="s">
        <v>424</v>
      </c>
      <c r="Z107" s="104"/>
      <c r="AA107" s="105" t="s">
        <v>593</v>
      </c>
      <c r="AB107" s="126"/>
      <c r="AC107" s="126" t="s">
        <v>593</v>
      </c>
      <c r="AD107" s="107" t="s">
        <v>593</v>
      </c>
      <c r="AE107" s="105" t="s">
        <v>593</v>
      </c>
      <c r="AF107" s="105" t="s">
        <v>593</v>
      </c>
      <c r="AG107" s="105" t="s">
        <v>593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1202</v>
      </c>
      <c r="BK107" s="179" t="s">
        <v>1203</v>
      </c>
      <c r="BL107" s="16"/>
      <c r="BM107" s="130" t="s">
        <v>445</v>
      </c>
      <c r="BN107" s="130" t="s">
        <v>1204</v>
      </c>
      <c r="BO107" s="130" t="s">
        <v>1204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1043</v>
      </c>
      <c r="E108" s="159"/>
      <c r="F108" s="126" t="s">
        <v>698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1046</v>
      </c>
      <c r="W108" s="151" t="s">
        <v>1050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593</v>
      </c>
      <c r="AD108" s="107">
        <v>0.29166666666666669</v>
      </c>
      <c r="AE108" s="105">
        <v>6249</v>
      </c>
      <c r="AF108" s="105" t="s">
        <v>593</v>
      </c>
      <c r="AG108" s="105" t="s">
        <v>593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1205</v>
      </c>
      <c r="BK108" s="18" t="s">
        <v>1206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1206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824</v>
      </c>
      <c r="E109" s="159"/>
      <c r="F109" s="126" t="s">
        <v>786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1064</v>
      </c>
      <c r="W109" s="151" t="s">
        <v>1067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593</v>
      </c>
      <c r="AD109" s="107">
        <v>0.29166666666666669</v>
      </c>
      <c r="AE109" s="105">
        <v>9341</v>
      </c>
      <c r="AF109" s="105" t="s">
        <v>593</v>
      </c>
      <c r="AG109" s="105" t="s">
        <v>593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1207</v>
      </c>
      <c r="BK109" s="18" t="s">
        <v>1206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1206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767</v>
      </c>
      <c r="E111" s="159"/>
      <c r="F111" s="126" t="s">
        <v>698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1046</v>
      </c>
      <c r="W111" s="151" t="s">
        <v>1050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593</v>
      </c>
      <c r="AF111" s="105" t="s">
        <v>593</v>
      </c>
      <c r="AG111" s="105" t="s">
        <v>593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1208</v>
      </c>
      <c r="BK111" s="18" t="s">
        <v>1209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876</v>
      </c>
      <c r="E112" s="159"/>
      <c r="F112" s="126" t="s">
        <v>779</v>
      </c>
      <c r="G112" s="142" t="str">
        <f>IF(D112="","*",VLOOKUP(F112,BS_ATIVIDADE[],3,FALSE))</f>
        <v>DORMENTE - SUBSTITUIÇÂO</v>
      </c>
      <c r="H112" s="105" t="s">
        <v>593</v>
      </c>
      <c r="I112" s="105" t="s">
        <v>593</v>
      </c>
      <c r="J112" s="105">
        <v>56</v>
      </c>
      <c r="K112" s="105">
        <v>205</v>
      </c>
      <c r="L112" s="105" t="s">
        <v>593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1069</v>
      </c>
      <c r="W112" s="151" t="s">
        <v>1126</v>
      </c>
      <c r="X112" s="104" t="s">
        <v>421</v>
      </c>
      <c r="Y112" s="129" t="s">
        <v>424</v>
      </c>
      <c r="Z112" s="104"/>
      <c r="AA112" s="105" t="s">
        <v>593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1210</v>
      </c>
      <c r="BK112" s="179" t="s">
        <v>1211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1211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935</v>
      </c>
      <c r="E113" s="159">
        <v>81</v>
      </c>
      <c r="F113" s="126" t="s">
        <v>779</v>
      </c>
      <c r="G113" s="142" t="str">
        <f>IF(D113="","*",VLOOKUP(F113,BS_ATIVIDADE[],3,FALSE))</f>
        <v>DORMENTE - SUBSTITUIÇÂO</v>
      </c>
      <c r="H113" s="105" t="s">
        <v>593</v>
      </c>
      <c r="I113" s="105" t="s">
        <v>593</v>
      </c>
      <c r="J113" s="105">
        <v>56</v>
      </c>
      <c r="K113" s="105">
        <v>205</v>
      </c>
      <c r="L113" s="105" t="s">
        <v>593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1174</v>
      </c>
      <c r="W113" s="151" t="s">
        <v>1126</v>
      </c>
      <c r="X113" s="104" t="s">
        <v>421</v>
      </c>
      <c r="Y113" s="129" t="s">
        <v>424</v>
      </c>
      <c r="Z113" s="104"/>
      <c r="AA113" s="105" t="s">
        <v>593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1210</v>
      </c>
      <c r="BK113" s="179" t="s">
        <v>1211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1211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865</v>
      </c>
      <c r="E114" s="159">
        <v>108</v>
      </c>
      <c r="F114" s="126" t="s">
        <v>775</v>
      </c>
      <c r="G114" s="142" t="str">
        <f>IF(D114="","*",VLOOKUP(F114,BS_ATIVIDADE[],3,FALSE))</f>
        <v>SOLDA</v>
      </c>
      <c r="H114" s="106" t="s">
        <v>593</v>
      </c>
      <c r="I114" s="106" t="s">
        <v>593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1212</v>
      </c>
      <c r="W114" s="151" t="s">
        <v>1055</v>
      </c>
      <c r="X114" s="104" t="s">
        <v>421</v>
      </c>
      <c r="Y114" s="129" t="s">
        <v>424</v>
      </c>
      <c r="Z114" s="104"/>
      <c r="AA114" s="105" t="s">
        <v>593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1080</v>
      </c>
      <c r="BK114" s="179" t="s">
        <v>1211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1213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825</v>
      </c>
      <c r="E115" s="159"/>
      <c r="F115" s="126" t="s">
        <v>756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1175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1176</v>
      </c>
      <c r="W115" s="151" t="s">
        <v>1129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593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1214</v>
      </c>
      <c r="BK115" s="18" t="s">
        <v>1206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1211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737</v>
      </c>
      <c r="E116" s="159">
        <v>4</v>
      </c>
      <c r="F116" s="126" t="s">
        <v>595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1084</v>
      </c>
      <c r="W116" s="151" t="s">
        <v>1085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593</v>
      </c>
      <c r="AG116" s="105" t="s">
        <v>593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1123</v>
      </c>
      <c r="BK116" s="18" t="s">
        <v>1215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803</v>
      </c>
      <c r="E117" s="159"/>
      <c r="F117" s="126" t="s">
        <v>698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1061</v>
      </c>
      <c r="W117" s="151" t="s">
        <v>1050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593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744</v>
      </c>
      <c r="E118" s="159"/>
      <c r="F118" s="126" t="s">
        <v>607</v>
      </c>
      <c r="G118" s="142" t="str">
        <f>IF(D118="","*",VLOOKUP(F118,BS_ATIVIDADE[],3,FALSE))</f>
        <v>OUTROS</v>
      </c>
      <c r="H118" s="106" t="s">
        <v>201</v>
      </c>
      <c r="I118" s="106" t="s">
        <v>1090</v>
      </c>
      <c r="J118" s="105">
        <v>55</v>
      </c>
      <c r="K118" s="105">
        <v>102</v>
      </c>
      <c r="L118" s="105" t="s">
        <v>593</v>
      </c>
      <c r="M118" s="105" t="s">
        <v>1180</v>
      </c>
      <c r="N118" s="150" t="s">
        <v>1181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1182</v>
      </c>
      <c r="W118" s="151" t="s">
        <v>1047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593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859</v>
      </c>
      <c r="E119" s="159">
        <v>57</v>
      </c>
      <c r="F119" s="126" t="s">
        <v>726</v>
      </c>
      <c r="G119" s="142" t="str">
        <f>IF(D119="","*",VLOOKUP(F119,BS_ATIVIDADE[],3,FALSE))</f>
        <v>MODERNIZAÇÃO</v>
      </c>
      <c r="H119" s="106" t="s">
        <v>593</v>
      </c>
      <c r="I119" s="106" t="s">
        <v>593</v>
      </c>
      <c r="J119" s="105">
        <v>48</v>
      </c>
      <c r="K119" s="105">
        <v>123.363</v>
      </c>
      <c r="L119" s="105" t="s">
        <v>593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1100</v>
      </c>
      <c r="W119" s="151" t="s">
        <v>1055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1216</v>
      </c>
      <c r="BK119" s="179" t="s">
        <v>1217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1217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945</v>
      </c>
      <c r="E120" s="159">
        <v>58</v>
      </c>
      <c r="F120" s="126" t="s">
        <v>726</v>
      </c>
      <c r="G120" s="142" t="str">
        <f>IF(D120="","*",VLOOKUP(F120,BS_ATIVIDADE[],3,FALSE))</f>
        <v>MODERNIZAÇÃO</v>
      </c>
      <c r="H120" s="106" t="s">
        <v>593</v>
      </c>
      <c r="I120" s="106" t="s">
        <v>593</v>
      </c>
      <c r="J120" s="105">
        <v>48</v>
      </c>
      <c r="K120" s="105">
        <v>123.465</v>
      </c>
      <c r="L120" s="105" t="s">
        <v>593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1100</v>
      </c>
      <c r="W120" s="151" t="s">
        <v>1055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1216</v>
      </c>
      <c r="BK120" s="179" t="s">
        <v>1218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826</v>
      </c>
      <c r="E121" s="159">
        <v>114</v>
      </c>
      <c r="F121" s="126" t="s">
        <v>756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1219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1220</v>
      </c>
      <c r="W121" s="151" t="s">
        <v>1129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1123</v>
      </c>
      <c r="BK121" s="18" t="s">
        <v>1221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1221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840</v>
      </c>
      <c r="E122" s="159">
        <v>115</v>
      </c>
      <c r="F122" s="126" t="s">
        <v>715</v>
      </c>
      <c r="G122" s="142" t="str">
        <f>IF(D122="","*",VLOOKUP(F122,BS_ATIVIDADE[],3,FALSE))</f>
        <v>MODERNIZAÇÃO</v>
      </c>
      <c r="H122" s="106" t="s">
        <v>55</v>
      </c>
      <c r="I122" s="106" t="s">
        <v>1139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1100</v>
      </c>
      <c r="W122" s="151" t="s">
        <v>1222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593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1223</v>
      </c>
      <c r="BK122" s="18" t="s">
        <v>1224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889</v>
      </c>
      <c r="E123" s="159">
        <v>92</v>
      </c>
      <c r="F123" s="126" t="s">
        <v>775</v>
      </c>
      <c r="G123" s="142" t="str">
        <f>IF(D123="","*",VLOOKUP(F123,BS_ATIVIDADE[],3,FALSE))</f>
        <v>SOLDA</v>
      </c>
      <c r="H123" s="106" t="s">
        <v>593</v>
      </c>
      <c r="I123" s="105" t="s">
        <v>593</v>
      </c>
      <c r="J123" s="105">
        <v>54</v>
      </c>
      <c r="K123" s="105">
        <v>65.3</v>
      </c>
      <c r="L123" s="105" t="s">
        <v>593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1104</v>
      </c>
      <c r="W123" s="151" t="s">
        <v>1055</v>
      </c>
      <c r="X123" s="104" t="s">
        <v>421</v>
      </c>
      <c r="Y123" s="129" t="s">
        <v>424</v>
      </c>
      <c r="Z123" s="104"/>
      <c r="AA123" s="105" t="s">
        <v>593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1216</v>
      </c>
      <c r="BK123" s="179" t="s">
        <v>1225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1225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828</v>
      </c>
      <c r="E124" s="159">
        <v>118</v>
      </c>
      <c r="F124" s="126" t="s">
        <v>607</v>
      </c>
      <c r="G124" s="142" t="str">
        <f>IF(D124="","*",VLOOKUP(F124,BS_ATIVIDADE[],3,FALSE))</f>
        <v>OUTROS</v>
      </c>
      <c r="H124" s="106" t="s">
        <v>184</v>
      </c>
      <c r="I124" s="106" t="s">
        <v>1107</v>
      </c>
      <c r="J124" s="105">
        <v>92</v>
      </c>
      <c r="K124" s="105">
        <v>83.7</v>
      </c>
      <c r="L124" s="105" t="s">
        <v>593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1104</v>
      </c>
      <c r="W124" s="151" t="s">
        <v>1105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593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1123</v>
      </c>
      <c r="BK124" s="18" t="s">
        <v>1226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870</v>
      </c>
      <c r="E125" s="159">
        <v>93</v>
      </c>
      <c r="F125" s="126" t="s">
        <v>671</v>
      </c>
      <c r="G125" s="142" t="str">
        <f>IF(D125="","*",VLOOKUP(F125,BS_ATIVIDADE[],3,FALSE))</f>
        <v>LIMPEZA LASTRO</v>
      </c>
      <c r="H125" s="106" t="s">
        <v>593</v>
      </c>
      <c r="I125" s="106" t="s">
        <v>593</v>
      </c>
      <c r="J125" s="105">
        <v>53</v>
      </c>
      <c r="K125" s="105">
        <v>109.05</v>
      </c>
      <c r="L125" s="105" t="s">
        <v>593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8.3333333333333329E-2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1104</v>
      </c>
      <c r="W125" s="151" t="s">
        <v>1191</v>
      </c>
      <c r="X125" s="104" t="s">
        <v>421</v>
      </c>
      <c r="Y125" s="129" t="s">
        <v>424</v>
      </c>
      <c r="Z125" s="104"/>
      <c r="AA125" s="105" t="s">
        <v>593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1080</v>
      </c>
      <c r="BK125" s="179" t="s">
        <v>1227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593</v>
      </c>
      <c r="BQ125" s="12" t="str">
        <f t="shared" si="10"/>
        <v>Intervalo</v>
      </c>
      <c r="BR125" s="19">
        <f t="shared" si="11"/>
        <v>0.75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794</v>
      </c>
      <c r="E126" s="159">
        <v>60</v>
      </c>
      <c r="F126" s="126" t="s">
        <v>698</v>
      </c>
      <c r="G126" s="142" t="str">
        <f>IF(D126="","*",VLOOKUP(F126,BS_ATIVIDADE[],3,FALSE))</f>
        <v>MECANIZAÇÃO - SOCADORA</v>
      </c>
      <c r="H126" s="106" t="s">
        <v>1149</v>
      </c>
      <c r="I126" s="106" t="s">
        <v>1149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1061</v>
      </c>
      <c r="W126" s="151" t="s">
        <v>1050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593</v>
      </c>
      <c r="AG126" s="105" t="s">
        <v>593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1123</v>
      </c>
      <c r="BK126" s="18" t="s">
        <v>1206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603</v>
      </c>
      <c r="E127" s="159">
        <v>121</v>
      </c>
      <c r="F127" s="126" t="s">
        <v>736</v>
      </c>
      <c r="G127" s="142" t="str">
        <f>IF(D127="","*",VLOOKUP(F127,BS_ATIVIDADE[],3,FALSE))</f>
        <v>OUTROS</v>
      </c>
      <c r="H127" s="106" t="s">
        <v>593</v>
      </c>
      <c r="I127" s="106" t="s">
        <v>593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1228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1229</v>
      </c>
      <c r="W127" s="151" t="s">
        <v>1230</v>
      </c>
      <c r="X127" s="104" t="s">
        <v>421</v>
      </c>
      <c r="Y127" s="129" t="s">
        <v>424</v>
      </c>
      <c r="Z127" s="104"/>
      <c r="AA127" s="105" t="s">
        <v>593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1080</v>
      </c>
      <c r="BK127" s="179" t="s">
        <v>1225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594</v>
      </c>
      <c r="E128" s="159">
        <v>94</v>
      </c>
      <c r="F128" s="126" t="s">
        <v>654</v>
      </c>
      <c r="G128" s="142" t="str">
        <f>IF(D128="","*",VLOOKUP(F128,BS_ATIVIDADE[],3,FALSE))</f>
        <v>EXPANSÃO</v>
      </c>
      <c r="H128" s="106" t="s">
        <v>593</v>
      </c>
      <c r="I128" s="106" t="s">
        <v>593</v>
      </c>
      <c r="J128" s="105">
        <v>53</v>
      </c>
      <c r="K128" s="105">
        <v>123.59</v>
      </c>
      <c r="L128" s="105" t="s">
        <v>593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1113</v>
      </c>
      <c r="W128" s="151" t="s">
        <v>1055</v>
      </c>
      <c r="X128" s="104" t="s">
        <v>421</v>
      </c>
      <c r="Y128" s="129" t="s">
        <v>424</v>
      </c>
      <c r="Z128" s="104"/>
      <c r="AA128" s="105" t="s">
        <v>593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1216</v>
      </c>
      <c r="BK128" s="179" t="s">
        <v>1225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594</v>
      </c>
      <c r="E131" s="159"/>
      <c r="F131" s="126" t="s">
        <v>654</v>
      </c>
      <c r="G131" s="142" t="str">
        <f>IF(D131="","*",VLOOKUP(F131,BS_ATIVIDADE[],3,FALSE))</f>
        <v>EXPANSÃO</v>
      </c>
      <c r="H131" s="106" t="s">
        <v>593</v>
      </c>
      <c r="I131" s="106" t="s">
        <v>593</v>
      </c>
      <c r="J131" s="105">
        <v>70</v>
      </c>
      <c r="K131" s="105">
        <v>113.5</v>
      </c>
      <c r="L131" s="105" t="s">
        <v>593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1059</v>
      </c>
      <c r="W131" s="151" t="s">
        <v>1055</v>
      </c>
      <c r="X131" s="104" t="s">
        <v>421</v>
      </c>
      <c r="Y131" s="129"/>
      <c r="Z131" s="104"/>
      <c r="AA131" s="105" t="s">
        <v>593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594</v>
      </c>
      <c r="E132" s="159">
        <v>40</v>
      </c>
      <c r="F132" s="126" t="s">
        <v>618</v>
      </c>
      <c r="G132" s="142" t="str">
        <f>IF(D132="","*",VLOOKUP(F132,BS_ATIVIDADE[],3,FALSE))</f>
        <v>EXPANSÃO</v>
      </c>
      <c r="H132" s="106" t="s">
        <v>593</v>
      </c>
      <c r="I132" s="106" t="s">
        <v>593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1059</v>
      </c>
      <c r="W132" s="151" t="s">
        <v>1231</v>
      </c>
      <c r="X132" s="104" t="s">
        <v>421</v>
      </c>
      <c r="Y132" s="129" t="s">
        <v>424</v>
      </c>
      <c r="Z132" s="104"/>
      <c r="AA132" s="105" t="s">
        <v>593</v>
      </c>
      <c r="AB132" s="103"/>
      <c r="AC132" s="152"/>
      <c r="AD132" s="107"/>
      <c r="AE132" s="105"/>
      <c r="AF132" s="105"/>
      <c r="AG132" s="105"/>
      <c r="AH132" s="15"/>
      <c r="AI132" s="126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1232</v>
      </c>
      <c r="BK132" s="18" t="s">
        <v>1233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911</v>
      </c>
      <c r="E133" s="159"/>
      <c r="F133" s="126" t="s">
        <v>775</v>
      </c>
      <c r="G133" s="142" t="str">
        <f>IF(D133="","*",VLOOKUP(F133,BS_ATIVIDADE[],3,FALSE))</f>
        <v>SOLDA</v>
      </c>
      <c r="H133" s="106" t="s">
        <v>593</v>
      </c>
      <c r="I133" s="106" t="s">
        <v>593</v>
      </c>
      <c r="J133" s="105">
        <v>70</v>
      </c>
      <c r="K133" s="105">
        <v>87.3</v>
      </c>
      <c r="L133" s="105" t="s">
        <v>593</v>
      </c>
      <c r="M133" s="105" t="s">
        <v>1119</v>
      </c>
      <c r="N133" s="150" t="s">
        <v>1120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1054</v>
      </c>
      <c r="W133" s="151" t="s">
        <v>1055</v>
      </c>
      <c r="X133" s="104" t="s">
        <v>421</v>
      </c>
      <c r="Y133" s="129" t="s">
        <v>424</v>
      </c>
      <c r="Z133" s="104"/>
      <c r="AA133" s="105" t="s">
        <v>593</v>
      </c>
      <c r="AB133" s="126"/>
      <c r="AC133" s="126" t="s">
        <v>593</v>
      </c>
      <c r="AD133" s="107" t="s">
        <v>593</v>
      </c>
      <c r="AE133" s="105" t="s">
        <v>593</v>
      </c>
      <c r="AF133" s="105" t="s">
        <v>593</v>
      </c>
      <c r="AG133" s="105" t="s">
        <v>593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1234</v>
      </c>
      <c r="BK133" s="18" t="s">
        <v>1235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1235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1043</v>
      </c>
      <c r="E134" s="159"/>
      <c r="F134" s="126" t="s">
        <v>698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1046</v>
      </c>
      <c r="W134" s="151" t="s">
        <v>1050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593</v>
      </c>
      <c r="AD134" s="107">
        <v>0.29166666666666669</v>
      </c>
      <c r="AE134" s="105">
        <v>6249</v>
      </c>
      <c r="AF134" s="105" t="s">
        <v>593</v>
      </c>
      <c r="AG134" s="105" t="s">
        <v>593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1236</v>
      </c>
      <c r="BK134" s="18" t="s">
        <v>1236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1236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824</v>
      </c>
      <c r="E135" s="159"/>
      <c r="F135" s="126" t="s">
        <v>786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1064</v>
      </c>
      <c r="W135" s="151" t="s">
        <v>1067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593</v>
      </c>
      <c r="AD135" s="107">
        <v>0.29166666666666669</v>
      </c>
      <c r="AE135" s="105">
        <v>9341</v>
      </c>
      <c r="AF135" s="105" t="s">
        <v>593</v>
      </c>
      <c r="AG135" s="105" t="s">
        <v>593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1237</v>
      </c>
      <c r="BK135" s="18" t="s">
        <v>1237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1237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864</v>
      </c>
      <c r="E136" s="159">
        <v>130</v>
      </c>
      <c r="F136" s="126" t="s">
        <v>775</v>
      </c>
      <c r="G136" s="142" t="str">
        <f>IF(D136="","*",VLOOKUP(F136,BS_ATIVIDADE[],3,FALSE))</f>
        <v>SOLDA</v>
      </c>
      <c r="H136" s="106" t="s">
        <v>593</v>
      </c>
      <c r="I136" s="106" t="s">
        <v>593</v>
      </c>
      <c r="J136" s="105">
        <v>48</v>
      </c>
      <c r="K136" s="105">
        <v>91.5</v>
      </c>
      <c r="L136" s="105" t="s">
        <v>593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1220</v>
      </c>
      <c r="W136" s="151" t="s">
        <v>1055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1238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892</v>
      </c>
      <c r="E137" s="159">
        <v>131</v>
      </c>
      <c r="F137" s="126" t="s">
        <v>775</v>
      </c>
      <c r="G137" s="142" t="str">
        <f>IF(D137="","*",VLOOKUP(F137,BS_ATIVIDADE[],3,FALSE))</f>
        <v>SOLDA</v>
      </c>
      <c r="H137" s="106" t="s">
        <v>593</v>
      </c>
      <c r="I137" s="106" t="s">
        <v>593</v>
      </c>
      <c r="J137" s="105">
        <v>48</v>
      </c>
      <c r="K137" s="105">
        <v>91.5</v>
      </c>
      <c r="L137" s="105" t="s">
        <v>593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1220</v>
      </c>
      <c r="W137" s="151" t="s">
        <v>1055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1238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767</v>
      </c>
      <c r="E138" s="159"/>
      <c r="F138" s="126" t="s">
        <v>698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1046</v>
      </c>
      <c r="W138" s="151" t="s">
        <v>1050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593</v>
      </c>
      <c r="AF138" s="105" t="s">
        <v>593</v>
      </c>
      <c r="AG138" s="105" t="s">
        <v>593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1239</v>
      </c>
      <c r="BK138" s="18" t="s">
        <v>1240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1240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876</v>
      </c>
      <c r="E139" s="159"/>
      <c r="F139" s="126" t="s">
        <v>779</v>
      </c>
      <c r="G139" s="142" t="str">
        <f>IF(D139="","*",VLOOKUP(F139,BS_ATIVIDADE[],3,FALSE))</f>
        <v>DORMENTE - SUBSTITUIÇÂO</v>
      </c>
      <c r="H139" s="105" t="s">
        <v>593</v>
      </c>
      <c r="I139" s="105" t="s">
        <v>593</v>
      </c>
      <c r="J139" s="105">
        <v>56</v>
      </c>
      <c r="K139" s="105">
        <v>205</v>
      </c>
      <c r="L139" s="105" t="s">
        <v>593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1069</v>
      </c>
      <c r="W139" s="151" t="s">
        <v>1126</v>
      </c>
      <c r="X139" s="104" t="s">
        <v>421</v>
      </c>
      <c r="Y139" s="129" t="s">
        <v>424</v>
      </c>
      <c r="Z139" s="104"/>
      <c r="AA139" s="105" t="s">
        <v>593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1241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1242</v>
      </c>
      <c r="BK139" s="18" t="s">
        <v>1243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1243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935</v>
      </c>
      <c r="E140" s="159">
        <v>81</v>
      </c>
      <c r="F140" s="126" t="s">
        <v>779</v>
      </c>
      <c r="G140" s="142" t="str">
        <f>IF(D140="","*",VLOOKUP(F140,BS_ATIVIDADE[],3,FALSE))</f>
        <v>DORMENTE - SUBSTITUIÇÂO</v>
      </c>
      <c r="H140" s="105" t="s">
        <v>593</v>
      </c>
      <c r="I140" s="105" t="s">
        <v>593</v>
      </c>
      <c r="J140" s="105">
        <v>56</v>
      </c>
      <c r="K140" s="105">
        <v>205</v>
      </c>
      <c r="L140" s="105" t="s">
        <v>593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1174</v>
      </c>
      <c r="W140" s="151" t="s">
        <v>1126</v>
      </c>
      <c r="X140" s="104" t="s">
        <v>421</v>
      </c>
      <c r="Y140" s="129" t="s">
        <v>424</v>
      </c>
      <c r="Z140" s="104"/>
      <c r="AA140" s="105" t="s">
        <v>593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1244</v>
      </c>
      <c r="BK140" s="18" t="s">
        <v>1245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1245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865</v>
      </c>
      <c r="E141" s="159">
        <v>108</v>
      </c>
      <c r="F141" s="126" t="s">
        <v>775</v>
      </c>
      <c r="G141" s="142" t="str">
        <f>IF(D141="","*",VLOOKUP(F141,BS_ATIVIDADE[],3,FALSE))</f>
        <v>SOLDA</v>
      </c>
      <c r="H141" s="106" t="s">
        <v>593</v>
      </c>
      <c r="I141" s="106" t="s">
        <v>593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1212</v>
      </c>
      <c r="W141" s="151" t="s">
        <v>1055</v>
      </c>
      <c r="X141" s="104" t="s">
        <v>421</v>
      </c>
      <c r="Y141" s="129" t="s">
        <v>424</v>
      </c>
      <c r="Z141" s="104"/>
      <c r="AA141" s="105" t="s">
        <v>593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1080</v>
      </c>
      <c r="BK141" s="18" t="s">
        <v>1246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1246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825</v>
      </c>
      <c r="E142" s="159"/>
      <c r="F142" s="126" t="s">
        <v>756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1175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1176</v>
      </c>
      <c r="W142" s="151" t="s">
        <v>1129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593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1247</v>
      </c>
      <c r="BK142" s="18" t="s">
        <v>1247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1247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737</v>
      </c>
      <c r="E144" s="159">
        <v>4</v>
      </c>
      <c r="F144" s="126" t="s">
        <v>595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1084</v>
      </c>
      <c r="W144" s="151" t="s">
        <v>1085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593</v>
      </c>
      <c r="AG144" s="105" t="s">
        <v>593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1248</v>
      </c>
      <c r="BK144" s="18" t="s">
        <v>1248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1248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803</v>
      </c>
      <c r="E145" s="159"/>
      <c r="F145" s="126" t="s">
        <v>698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1061</v>
      </c>
      <c r="W145" s="151" t="s">
        <v>1050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1249</v>
      </c>
      <c r="BK145" s="18" t="s">
        <v>1250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744</v>
      </c>
      <c r="E146" s="159"/>
      <c r="F146" s="126" t="s">
        <v>607</v>
      </c>
      <c r="G146" s="142" t="str">
        <f>IF(D146="","*",VLOOKUP(F146,BS_ATIVIDADE[],3,FALSE))</f>
        <v>OUTROS</v>
      </c>
      <c r="H146" s="106" t="s">
        <v>201</v>
      </c>
      <c r="I146" s="106" t="s">
        <v>1090</v>
      </c>
      <c r="J146" s="105">
        <v>55</v>
      </c>
      <c r="K146" s="105">
        <v>102</v>
      </c>
      <c r="L146" s="105" t="s">
        <v>593</v>
      </c>
      <c r="M146" s="105" t="s">
        <v>1180</v>
      </c>
      <c r="N146" s="150" t="s">
        <v>1181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1182</v>
      </c>
      <c r="W146" s="151" t="s">
        <v>1047</v>
      </c>
      <c r="X146" s="104" t="s">
        <v>421</v>
      </c>
      <c r="Y146" s="129" t="s">
        <v>424</v>
      </c>
      <c r="Z146" s="104"/>
      <c r="AA146" s="105" t="s">
        <v>1251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1252</v>
      </c>
      <c r="BK146" s="18" t="s">
        <v>1253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1253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826</v>
      </c>
      <c r="E147" s="159">
        <v>114</v>
      </c>
      <c r="F147" s="126" t="s">
        <v>756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1220</v>
      </c>
      <c r="W147" s="151" t="s">
        <v>1254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1255</v>
      </c>
      <c r="BK147" s="18" t="s">
        <v>1255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1255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635</v>
      </c>
      <c r="E149" s="159">
        <v>61</v>
      </c>
      <c r="F149" s="126" t="s">
        <v>583</v>
      </c>
      <c r="G149" s="142" t="str">
        <f>IF(D149="","*",VLOOKUP(F149,BS_ATIVIDADE[],3,FALSE))</f>
        <v>OUTROS</v>
      </c>
      <c r="H149" s="106" t="s">
        <v>593</v>
      </c>
      <c r="I149" s="106" t="s">
        <v>593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1142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1143</v>
      </c>
      <c r="W149" s="151" t="s">
        <v>1144</v>
      </c>
      <c r="X149" s="104" t="s">
        <v>416</v>
      </c>
      <c r="Y149" s="129" t="s">
        <v>415</v>
      </c>
      <c r="Z149" s="104"/>
      <c r="AA149" s="105" t="s">
        <v>593</v>
      </c>
      <c r="AB149" s="103"/>
      <c r="AC149" s="152"/>
      <c r="AD149" s="107" t="s">
        <v>593</v>
      </c>
      <c r="AE149" s="105" t="s">
        <v>593</v>
      </c>
      <c r="AF149" s="105" t="s">
        <v>593</v>
      </c>
      <c r="AG149" s="105" t="s">
        <v>593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1256</v>
      </c>
      <c r="BK149" s="18" t="s">
        <v>1257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827</v>
      </c>
      <c r="E150" s="159">
        <v>61</v>
      </c>
      <c r="F150" s="126" t="s">
        <v>730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1142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1143</v>
      </c>
      <c r="W150" s="151" t="s">
        <v>1146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593</v>
      </c>
      <c r="AG150" s="105" t="s">
        <v>593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1258</v>
      </c>
      <c r="BK150" s="18" t="s">
        <v>1259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631</v>
      </c>
      <c r="E151" s="159">
        <v>62</v>
      </c>
      <c r="F151" s="126" t="s">
        <v>726</v>
      </c>
      <c r="G151" s="142" t="str">
        <f>IF(D151="","*",VLOOKUP(F151,BS_ATIVIDADE[],3,FALSE))</f>
        <v>MODERNIZAÇÃO</v>
      </c>
      <c r="H151" s="180" t="s">
        <v>593</v>
      </c>
      <c r="I151" s="106" t="s">
        <v>593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1143</v>
      </c>
      <c r="W151" s="151" t="s">
        <v>1055</v>
      </c>
      <c r="X151" s="104" t="s">
        <v>416</v>
      </c>
      <c r="Y151" s="129" t="s">
        <v>415</v>
      </c>
      <c r="Z151" s="104"/>
      <c r="AA151" s="105" t="s">
        <v>593</v>
      </c>
      <c r="AB151" s="103"/>
      <c r="AC151" s="152"/>
      <c r="AD151" s="107"/>
      <c r="AE151" s="105"/>
      <c r="AF151" s="105" t="s">
        <v>593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1256</v>
      </c>
      <c r="BK151" s="18" t="s">
        <v>1260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1260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635</v>
      </c>
      <c r="E152" s="159">
        <v>61</v>
      </c>
      <c r="F152" s="126" t="s">
        <v>583</v>
      </c>
      <c r="G152" s="142" t="str">
        <f>IF(D152="","*",VLOOKUP(F152,BS_ATIVIDADE[],3,FALSE))</f>
        <v>OUTROS</v>
      </c>
      <c r="H152" s="180" t="s">
        <v>593</v>
      </c>
      <c r="I152" s="106" t="s">
        <v>593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1154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1143</v>
      </c>
      <c r="W152" s="151" t="s">
        <v>1155</v>
      </c>
      <c r="X152" s="104" t="s">
        <v>416</v>
      </c>
      <c r="Y152" s="129" t="s">
        <v>415</v>
      </c>
      <c r="Z152" s="104"/>
      <c r="AA152" s="105" t="s">
        <v>593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1261</v>
      </c>
      <c r="BK152" s="18" t="s">
        <v>1261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1262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828</v>
      </c>
      <c r="E153" s="159">
        <v>66</v>
      </c>
      <c r="F153" s="126" t="s">
        <v>786</v>
      </c>
      <c r="G153" s="142" t="str">
        <f>IF(D153="","*",VLOOKUP(F153,BS_ATIVIDADE[],3,FALSE))</f>
        <v>OUTROS</v>
      </c>
      <c r="H153" s="180" t="s">
        <v>184</v>
      </c>
      <c r="I153" s="106" t="s">
        <v>1107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1143</v>
      </c>
      <c r="W153" s="151" t="s">
        <v>1156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593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1261</v>
      </c>
      <c r="BK153" s="18" t="s">
        <v>1261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1261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889</v>
      </c>
      <c r="E154" s="159">
        <v>146</v>
      </c>
      <c r="F154" s="126" t="s">
        <v>775</v>
      </c>
      <c r="G154" s="142" t="str">
        <f>IF(D154="","*",VLOOKUP(F154,BS_ATIVIDADE[],3,FALSE))</f>
        <v>SOLDA</v>
      </c>
      <c r="H154" s="106" t="s">
        <v>593</v>
      </c>
      <c r="I154" s="106" t="s">
        <v>593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1104</v>
      </c>
      <c r="W154" s="151" t="s">
        <v>1055</v>
      </c>
      <c r="X154" s="104" t="s">
        <v>421</v>
      </c>
      <c r="Y154" s="129" t="s">
        <v>424</v>
      </c>
      <c r="Z154" s="104"/>
      <c r="AA154" s="105" t="s">
        <v>593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1263</v>
      </c>
      <c r="BK154" s="18" t="s">
        <v>1264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870</v>
      </c>
      <c r="E155" s="159">
        <v>93</v>
      </c>
      <c r="F155" s="126" t="s">
        <v>671</v>
      </c>
      <c r="G155" s="142" t="str">
        <f>IF(D155="","*",VLOOKUP(F155,BS_ATIVIDADE[],3,FALSE))</f>
        <v>LIMPEZA LASTRO</v>
      </c>
      <c r="H155" s="106" t="s">
        <v>593</v>
      </c>
      <c r="I155" s="106" t="s">
        <v>593</v>
      </c>
      <c r="J155" s="105">
        <v>53</v>
      </c>
      <c r="K155" s="105">
        <v>109.05</v>
      </c>
      <c r="L155" s="105" t="s">
        <v>593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1104</v>
      </c>
      <c r="W155" s="151" t="s">
        <v>1191</v>
      </c>
      <c r="X155" s="104" t="s">
        <v>421</v>
      </c>
      <c r="Y155" s="129" t="s">
        <v>424</v>
      </c>
      <c r="Z155" s="104"/>
      <c r="AA155" s="105" t="s">
        <v>593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1265</v>
      </c>
      <c r="BK155" s="18" t="s">
        <v>1266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1266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794</v>
      </c>
      <c r="E156" s="159">
        <v>60</v>
      </c>
      <c r="F156" s="126" t="s">
        <v>698</v>
      </c>
      <c r="G156" s="142" t="str">
        <f>IF(D156="","*",VLOOKUP(F156,BS_ATIVIDADE[],3,FALSE))</f>
        <v>MECANIZAÇÃO - SOCADORA</v>
      </c>
      <c r="H156" s="106" t="s">
        <v>1149</v>
      </c>
      <c r="I156" s="106" t="s">
        <v>1149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1061</v>
      </c>
      <c r="W156" s="151" t="s">
        <v>1050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593</v>
      </c>
      <c r="AG156" s="105" t="s">
        <v>593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1267</v>
      </c>
      <c r="BK156" s="18" t="s">
        <v>1267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1267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859</v>
      </c>
      <c r="E157" s="159">
        <v>57</v>
      </c>
      <c r="F157" s="126" t="s">
        <v>726</v>
      </c>
      <c r="G157" s="142" t="str">
        <f>IF(D157="","*",VLOOKUP(F157,BS_ATIVIDADE[],3,FALSE))</f>
        <v>MODERNIZAÇÃO</v>
      </c>
      <c r="H157" s="106" t="s">
        <v>593</v>
      </c>
      <c r="I157" s="106" t="s">
        <v>593</v>
      </c>
      <c r="J157" s="105">
        <v>48</v>
      </c>
      <c r="K157" s="105">
        <v>123.363</v>
      </c>
      <c r="L157" s="105" t="s">
        <v>593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1100</v>
      </c>
      <c r="W157" s="151" t="s">
        <v>1055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1268</v>
      </c>
      <c r="BK157" s="18" t="s">
        <v>1269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945</v>
      </c>
      <c r="E158" s="159">
        <v>58</v>
      </c>
      <c r="F158" s="126" t="s">
        <v>726</v>
      </c>
      <c r="G158" s="142" t="str">
        <f>IF(D158="","*",VLOOKUP(F158,BS_ATIVIDADE[],3,FALSE))</f>
        <v>MODERNIZAÇÃO</v>
      </c>
      <c r="H158" s="106" t="s">
        <v>593</v>
      </c>
      <c r="I158" s="106" t="s">
        <v>593</v>
      </c>
      <c r="J158" s="105">
        <v>48</v>
      </c>
      <c r="K158" s="105">
        <v>123.465</v>
      </c>
      <c r="L158" s="105" t="s">
        <v>593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1100</v>
      </c>
      <c r="W158" s="151" t="s">
        <v>1055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1268</v>
      </c>
      <c r="BK158" s="18" t="s">
        <v>1269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594</v>
      </c>
      <c r="E159" s="159">
        <v>94</v>
      </c>
      <c r="F159" s="126" t="s">
        <v>654</v>
      </c>
      <c r="G159" s="142" t="str">
        <f>IF(D159="","*",VLOOKUP(F159,BS_ATIVIDADE[],3,FALSE))</f>
        <v>EXPANSÃO</v>
      </c>
      <c r="H159" s="106" t="s">
        <v>593</v>
      </c>
      <c r="I159" s="106" t="s">
        <v>593</v>
      </c>
      <c r="J159" s="105">
        <v>53</v>
      </c>
      <c r="K159" s="105">
        <v>123.59</v>
      </c>
      <c r="L159" s="105" t="s">
        <v>593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1270</v>
      </c>
      <c r="W159" s="151" t="s">
        <v>1055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1271</v>
      </c>
      <c r="BK159" s="18" t="s">
        <v>1271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594</v>
      </c>
      <c r="E162" s="159"/>
      <c r="F162" s="126" t="s">
        <v>654</v>
      </c>
      <c r="G162" s="142" t="str">
        <f>IF(D162="","*",VLOOKUP(F162,BS_ATIVIDADE[],3,FALSE))</f>
        <v>EXPANSÃO</v>
      </c>
      <c r="H162" s="106" t="s">
        <v>593</v>
      </c>
      <c r="I162" s="106" t="s">
        <v>593</v>
      </c>
      <c r="J162" s="105">
        <v>70</v>
      </c>
      <c r="K162" s="105">
        <v>113.4</v>
      </c>
      <c r="L162" s="105" t="s">
        <v>593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1272</v>
      </c>
      <c r="W162" s="151" t="s">
        <v>1055</v>
      </c>
      <c r="X162" s="104" t="s">
        <v>421</v>
      </c>
      <c r="Y162" s="129" t="s">
        <v>424</v>
      </c>
      <c r="Z162" s="104"/>
      <c r="AA162" s="105" t="s">
        <v>593</v>
      </c>
      <c r="AB162" s="103"/>
      <c r="AC162" s="126" t="s">
        <v>593</v>
      </c>
      <c r="AD162" s="105" t="s">
        <v>593</v>
      </c>
      <c r="AE162" s="105" t="s">
        <v>593</v>
      </c>
      <c r="AF162" s="105" t="s">
        <v>593</v>
      </c>
      <c r="AG162" s="105" t="s">
        <v>593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1273</v>
      </c>
      <c r="BK162" s="18" t="s">
        <v>1274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911</v>
      </c>
      <c r="E163" s="159"/>
      <c r="F163" s="126" t="s">
        <v>775</v>
      </c>
      <c r="G163" s="142" t="str">
        <f>IF(D163="","*",VLOOKUP(F163,BS_ATIVIDADE[],3,FALSE))</f>
        <v>SOLDA</v>
      </c>
      <c r="H163" s="106" t="s">
        <v>593</v>
      </c>
      <c r="I163" s="106" t="s">
        <v>593</v>
      </c>
      <c r="J163" s="105">
        <v>70</v>
      </c>
      <c r="K163" s="105">
        <v>134.9</v>
      </c>
      <c r="L163" s="105" t="s">
        <v>593</v>
      </c>
      <c r="M163" s="105" t="s">
        <v>1052</v>
      </c>
      <c r="N163" s="150" t="s">
        <v>1053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1054</v>
      </c>
      <c r="W163" s="151" t="s">
        <v>1055</v>
      </c>
      <c r="X163" s="104" t="s">
        <v>421</v>
      </c>
      <c r="Y163" s="129"/>
      <c r="Z163" s="104"/>
      <c r="AA163" s="105" t="s">
        <v>593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1043</v>
      </c>
      <c r="E164" s="159"/>
      <c r="F164" s="126" t="s">
        <v>607</v>
      </c>
      <c r="G164" s="142" t="str">
        <f>IF(D164="","*",VLOOKUP(F164,BS_ATIVIDADE[],3,FALSE))</f>
        <v>OUTROS</v>
      </c>
      <c r="H164" s="106" t="s">
        <v>360</v>
      </c>
      <c r="I164" s="106" t="s">
        <v>1275</v>
      </c>
      <c r="J164" s="105">
        <v>70</v>
      </c>
      <c r="K164" s="105">
        <v>82</v>
      </c>
      <c r="L164" s="105" t="s">
        <v>593</v>
      </c>
      <c r="M164" s="105" t="s">
        <v>1276</v>
      </c>
      <c r="N164" s="150" t="s">
        <v>1277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1046</v>
      </c>
      <c r="W164" s="151" t="s">
        <v>1047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593</v>
      </c>
      <c r="AD164" s="107">
        <v>0.29166666666666669</v>
      </c>
      <c r="AE164" s="105">
        <v>6249</v>
      </c>
      <c r="AF164" s="105" t="s">
        <v>593</v>
      </c>
      <c r="AG164" s="105" t="s">
        <v>593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1278</v>
      </c>
      <c r="BK164" s="18" t="s">
        <v>1279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824</v>
      </c>
      <c r="E165" s="159"/>
      <c r="F165" s="126" t="s">
        <v>756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1052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1064</v>
      </c>
      <c r="W165" s="151" t="s">
        <v>1280</v>
      </c>
      <c r="X165" s="104" t="s">
        <v>421</v>
      </c>
      <c r="Y165" s="129" t="s">
        <v>424</v>
      </c>
      <c r="Z165" s="104"/>
      <c r="AA165" s="105" t="s">
        <v>1281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593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1282</v>
      </c>
      <c r="BK165" s="17" t="s">
        <v>1283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767</v>
      </c>
      <c r="E167" s="159"/>
      <c r="F167" s="126" t="s">
        <v>607</v>
      </c>
      <c r="G167" s="142" t="str">
        <f>IF(D167="","*",VLOOKUP(F167,BS_ATIVIDADE[],3,FALSE))</f>
        <v>OUTROS</v>
      </c>
      <c r="H167" s="105" t="s">
        <v>104</v>
      </c>
      <c r="I167" s="105" t="s">
        <v>1284</v>
      </c>
      <c r="J167" s="105">
        <v>56</v>
      </c>
      <c r="K167" s="105">
        <v>201</v>
      </c>
      <c r="L167" s="105" t="s">
        <v>593</v>
      </c>
      <c r="M167" s="105" t="s">
        <v>1285</v>
      </c>
      <c r="N167" s="150" t="s">
        <v>1286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1046</v>
      </c>
      <c r="W167" s="151" t="s">
        <v>1047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593</v>
      </c>
      <c r="AD167" s="107">
        <v>0.33333333333333331</v>
      </c>
      <c r="AE167" s="105">
        <v>6241</v>
      </c>
      <c r="AF167" s="105" t="s">
        <v>593</v>
      </c>
      <c r="AG167" s="105" t="s">
        <v>593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1287</v>
      </c>
      <c r="BK167" s="18" t="s">
        <v>1288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810</v>
      </c>
      <c r="E168" s="159">
        <v>162</v>
      </c>
      <c r="F168" s="126" t="s">
        <v>698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1061</v>
      </c>
      <c r="W168" s="151" t="s">
        <v>1050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593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1289</v>
      </c>
      <c r="BK168" s="18" t="s">
        <v>1290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737</v>
      </c>
      <c r="E173" s="159">
        <v>4</v>
      </c>
      <c r="F173" s="126" t="s">
        <v>595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1084</v>
      </c>
      <c r="W173" s="151" t="s">
        <v>1085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593</v>
      </c>
      <c r="AD173" s="107">
        <v>0.33333333333333331</v>
      </c>
      <c r="AE173" s="105">
        <v>6251</v>
      </c>
      <c r="AF173" s="105" t="s">
        <v>593</v>
      </c>
      <c r="AG173" s="105" t="s">
        <v>593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1291</v>
      </c>
      <c r="BK173" s="18" t="s">
        <v>1292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803</v>
      </c>
      <c r="E174" s="159"/>
      <c r="F174" s="126" t="s">
        <v>698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1061</v>
      </c>
      <c r="W174" s="151" t="s">
        <v>1050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864</v>
      </c>
      <c r="E175" s="159">
        <v>169</v>
      </c>
      <c r="F175" s="126" t="s">
        <v>775</v>
      </c>
      <c r="G175" s="142" t="str">
        <f>IF(D175="","*",VLOOKUP(F175,BS_ATIVIDADE[],3,FALSE))</f>
        <v>SOLDA</v>
      </c>
      <c r="H175" s="106" t="s">
        <v>593</v>
      </c>
      <c r="I175" s="106" t="s">
        <v>593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1220</v>
      </c>
      <c r="W175" s="151" t="s">
        <v>1055</v>
      </c>
      <c r="X175" s="104" t="s">
        <v>421</v>
      </c>
      <c r="Y175" s="129" t="s">
        <v>424</v>
      </c>
      <c r="Z175" s="104"/>
      <c r="AA175" s="105" t="s">
        <v>593</v>
      </c>
      <c r="AB175" s="103"/>
      <c r="AC175" s="126" t="s">
        <v>593</v>
      </c>
      <c r="AD175" s="107" t="s">
        <v>593</v>
      </c>
      <c r="AE175" s="107" t="s">
        <v>593</v>
      </c>
      <c r="AF175" s="107" t="s">
        <v>593</v>
      </c>
      <c r="AG175" s="107" t="s">
        <v>593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1293</v>
      </c>
      <c r="BK175" s="18" t="s">
        <v>1294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892</v>
      </c>
      <c r="E176" s="159">
        <v>170</v>
      </c>
      <c r="F176" s="126" t="s">
        <v>775</v>
      </c>
      <c r="G176" s="142" t="str">
        <f>IF(D176="","*",VLOOKUP(F176,BS_ATIVIDADE[],3,FALSE))</f>
        <v>SOLDA</v>
      </c>
      <c r="H176" s="106" t="s">
        <v>593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1220</v>
      </c>
      <c r="W176" s="151" t="s">
        <v>1055</v>
      </c>
      <c r="X176" s="104" t="s">
        <v>421</v>
      </c>
      <c r="Y176" s="129" t="s">
        <v>424</v>
      </c>
      <c r="Z176" s="104"/>
      <c r="AA176" s="105" t="s">
        <v>593</v>
      </c>
      <c r="AB176" s="103"/>
      <c r="AC176" s="126" t="s">
        <v>593</v>
      </c>
      <c r="AD176" s="107" t="s">
        <v>593</v>
      </c>
      <c r="AE176" s="107" t="s">
        <v>593</v>
      </c>
      <c r="AF176" s="107" t="s">
        <v>593</v>
      </c>
      <c r="AG176" s="107" t="s">
        <v>593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1293</v>
      </c>
      <c r="BK176" s="18" t="s">
        <v>1294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845</v>
      </c>
      <c r="E177" s="159">
        <v>171</v>
      </c>
      <c r="F177" s="126" t="s">
        <v>671</v>
      </c>
      <c r="G177" s="142" t="str">
        <f>IF(D177="","*",VLOOKUP(F177,BS_ATIVIDADE[],3,FALSE))</f>
        <v>LIMPEZA LASTRO</v>
      </c>
      <c r="H177" s="106" t="s">
        <v>593</v>
      </c>
      <c r="I177" s="106" t="s">
        <v>593</v>
      </c>
      <c r="J177" s="105">
        <v>55</v>
      </c>
      <c r="K177" s="105">
        <v>135</v>
      </c>
      <c r="L177" s="105" t="s">
        <v>593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1220</v>
      </c>
      <c r="W177" s="151" t="s">
        <v>1191</v>
      </c>
      <c r="X177" s="104" t="s">
        <v>421</v>
      </c>
      <c r="Y177" s="129" t="s">
        <v>424</v>
      </c>
      <c r="Z177" s="104"/>
      <c r="AA177" s="105" t="s">
        <v>593</v>
      </c>
      <c r="AB177" s="103"/>
      <c r="AC177" s="126" t="s">
        <v>593</v>
      </c>
      <c r="AD177" s="107" t="s">
        <v>593</v>
      </c>
      <c r="AE177" s="107" t="s">
        <v>593</v>
      </c>
      <c r="AF177" s="107" t="s">
        <v>593</v>
      </c>
      <c r="AG177" s="107" t="s">
        <v>593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1293</v>
      </c>
      <c r="BK177" s="18" t="s">
        <v>1295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617</v>
      </c>
      <c r="E179" s="159">
        <v>173</v>
      </c>
      <c r="F179" s="126" t="s">
        <v>583</v>
      </c>
      <c r="G179" s="142" t="str">
        <f>IF(D179="","*",VLOOKUP(F179,BS_ATIVIDADE[],3,FALSE))</f>
        <v>OUTROS</v>
      </c>
      <c r="H179" s="106" t="s">
        <v>593</v>
      </c>
      <c r="I179" s="106" t="s">
        <v>593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1296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1100</v>
      </c>
      <c r="W179" s="151" t="s">
        <v>1297</v>
      </c>
      <c r="X179" s="104" t="s">
        <v>416</v>
      </c>
      <c r="Y179" s="129" t="s">
        <v>415</v>
      </c>
      <c r="Z179" s="104"/>
      <c r="AA179" s="105" t="s">
        <v>593</v>
      </c>
      <c r="AB179" s="103"/>
      <c r="AC179" s="126" t="s">
        <v>593</v>
      </c>
      <c r="AD179" s="107" t="s">
        <v>593</v>
      </c>
      <c r="AE179" s="107" t="s">
        <v>593</v>
      </c>
      <c r="AF179" s="107" t="s">
        <v>593</v>
      </c>
      <c r="AG179" s="107" t="s">
        <v>593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593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1298</v>
      </c>
      <c r="BK179" s="18" t="s">
        <v>1299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840</v>
      </c>
      <c r="E180" s="159">
        <v>174</v>
      </c>
      <c r="F180" s="126" t="s">
        <v>715</v>
      </c>
      <c r="G180" s="142" t="str">
        <f>IF(D180="","*",VLOOKUP(F180,BS_ATIVIDADE[],3,FALSE))</f>
        <v>MODERNIZAÇÃO</v>
      </c>
      <c r="H180" s="106" t="s">
        <v>1139</v>
      </c>
      <c r="I180" s="106" t="s">
        <v>1139</v>
      </c>
      <c r="J180" s="105">
        <v>48</v>
      </c>
      <c r="K180" s="105">
        <v>150.6</v>
      </c>
      <c r="L180" s="105" t="s">
        <v>593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1100</v>
      </c>
      <c r="W180" s="151" t="s">
        <v>1300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593</v>
      </c>
      <c r="AD180" s="107">
        <v>0.29166666666666669</v>
      </c>
      <c r="AE180" s="105" t="s">
        <v>593</v>
      </c>
      <c r="AF180" s="107" t="s">
        <v>593</v>
      </c>
      <c r="AG180" s="107" t="s">
        <v>593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1301</v>
      </c>
      <c r="BK180" s="18" t="s">
        <v>1302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859</v>
      </c>
      <c r="E181" s="159"/>
      <c r="F181" s="126" t="s">
        <v>726</v>
      </c>
      <c r="G181" s="142" t="str">
        <f>IF(D181="","*",VLOOKUP(F181,BS_ATIVIDADE[],3,FALSE))</f>
        <v>MODERNIZAÇÃO</v>
      </c>
      <c r="H181" s="106" t="s">
        <v>593</v>
      </c>
      <c r="I181" s="106" t="s">
        <v>593</v>
      </c>
      <c r="J181" s="105">
        <v>48</v>
      </c>
      <c r="K181" s="105">
        <v>150.827</v>
      </c>
      <c r="L181" s="105" t="s">
        <v>593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1100</v>
      </c>
      <c r="W181" s="151" t="s">
        <v>1055</v>
      </c>
      <c r="X181" s="104" t="s">
        <v>416</v>
      </c>
      <c r="Y181" s="129" t="s">
        <v>415</v>
      </c>
      <c r="Z181" s="104"/>
      <c r="AA181" s="105" t="s">
        <v>593</v>
      </c>
      <c r="AB181" s="103"/>
      <c r="AC181" s="126" t="s">
        <v>593</v>
      </c>
      <c r="AD181" s="107" t="s">
        <v>593</v>
      </c>
      <c r="AE181" s="107" t="s">
        <v>593</v>
      </c>
      <c r="AF181" s="107" t="s">
        <v>593</v>
      </c>
      <c r="AG181" s="107" t="s">
        <v>593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593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1303</v>
      </c>
      <c r="BK181" s="18" t="s">
        <v>1304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945</v>
      </c>
      <c r="E182" s="159">
        <v>176</v>
      </c>
      <c r="F182" s="126" t="s">
        <v>726</v>
      </c>
      <c r="G182" s="142" t="str">
        <f>IF(D182="","*",VLOOKUP(F182,BS_ATIVIDADE[],3,FALSE))</f>
        <v>MODERNIZAÇÃO</v>
      </c>
      <c r="H182" s="106" t="s">
        <v>593</v>
      </c>
      <c r="I182" s="106" t="s">
        <v>593</v>
      </c>
      <c r="J182" s="105">
        <v>48</v>
      </c>
      <c r="K182" s="105">
        <v>150.92500000000001</v>
      </c>
      <c r="L182" s="105" t="s">
        <v>593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1100</v>
      </c>
      <c r="W182" s="151" t="s">
        <v>1055</v>
      </c>
      <c r="X182" s="104" t="s">
        <v>416</v>
      </c>
      <c r="Y182" s="129" t="s">
        <v>415</v>
      </c>
      <c r="Z182" s="104"/>
      <c r="AA182" s="105" t="s">
        <v>593</v>
      </c>
      <c r="AB182" s="103"/>
      <c r="AC182" s="126" t="s">
        <v>593</v>
      </c>
      <c r="AD182" s="107" t="s">
        <v>593</v>
      </c>
      <c r="AE182" s="107" t="s">
        <v>593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593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1303</v>
      </c>
      <c r="BK182" s="18" t="s">
        <v>1304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827</v>
      </c>
      <c r="E184" s="159">
        <v>178</v>
      </c>
      <c r="F184" s="126" t="s">
        <v>607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593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1104</v>
      </c>
      <c r="W184" s="151" t="s">
        <v>1105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593</v>
      </c>
      <c r="AD184" s="107">
        <v>0.3125</v>
      </c>
      <c r="AE184" s="105">
        <v>7663</v>
      </c>
      <c r="AF184" s="107" t="s">
        <v>593</v>
      </c>
      <c r="AG184" s="107" t="s">
        <v>593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1305</v>
      </c>
      <c r="BK184" s="18" t="s">
        <v>1306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794</v>
      </c>
      <c r="E185" s="159">
        <v>180</v>
      </c>
      <c r="F185" s="126" t="s">
        <v>607</v>
      </c>
      <c r="G185" s="142" t="str">
        <f>IF(D185="","*",VLOOKUP(F185,BS_ATIVIDADE[],3,FALSE))</f>
        <v>OUTROS</v>
      </c>
      <c r="H185" s="106" t="s">
        <v>1149</v>
      </c>
      <c r="I185" s="106" t="s">
        <v>71</v>
      </c>
      <c r="J185" s="105">
        <v>54</v>
      </c>
      <c r="K185" s="105">
        <v>106</v>
      </c>
      <c r="L185" s="105" t="s">
        <v>593</v>
      </c>
      <c r="M185" s="105" t="s">
        <v>1151</v>
      </c>
      <c r="N185" s="150" t="s">
        <v>1152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1061</v>
      </c>
      <c r="W185" s="151" t="s">
        <v>1047</v>
      </c>
      <c r="X185" s="104" t="s">
        <v>421</v>
      </c>
      <c r="Y185" s="129" t="s">
        <v>424</v>
      </c>
      <c r="Z185" s="104"/>
      <c r="AA185" s="105">
        <v>1</v>
      </c>
      <c r="AB185" s="103" t="s">
        <v>1307</v>
      </c>
      <c r="AC185" s="126" t="s">
        <v>593</v>
      </c>
      <c r="AD185" s="107">
        <v>0.3125</v>
      </c>
      <c r="AE185" s="105">
        <v>6235</v>
      </c>
      <c r="AF185" s="107" t="s">
        <v>593</v>
      </c>
      <c r="AG185" s="107" t="s">
        <v>593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1308</v>
      </c>
      <c r="BK185" s="18" t="s">
        <v>1306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828</v>
      </c>
      <c r="E187" s="159">
        <v>179</v>
      </c>
      <c r="F187" s="126" t="s">
        <v>768</v>
      </c>
      <c r="G187" s="142" t="str">
        <f>IF(D187="","*",VLOOKUP(F187,BS_ATIVIDADE[],3,FALSE))</f>
        <v>PEDRA</v>
      </c>
      <c r="H187" s="106" t="s">
        <v>1149</v>
      </c>
      <c r="I187" s="106" t="s">
        <v>1149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1104</v>
      </c>
      <c r="W187" s="151" t="s">
        <v>1309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593</v>
      </c>
      <c r="AD187" s="107">
        <v>0.3125</v>
      </c>
      <c r="AE187" s="105">
        <v>9038</v>
      </c>
      <c r="AF187" s="107" t="s">
        <v>593</v>
      </c>
      <c r="AG187" s="107" t="s">
        <v>593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1310</v>
      </c>
      <c r="BK187" s="18" t="s">
        <v>1311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927</v>
      </c>
      <c r="E188" s="159"/>
      <c r="F188" s="126" t="s">
        <v>779</v>
      </c>
      <c r="G188" s="142" t="str">
        <f>IF(D188="","*",VLOOKUP(F188,BS_ATIVIDADE[],3,FALSE))</f>
        <v>DORMENTE - SUBSTITUIÇÂO</v>
      </c>
      <c r="H188" s="106" t="s">
        <v>593</v>
      </c>
      <c r="I188" s="106" t="s">
        <v>1149</v>
      </c>
      <c r="J188" s="105">
        <v>92</v>
      </c>
      <c r="K188" s="105">
        <v>108</v>
      </c>
      <c r="L188" s="105" t="s">
        <v>593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1104</v>
      </c>
      <c r="W188" s="151" t="s">
        <v>1312</v>
      </c>
      <c r="X188" s="104" t="s">
        <v>421</v>
      </c>
      <c r="Y188" s="129" t="s">
        <v>424</v>
      </c>
      <c r="Z188" s="104"/>
      <c r="AA188" s="105" t="s">
        <v>593</v>
      </c>
      <c r="AB188" s="103"/>
      <c r="AC188" s="126" t="s">
        <v>593</v>
      </c>
      <c r="AD188" s="107" t="s">
        <v>593</v>
      </c>
      <c r="AE188" s="107" t="s">
        <v>593</v>
      </c>
      <c r="AF188" s="107" t="s">
        <v>593</v>
      </c>
      <c r="AG188" s="107" t="s">
        <v>593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1293</v>
      </c>
      <c r="BK188" s="18" t="s">
        <v>1295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870</v>
      </c>
      <c r="E189" s="159">
        <v>93</v>
      </c>
      <c r="F189" s="126" t="s">
        <v>671</v>
      </c>
      <c r="G189" s="142" t="str">
        <f>IF(D189="","*",VLOOKUP(F189,BS_ATIVIDADE[],3,FALSE))</f>
        <v>LIMPEZA LASTRO</v>
      </c>
      <c r="H189" s="106" t="s">
        <v>593</v>
      </c>
      <c r="I189" s="106" t="s">
        <v>593</v>
      </c>
      <c r="J189" s="105">
        <v>53</v>
      </c>
      <c r="K189" s="105">
        <v>109.05</v>
      </c>
      <c r="L189" s="105" t="s">
        <v>593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1104</v>
      </c>
      <c r="W189" s="151" t="s">
        <v>1191</v>
      </c>
      <c r="X189" s="104" t="s">
        <v>421</v>
      </c>
      <c r="Y189" s="129" t="s">
        <v>424</v>
      </c>
      <c r="Z189" s="104"/>
      <c r="AA189" s="105" t="s">
        <v>593</v>
      </c>
      <c r="AB189" s="103"/>
      <c r="AC189" s="126" t="s">
        <v>593</v>
      </c>
      <c r="AD189" s="107" t="s">
        <v>593</v>
      </c>
      <c r="AE189" s="107" t="s">
        <v>593</v>
      </c>
      <c r="AF189" s="107" t="s">
        <v>593</v>
      </c>
      <c r="AG189" s="107" t="s">
        <v>593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1313</v>
      </c>
      <c r="BK189" s="18" t="s">
        <v>1314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828</v>
      </c>
      <c r="E190" s="159">
        <v>182</v>
      </c>
      <c r="F190" s="126" t="s">
        <v>786</v>
      </c>
      <c r="G190" s="142" t="str">
        <f>IF(D190="","*",VLOOKUP(F190,BS_ATIVIDADE[],3,FALSE))</f>
        <v>OUTROS</v>
      </c>
      <c r="H190" s="106" t="s">
        <v>1149</v>
      </c>
      <c r="I190" s="106" t="s">
        <v>1149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1104</v>
      </c>
      <c r="W190" s="151" t="s">
        <v>1315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593</v>
      </c>
      <c r="AD190" s="107">
        <v>0.3125</v>
      </c>
      <c r="AE190" s="105">
        <v>9038</v>
      </c>
      <c r="AF190" s="107" t="s">
        <v>593</v>
      </c>
      <c r="AG190" s="107" t="s">
        <v>593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1310</v>
      </c>
      <c r="BK190" s="18" t="s">
        <v>1316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594</v>
      </c>
      <c r="E191" s="159">
        <v>185</v>
      </c>
      <c r="F191" s="126" t="s">
        <v>654</v>
      </c>
      <c r="G191" s="142" t="str">
        <f>IF(D191="","*",VLOOKUP(F191,BS_ATIVIDADE[],3,FALSE))</f>
        <v>EXPANSÃO</v>
      </c>
      <c r="H191" s="106" t="s">
        <v>593</v>
      </c>
      <c r="I191" s="106" t="s">
        <v>593</v>
      </c>
      <c r="J191" s="105">
        <v>53</v>
      </c>
      <c r="K191" s="105">
        <v>123.67</v>
      </c>
      <c r="L191" s="105" t="s">
        <v>593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1113</v>
      </c>
      <c r="W191" s="151" t="s">
        <v>1055</v>
      </c>
      <c r="X191" s="104" t="s">
        <v>421</v>
      </c>
      <c r="Y191" s="129" t="s">
        <v>424</v>
      </c>
      <c r="Z191" s="104"/>
      <c r="AA191" s="105" t="s">
        <v>593</v>
      </c>
      <c r="AB191" s="103"/>
      <c r="AC191" s="126" t="s">
        <v>593</v>
      </c>
      <c r="AD191" s="107" t="s">
        <v>593</v>
      </c>
      <c r="AE191" s="107" t="s">
        <v>593</v>
      </c>
      <c r="AF191" s="107" t="s">
        <v>593</v>
      </c>
      <c r="AG191" s="107" t="s">
        <v>593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1317</v>
      </c>
      <c r="BK191" s="18" t="s">
        <v>1318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810</v>
      </c>
      <c r="E192" s="159">
        <v>186</v>
      </c>
      <c r="F192" s="126" t="s">
        <v>698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1104</v>
      </c>
      <c r="W192" s="151" t="s">
        <v>1050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593</v>
      </c>
      <c r="AG192" s="105" t="s">
        <v>593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1319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737</v>
      </c>
      <c r="E193" s="159">
        <v>4</v>
      </c>
      <c r="F193" s="126" t="s">
        <v>595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1084</v>
      </c>
      <c r="W193" s="151" t="s">
        <v>1085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593</v>
      </c>
      <c r="AG193" s="105" t="s">
        <v>593</v>
      </c>
      <c r="AH193" s="15"/>
      <c r="AI193" s="126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1320</v>
      </c>
      <c r="BK193" s="18" t="s">
        <v>1321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1322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845</v>
      </c>
      <c r="E194" s="159">
        <v>171</v>
      </c>
      <c r="F194" s="126" t="s">
        <v>671</v>
      </c>
      <c r="G194" s="142" t="str">
        <f>IF(D194="","*",VLOOKUP(F194,BS_ATIVIDADE[],3,FALSE))</f>
        <v>LIMPEZA LASTRO</v>
      </c>
      <c r="H194" s="106" t="s">
        <v>593</v>
      </c>
      <c r="I194" s="106" t="s">
        <v>593</v>
      </c>
      <c r="J194" s="105">
        <v>55</v>
      </c>
      <c r="K194" s="105">
        <v>135</v>
      </c>
      <c r="L194" s="105" t="s">
        <v>593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1220</v>
      </c>
      <c r="W194" s="151" t="s">
        <v>1191</v>
      </c>
      <c r="X194" s="104" t="s">
        <v>421</v>
      </c>
      <c r="Y194" s="129" t="s">
        <v>424</v>
      </c>
      <c r="Z194" s="104"/>
      <c r="AA194" s="105" t="s">
        <v>593</v>
      </c>
      <c r="AB194" s="103"/>
      <c r="AC194" s="152"/>
      <c r="AD194" s="107"/>
      <c r="AE194" s="105"/>
      <c r="AF194" s="105" t="s">
        <v>593</v>
      </c>
      <c r="AG194" s="105" t="s">
        <v>593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1323</v>
      </c>
      <c r="BK194" s="18" t="s">
        <v>1295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870</v>
      </c>
      <c r="E195" s="159">
        <v>93</v>
      </c>
      <c r="F195" s="126" t="s">
        <v>671</v>
      </c>
      <c r="G195" s="142" t="str">
        <f>IF(D195="","*",VLOOKUP(F195,BS_ATIVIDADE[],3,FALSE))</f>
        <v>LIMPEZA LASTRO</v>
      </c>
      <c r="H195" s="106" t="s">
        <v>593</v>
      </c>
      <c r="I195" s="106" t="s">
        <v>593</v>
      </c>
      <c r="J195" s="105">
        <v>53</v>
      </c>
      <c r="K195" s="105">
        <v>109.05</v>
      </c>
      <c r="L195" s="105" t="s">
        <v>593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1104</v>
      </c>
      <c r="W195" s="151" t="s">
        <v>1191</v>
      </c>
      <c r="X195" s="104" t="s">
        <v>421</v>
      </c>
      <c r="Y195" s="129" t="s">
        <v>424</v>
      </c>
      <c r="Z195" s="104"/>
      <c r="AA195" s="105" t="s">
        <v>593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1323</v>
      </c>
      <c r="BK195" s="18" t="s">
        <v>1295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594</v>
      </c>
      <c r="E196" s="159"/>
      <c r="F196" s="126" t="s">
        <v>654</v>
      </c>
      <c r="G196" s="142" t="str">
        <f>IF(D196="","*",VLOOKUP(F196,BS_ATIVIDADE[],3,FALSE))</f>
        <v>EXPANSÃO</v>
      </c>
      <c r="H196" s="106" t="s">
        <v>593</v>
      </c>
      <c r="I196" s="106" t="s">
        <v>593</v>
      </c>
      <c r="J196" s="105">
        <v>70</v>
      </c>
      <c r="K196" s="105">
        <v>113.6</v>
      </c>
      <c r="L196" s="105" t="s">
        <v>593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1272</v>
      </c>
      <c r="W196" s="151" t="s">
        <v>1055</v>
      </c>
      <c r="X196" s="104" t="s">
        <v>421</v>
      </c>
      <c r="Y196" s="129"/>
      <c r="Z196" s="104"/>
      <c r="AA196" s="105" t="s">
        <v>593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1060</v>
      </c>
      <c r="BK196" s="18" t="s">
        <v>1060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1324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911</v>
      </c>
      <c r="E197" s="159"/>
      <c r="F197" s="126" t="s">
        <v>775</v>
      </c>
      <c r="G197" s="142" t="str">
        <f>IF(D197="","*",VLOOKUP(F197,BS_ATIVIDADE[],3,FALSE))</f>
        <v>SOLDA</v>
      </c>
      <c r="H197" s="106" t="s">
        <v>593</v>
      </c>
      <c r="I197" s="106" t="s">
        <v>593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1054</v>
      </c>
      <c r="W197" s="151" t="s">
        <v>1055</v>
      </c>
      <c r="X197" s="104" t="s">
        <v>421</v>
      </c>
      <c r="Y197" s="129"/>
      <c r="Z197" s="104"/>
      <c r="AA197" s="105" t="s">
        <v>593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1324</v>
      </c>
      <c r="BK197" s="18" t="s">
        <v>1324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1324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824</v>
      </c>
      <c r="E198" s="159"/>
      <c r="F198" s="126" t="s">
        <v>786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1064</v>
      </c>
      <c r="W198" s="151" t="s">
        <v>1067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593</v>
      </c>
      <c r="AD198" s="107">
        <v>0.29166666666666669</v>
      </c>
      <c r="AE198" s="105">
        <v>9341</v>
      </c>
      <c r="AF198" s="105" t="s">
        <v>593</v>
      </c>
      <c r="AG198" s="105" t="s">
        <v>593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744</v>
      </c>
      <c r="E199" s="159">
        <v>193</v>
      </c>
      <c r="F199" s="126" t="s">
        <v>660</v>
      </c>
      <c r="G199" s="142" t="str">
        <f>IF(D199="","*",VLOOKUP(F199,BS_ATIVIDADE[],3,FALSE))</f>
        <v>TRILHEIRO - DESCARGA</v>
      </c>
      <c r="H199" s="106" t="s">
        <v>1325</v>
      </c>
      <c r="I199" s="106" t="s">
        <v>1325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1182</v>
      </c>
      <c r="W199" s="151" t="s">
        <v>1326</v>
      </c>
      <c r="X199" s="104" t="s">
        <v>421</v>
      </c>
      <c r="Y199" s="129"/>
      <c r="Z199" s="104"/>
      <c r="AA199" s="105" t="s">
        <v>1327</v>
      </c>
      <c r="AB199" s="103" t="s">
        <v>423</v>
      </c>
      <c r="AC199" s="152" t="s">
        <v>419</v>
      </c>
      <c r="AD199" s="107">
        <v>0.41666666666666669</v>
      </c>
      <c r="AE199" s="105" t="s">
        <v>1328</v>
      </c>
      <c r="AF199" s="105" t="s">
        <v>1329</v>
      </c>
      <c r="AG199" s="105" t="s">
        <v>593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1330</v>
      </c>
      <c r="BK199" s="18" t="s">
        <v>1330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1330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810</v>
      </c>
      <c r="E200" s="159">
        <v>162</v>
      </c>
      <c r="F200" s="126" t="s">
        <v>698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1061</v>
      </c>
      <c r="W200" s="151" t="s">
        <v>1050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593</v>
      </c>
      <c r="AG200" s="105" t="s">
        <v>593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1331</v>
      </c>
      <c r="BK200" s="18" t="s">
        <v>1331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1331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876</v>
      </c>
      <c r="E201" s="159"/>
      <c r="F201" s="126" t="s">
        <v>779</v>
      </c>
      <c r="G201" s="142" t="str">
        <f>IF(D201="","*",VLOOKUP(F201,BS_ATIVIDADE[],3,FALSE))</f>
        <v>DORMENTE - SUBSTITUIÇÂO</v>
      </c>
      <c r="H201" s="105" t="s">
        <v>593</v>
      </c>
      <c r="I201" s="105" t="s">
        <v>593</v>
      </c>
      <c r="J201" s="105">
        <v>56</v>
      </c>
      <c r="K201" s="105">
        <v>205</v>
      </c>
      <c r="L201" s="105" t="s">
        <v>593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1069</v>
      </c>
      <c r="W201" s="151" t="s">
        <v>1332</v>
      </c>
      <c r="X201" s="104" t="s">
        <v>416</v>
      </c>
      <c r="Y201" s="129"/>
      <c r="Z201" s="104"/>
      <c r="AA201" s="105" t="s">
        <v>593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1331</v>
      </c>
      <c r="BK201" s="18" t="s">
        <v>1331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1331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935</v>
      </c>
      <c r="E202" s="159">
        <v>81</v>
      </c>
      <c r="F202" s="126" t="s">
        <v>779</v>
      </c>
      <c r="G202" s="142" t="str">
        <f>IF(D202="","*",VLOOKUP(F202,BS_ATIVIDADE[],3,FALSE))</f>
        <v>DORMENTE - SUBSTITUIÇÂO</v>
      </c>
      <c r="H202" s="105" t="s">
        <v>593</v>
      </c>
      <c r="I202" s="105" t="s">
        <v>593</v>
      </c>
      <c r="J202" s="105">
        <v>56</v>
      </c>
      <c r="K202" s="105">
        <v>205</v>
      </c>
      <c r="L202" s="105" t="s">
        <v>593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1174</v>
      </c>
      <c r="W202" s="151" t="s">
        <v>1126</v>
      </c>
      <c r="X202" s="104" t="s">
        <v>416</v>
      </c>
      <c r="Y202" s="129"/>
      <c r="Z202" s="104"/>
      <c r="AA202" s="105" t="s">
        <v>593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1331</v>
      </c>
      <c r="BK202" s="18" t="s">
        <v>1331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1331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825</v>
      </c>
      <c r="E203" s="159"/>
      <c r="F203" s="126" t="s">
        <v>756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1175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1176</v>
      </c>
      <c r="W203" s="151" t="s">
        <v>1129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593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1331</v>
      </c>
      <c r="BK203" s="18" t="s">
        <v>1331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1331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737</v>
      </c>
      <c r="E206" s="159">
        <v>4</v>
      </c>
      <c r="F206" s="126" t="s">
        <v>595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1084</v>
      </c>
      <c r="W206" s="151" t="s">
        <v>1085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593</v>
      </c>
      <c r="AG206" s="105" t="s">
        <v>593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1333</v>
      </c>
      <c r="BK206" s="18" t="s">
        <v>1333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1333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803</v>
      </c>
      <c r="E207" s="159"/>
      <c r="F207" s="126" t="s">
        <v>698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593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1061</v>
      </c>
      <c r="W207" s="151" t="s">
        <v>1050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1334</v>
      </c>
      <c r="BK207" s="18" t="s">
        <v>1335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1335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871</v>
      </c>
      <c r="E208" s="159">
        <v>202</v>
      </c>
      <c r="F208" s="126" t="s">
        <v>782</v>
      </c>
      <c r="G208" s="142" t="str">
        <f>IF(D208="","*",VLOOKUP(F208,BS_ATIVIDADE[],3,FALSE))</f>
        <v>TRILHO - SUBSTITUIÇÂO</v>
      </c>
      <c r="H208" s="106" t="s">
        <v>593</v>
      </c>
      <c r="I208" s="106" t="s">
        <v>593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1220</v>
      </c>
      <c r="W208" s="151" t="s">
        <v>1336</v>
      </c>
      <c r="X208" s="104" t="s">
        <v>421</v>
      </c>
      <c r="Y208" s="129"/>
      <c r="Z208" s="104"/>
      <c r="AA208" s="105" t="s">
        <v>593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1337</v>
      </c>
      <c r="BK208" s="18" t="s">
        <v>1337</v>
      </c>
      <c r="BL208" s="16"/>
      <c r="BM208" s="130"/>
      <c r="BN208" s="130"/>
      <c r="BO208" s="130"/>
      <c r="BP208" s="18"/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/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864</v>
      </c>
      <c r="E209" s="159">
        <v>203</v>
      </c>
      <c r="F209" s="126" t="s">
        <v>775</v>
      </c>
      <c r="G209" s="142" t="str">
        <f>IF(D209="","*",VLOOKUP(F209,BS_ATIVIDADE[],3,FALSE))</f>
        <v>SOLDA</v>
      </c>
      <c r="H209" s="106" t="s">
        <v>593</v>
      </c>
      <c r="I209" s="106" t="s">
        <v>593</v>
      </c>
      <c r="J209" s="105">
        <v>55</v>
      </c>
      <c r="K209" s="105">
        <v>83.6</v>
      </c>
      <c r="L209" s="105" t="s">
        <v>593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1220</v>
      </c>
      <c r="W209" s="151" t="s">
        <v>1055</v>
      </c>
      <c r="X209" s="104" t="s">
        <v>421</v>
      </c>
      <c r="Y209" s="129"/>
      <c r="Z209" s="104"/>
      <c r="AA209" s="105" t="s">
        <v>593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1338</v>
      </c>
      <c r="AO209" s="105">
        <f>IF(BS_CONTROLE[[#This Row],[SUB]]=0, "-", BS_CONTROLE[[#This Row],[SUB]])</f>
        <v>55</v>
      </c>
      <c r="AP209" s="105">
        <v>156</v>
      </c>
      <c r="AQ209" s="105" t="s">
        <v>593</v>
      </c>
      <c r="AR209" s="108">
        <v>0.45833333333333331</v>
      </c>
      <c r="AS209" s="108"/>
      <c r="AT209" s="108"/>
      <c r="AU209" s="136"/>
      <c r="AV209" s="136"/>
      <c r="AW209" s="14"/>
      <c r="AX209" s="14"/>
      <c r="AY209" s="164">
        <f t="shared" si="20"/>
        <v>0</v>
      </c>
      <c r="AZ209" s="153"/>
      <c r="BA209" s="109"/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/>
      <c r="BI209" s="17"/>
      <c r="BJ209" s="17" t="s">
        <v>1339</v>
      </c>
      <c r="BK209" s="18" t="s">
        <v>1339</v>
      </c>
      <c r="BL209" s="16"/>
      <c r="BM209" s="130"/>
      <c r="BN209" s="130"/>
      <c r="BO209" s="130"/>
      <c r="BP209" s="18"/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/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892</v>
      </c>
      <c r="E210" s="159">
        <v>204</v>
      </c>
      <c r="F210" s="126" t="s">
        <v>775</v>
      </c>
      <c r="G210" s="142" t="str">
        <f>IF(D210="","*",VLOOKUP(F210,BS_ATIVIDADE[],3,FALSE))</f>
        <v>SOLDA</v>
      </c>
      <c r="H210" s="106" t="s">
        <v>593</v>
      </c>
      <c r="I210" s="106" t="s">
        <v>593</v>
      </c>
      <c r="J210" s="105">
        <v>55</v>
      </c>
      <c r="K210" s="105">
        <v>83.6</v>
      </c>
      <c r="L210" s="105" t="s">
        <v>593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1220</v>
      </c>
      <c r="W210" s="151" t="s">
        <v>1055</v>
      </c>
      <c r="X210" s="104" t="s">
        <v>421</v>
      </c>
      <c r="Y210" s="129"/>
      <c r="Z210" s="104"/>
      <c r="AA210" s="105" t="s">
        <v>593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1338</v>
      </c>
      <c r="AO210" s="105">
        <f>IF(BS_CONTROLE[[#This Row],[SUB]]=0, "-", BS_CONTROLE[[#This Row],[SUB]])</f>
        <v>55</v>
      </c>
      <c r="AP210" s="105">
        <v>156</v>
      </c>
      <c r="AQ210" s="105" t="s">
        <v>593</v>
      </c>
      <c r="AR210" s="108">
        <v>0.45833333333333331</v>
      </c>
      <c r="AS210" s="108"/>
      <c r="AT210" s="108"/>
      <c r="AU210" s="136"/>
      <c r="AV210" s="136"/>
      <c r="AW210" s="14"/>
      <c r="AX210" s="14"/>
      <c r="AY210" s="164">
        <f t="shared" si="20"/>
        <v>0</v>
      </c>
      <c r="AZ210" s="153"/>
      <c r="BA210" s="109"/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/>
      <c r="BI210" s="17"/>
      <c r="BJ210" s="17" t="s">
        <v>1339</v>
      </c>
      <c r="BK210" s="18" t="s">
        <v>1339</v>
      </c>
      <c r="BL210" s="16"/>
      <c r="BM210" s="130"/>
      <c r="BN210" s="130"/>
      <c r="BO210" s="130"/>
      <c r="BP210" s="18"/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/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826</v>
      </c>
      <c r="E211" s="159">
        <v>205</v>
      </c>
      <c r="F211" s="126" t="s">
        <v>756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1220</v>
      </c>
      <c r="W211" s="151" t="s">
        <v>1129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593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/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1</v>
      </c>
      <c r="BI211" s="17"/>
      <c r="BJ211" s="17" t="s">
        <v>1340</v>
      </c>
      <c r="BK211" s="18" t="s">
        <v>1341</v>
      </c>
      <c r="BL211" s="16"/>
      <c r="BM211" s="130"/>
      <c r="BN211" s="130"/>
      <c r="BO211" s="130"/>
      <c r="BP211" s="18"/>
      <c r="BQ211" s="12" t="str">
        <f t="shared" si="22"/>
        <v>Produção e Intervalo</v>
      </c>
      <c r="BR211" s="19">
        <f t="shared" si="23"/>
        <v>0.99999999999999911</v>
      </c>
      <c r="BS211" s="19">
        <f t="shared" si="24"/>
        <v>0</v>
      </c>
      <c r="BT211" s="8" t="str">
        <f t="shared" si="25"/>
        <v/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723</v>
      </c>
      <c r="E212" s="159">
        <v>206</v>
      </c>
      <c r="F212" s="126" t="s">
        <v>614</v>
      </c>
      <c r="G212" s="142" t="str">
        <f>IF(D212="","*",VLOOKUP(F212,BS_ATIVIDADE[],3,FALSE))</f>
        <v>DETECÇÃO</v>
      </c>
      <c r="H212" s="106" t="s">
        <v>48</v>
      </c>
      <c r="I212" s="106" t="s">
        <v>1342</v>
      </c>
      <c r="J212" s="105">
        <v>48</v>
      </c>
      <c r="K212" s="105">
        <v>120</v>
      </c>
      <c r="L212" s="105"/>
      <c r="M212" s="127" t="s">
        <v>1343</v>
      </c>
      <c r="N212" s="127" t="s">
        <v>1344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1345</v>
      </c>
      <c r="W212" s="151" t="s">
        <v>1346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593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/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1</v>
      </c>
      <c r="BI212" s="17"/>
      <c r="BJ212" s="17" t="s">
        <v>1347</v>
      </c>
      <c r="BK212" s="18" t="s">
        <v>1347</v>
      </c>
      <c r="BL212" s="16"/>
      <c r="BM212" s="130"/>
      <c r="BN212" s="130"/>
      <c r="BO212" s="130"/>
      <c r="BP212" s="18"/>
      <c r="BQ212" s="12" t="str">
        <f t="shared" si="22"/>
        <v>Produção</v>
      </c>
      <c r="BR212" s="19">
        <f t="shared" si="23"/>
        <v>1.0000000000000004</v>
      </c>
      <c r="BS212" s="19">
        <f t="shared" si="24"/>
        <v>0</v>
      </c>
      <c r="BT212" s="8" t="str">
        <f t="shared" si="25"/>
        <v/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859</v>
      </c>
      <c r="E213" s="159">
        <v>207</v>
      </c>
      <c r="F213" s="126" t="s">
        <v>726</v>
      </c>
      <c r="G213" s="142" t="str">
        <f>IF(D213="","*",VLOOKUP(F213,BS_ATIVIDADE[],3,FALSE))</f>
        <v>MODERNIZAÇÃO</v>
      </c>
      <c r="H213" s="106" t="s">
        <v>593</v>
      </c>
      <c r="I213" s="106" t="s">
        <v>593</v>
      </c>
      <c r="J213" s="105">
        <v>48</v>
      </c>
      <c r="K213" s="105">
        <v>123.465</v>
      </c>
      <c r="L213" s="105" t="s">
        <v>593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1100</v>
      </c>
      <c r="W213" s="151" t="s">
        <v>1055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1348</v>
      </c>
      <c r="BK213" s="18" t="s">
        <v>1349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945</v>
      </c>
      <c r="E214" s="159">
        <v>208</v>
      </c>
      <c r="F214" s="126" t="s">
        <v>726</v>
      </c>
      <c r="G214" s="142" t="str">
        <f>IF(D214="","*",VLOOKUP(F214,BS_ATIVIDADE[],3,FALSE))</f>
        <v>MODERNIZAÇÃO</v>
      </c>
      <c r="H214" s="106" t="s">
        <v>593</v>
      </c>
      <c r="I214" s="106" t="s">
        <v>593</v>
      </c>
      <c r="J214" s="105">
        <v>48</v>
      </c>
      <c r="K214" s="105">
        <v>123.929</v>
      </c>
      <c r="L214" s="105" t="s">
        <v>593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1100</v>
      </c>
      <c r="W214" s="151" t="s">
        <v>1055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1348</v>
      </c>
      <c r="BK214" s="18" t="s">
        <v>1349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839</v>
      </c>
      <c r="E216" s="159">
        <v>210</v>
      </c>
      <c r="F216" s="126" t="s">
        <v>607</v>
      </c>
      <c r="G216" s="142" t="str">
        <f>IF(D216="","*",VLOOKUP(F216,BS_ATIVIDADE[],3,FALSE))</f>
        <v>OUTROS</v>
      </c>
      <c r="H216" s="106" t="s">
        <v>1350</v>
      </c>
      <c r="I216" s="106" t="s">
        <v>335</v>
      </c>
      <c r="J216" s="105">
        <v>54</v>
      </c>
      <c r="K216" s="105">
        <v>67</v>
      </c>
      <c r="L216" s="105" t="s">
        <v>593</v>
      </c>
      <c r="M216" s="127" t="s">
        <v>1351</v>
      </c>
      <c r="N216" s="127" t="s">
        <v>1352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1143</v>
      </c>
      <c r="W216" s="151" t="s">
        <v>1047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1353</v>
      </c>
      <c r="BK216" s="18" t="s">
        <v>1354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1354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827</v>
      </c>
      <c r="E217" s="159">
        <v>211</v>
      </c>
      <c r="F217" s="126" t="s">
        <v>607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593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1104</v>
      </c>
      <c r="W217" s="151" t="s">
        <v>1105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593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1355</v>
      </c>
      <c r="BK217" s="18" t="s">
        <v>1355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828</v>
      </c>
      <c r="E218" s="159">
        <v>212</v>
      </c>
      <c r="F218" s="126" t="s">
        <v>607</v>
      </c>
      <c r="G218" s="142" t="str">
        <f>IF(D218="","*",VLOOKUP(F218,BS_ATIVIDADE[],3,FALSE))</f>
        <v>OUTROS</v>
      </c>
      <c r="H218" s="106" t="s">
        <v>1149</v>
      </c>
      <c r="I218" s="106" t="s">
        <v>1149</v>
      </c>
      <c r="J218" s="105">
        <v>92</v>
      </c>
      <c r="K218" s="105">
        <v>83.7</v>
      </c>
      <c r="L218" s="105" t="s">
        <v>593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1104</v>
      </c>
      <c r="W218" s="151" t="s">
        <v>1105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1356</v>
      </c>
      <c r="BK218" s="18" t="s">
        <v>1356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870</v>
      </c>
      <c r="E219" s="159">
        <v>93</v>
      </c>
      <c r="F219" s="126" t="s">
        <v>671</v>
      </c>
      <c r="G219" s="142" t="str">
        <f>IF(D219="","*",VLOOKUP(F219,BS_ATIVIDADE[],3,FALSE))</f>
        <v>LIMPEZA LASTRO</v>
      </c>
      <c r="H219" s="106" t="s">
        <v>593</v>
      </c>
      <c r="I219" s="106" t="s">
        <v>593</v>
      </c>
      <c r="J219" s="105">
        <v>53</v>
      </c>
      <c r="K219" s="105">
        <v>109.05</v>
      </c>
      <c r="L219" s="105" t="s">
        <v>593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1104</v>
      </c>
      <c r="W219" s="151" t="s">
        <v>1191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/>
      <c r="AV219" s="136"/>
      <c r="AW219" s="14"/>
      <c r="AX219" s="14"/>
      <c r="AY219" s="164">
        <f t="shared" si="20"/>
        <v>5.9027777777777735E-2</v>
      </c>
      <c r="AZ219" s="153"/>
      <c r="BA219" s="109"/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1</v>
      </c>
      <c r="BI219" s="17"/>
      <c r="BJ219" s="17" t="s">
        <v>1357</v>
      </c>
      <c r="BK219" s="18" t="s">
        <v>1357</v>
      </c>
      <c r="BL219" s="16"/>
      <c r="BM219" s="130"/>
      <c r="BN219" s="130"/>
      <c r="BO219" s="130"/>
      <c r="BP219" s="18"/>
      <c r="BQ219" s="12" t="str">
        <f t="shared" si="22"/>
        <v>Produção e Intervalo</v>
      </c>
      <c r="BR219" s="19">
        <f t="shared" si="23"/>
        <v>0.70833333333333282</v>
      </c>
      <c r="BS219" s="19">
        <f t="shared" si="24"/>
        <v>0</v>
      </c>
      <c r="BT219" s="8" t="str">
        <f t="shared" si="25"/>
        <v/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594</v>
      </c>
      <c r="E220" s="159">
        <v>185</v>
      </c>
      <c r="F220" s="126" t="s">
        <v>654</v>
      </c>
      <c r="G220" s="142" t="str">
        <f>IF(D220="","*",VLOOKUP(F220,BS_ATIVIDADE[],3,FALSE))</f>
        <v>EXPANSÃO</v>
      </c>
      <c r="H220" s="106" t="s">
        <v>593</v>
      </c>
      <c r="I220" s="106" t="s">
        <v>593</v>
      </c>
      <c r="J220" s="105">
        <v>30</v>
      </c>
      <c r="K220" s="105">
        <v>109</v>
      </c>
      <c r="L220" s="105" t="s">
        <v>593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1195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1113</v>
      </c>
      <c r="W220" s="151" t="s">
        <v>1055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1358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593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1359</v>
      </c>
      <c r="BK220" s="18" t="s">
        <v>1359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1359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594</v>
      </c>
      <c r="E223" s="159"/>
      <c r="F223" s="126" t="s">
        <v>654</v>
      </c>
      <c r="G223" s="142" t="str">
        <f>IF(D223="","*",VLOOKUP(F223,BS_ATIVIDADE[],3,FALSE))</f>
        <v>EXPANSÃO</v>
      </c>
      <c r="H223" s="106" t="s">
        <v>593</v>
      </c>
      <c r="I223" s="106" t="s">
        <v>593</v>
      </c>
      <c r="J223" s="105">
        <v>70</v>
      </c>
      <c r="K223" s="105">
        <v>113.6</v>
      </c>
      <c r="L223" s="105" t="s">
        <v>593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1272</v>
      </c>
      <c r="W223" s="151" t="s">
        <v>1055</v>
      </c>
      <c r="X223" s="104" t="s">
        <v>421</v>
      </c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/>
      <c r="AS223" s="108"/>
      <c r="AT223" s="108"/>
      <c r="AU223" s="136"/>
      <c r="AV223" s="136"/>
      <c r="AW223" s="14"/>
      <c r="AX223" s="14"/>
      <c r="AY223" s="164">
        <f t="shared" si="20"/>
        <v>0</v>
      </c>
      <c r="AZ223" s="153"/>
      <c r="BA223" s="109"/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/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911</v>
      </c>
      <c r="E224" s="159"/>
      <c r="F224" s="126" t="s">
        <v>775</v>
      </c>
      <c r="G224" s="142" t="str">
        <f>IF(D224="","*",VLOOKUP(F224,BS_ATIVIDADE[],3,FALSE))</f>
        <v>SOLDA</v>
      </c>
      <c r="H224" s="106" t="s">
        <v>593</v>
      </c>
      <c r="I224" s="106" t="s">
        <v>593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0.33333333333333331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1054</v>
      </c>
      <c r="W224" s="151" t="s">
        <v>1055</v>
      </c>
      <c r="X224" s="104" t="s">
        <v>421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/>
      <c r="AS224" s="108"/>
      <c r="AT224" s="108"/>
      <c r="AU224" s="136"/>
      <c r="AV224" s="136"/>
      <c r="AW224" s="14"/>
      <c r="AX224" s="14"/>
      <c r="AY224" s="164">
        <f t="shared" si="20"/>
        <v>0</v>
      </c>
      <c r="AZ224" s="153"/>
      <c r="BA224" s="109"/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/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824</v>
      </c>
      <c r="E225" s="159"/>
      <c r="F225" s="126" t="s">
        <v>786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1064</v>
      </c>
      <c r="W225" s="151" t="s">
        <v>1067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593</v>
      </c>
      <c r="AD225" s="107">
        <v>0.29166666666666669</v>
      </c>
      <c r="AE225" s="105">
        <v>9341</v>
      </c>
      <c r="AF225" s="105" t="s">
        <v>593</v>
      </c>
      <c r="AG225" s="105" t="s">
        <v>593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744</v>
      </c>
      <c r="E226" s="159">
        <v>193</v>
      </c>
      <c r="F226" s="126" t="s">
        <v>660</v>
      </c>
      <c r="G226" s="142" t="str">
        <f>IF(D226="","*",VLOOKUP(F226,BS_ATIVIDADE[],3,FALSE))</f>
        <v>TRILHEIRO - DESCARGA</v>
      </c>
      <c r="H226" s="106" t="s">
        <v>1325</v>
      </c>
      <c r="I226" s="106" t="s">
        <v>1325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0.125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1182</v>
      </c>
      <c r="W226" s="151" t="s">
        <v>1326</v>
      </c>
      <c r="X226" s="104" t="s">
        <v>416</v>
      </c>
      <c r="Y226" s="129"/>
      <c r="Z226" s="104"/>
      <c r="AA226" s="105" t="s">
        <v>1327</v>
      </c>
      <c r="AB226" s="103" t="s">
        <v>423</v>
      </c>
      <c r="AC226" s="152" t="s">
        <v>419</v>
      </c>
      <c r="AD226" s="107">
        <v>0.41666666666666669</v>
      </c>
      <c r="AE226" s="105" t="s">
        <v>1328</v>
      </c>
      <c r="AF226" s="105" t="s">
        <v>1329</v>
      </c>
      <c r="AG226" s="105" t="s">
        <v>593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/>
      <c r="AS226" s="108"/>
      <c r="AT226" s="108"/>
      <c r="AU226" s="136"/>
      <c r="AV226" s="136"/>
      <c r="AW226" s="14"/>
      <c r="AX226" s="14"/>
      <c r="AY226" s="164">
        <f t="shared" si="20"/>
        <v>0</v>
      </c>
      <c r="AZ226" s="153"/>
      <c r="BA226" s="109"/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/>
      </c>
    </row>
    <row r="227" spans="1:72" hidden="1">
      <c r="A227" s="47" t="str">
        <f t="shared" si="21"/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 t="shared" si="20"/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 t="shared" si="22"/>
        <v>Aderente</v>
      </c>
      <c r="BR227" s="19" t="str">
        <f t="shared" si="23"/>
        <v>*</v>
      </c>
      <c r="BS227" s="19" t="str">
        <f t="shared" si="24"/>
        <v>*</v>
      </c>
      <c r="BT227" s="8" t="str">
        <f t="shared" si="25"/>
        <v/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810</v>
      </c>
      <c r="E228" s="159">
        <v>162</v>
      </c>
      <c r="F228" s="126" t="s">
        <v>698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1061</v>
      </c>
      <c r="W228" s="151" t="s">
        <v>1050</v>
      </c>
      <c r="X228" s="104" t="s">
        <v>421</v>
      </c>
      <c r="Y228" s="129"/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593</v>
      </c>
      <c r="AG228" s="105" t="s">
        <v>593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/>
      <c r="AS228" s="108"/>
      <c r="AT228" s="108"/>
      <c r="AU228" s="136"/>
      <c r="AV228" s="136"/>
      <c r="AW228" s="14"/>
      <c r="AX228" s="14"/>
      <c r="AY228" s="164">
        <f t="shared" si="20"/>
        <v>0</v>
      </c>
      <c r="AZ228" s="153"/>
      <c r="BA228" s="109"/>
      <c r="BB228" s="10" t="str">
        <f>IFERROR(_xlfn.XLOOKUP(AI228, BS_ATIVIDADE[ATIVIDADE],BS_ATIVIDADE[UNIDADE] ), "*")</f>
        <v>M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 t="shared" si="22"/>
        <v>Produção e Intervalo</v>
      </c>
      <c r="BR228" s="19">
        <f t="shared" si="23"/>
        <v>0</v>
      </c>
      <c r="BS228" s="19">
        <f t="shared" si="24"/>
        <v>0</v>
      </c>
      <c r="BT228" s="8" t="str">
        <f t="shared" si="25"/>
        <v/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876</v>
      </c>
      <c r="E229" s="159"/>
      <c r="F229" s="126" t="s">
        <v>779</v>
      </c>
      <c r="G229" s="142" t="str">
        <f>IF(D229="","*",VLOOKUP(F229,BS_ATIVIDADE[],3,FALSE))</f>
        <v>DORMENTE - SUBSTITUIÇÂO</v>
      </c>
      <c r="H229" s="105" t="s">
        <v>593</v>
      </c>
      <c r="I229" s="105" t="s">
        <v>593</v>
      </c>
      <c r="J229" s="105">
        <v>56</v>
      </c>
      <c r="K229" s="105">
        <v>205</v>
      </c>
      <c r="L229" s="105" t="s">
        <v>593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1069</v>
      </c>
      <c r="W229" s="151" t="s">
        <v>1332</v>
      </c>
      <c r="X229" s="104" t="s">
        <v>421</v>
      </c>
      <c r="Y229" s="129"/>
      <c r="Z229" s="104"/>
      <c r="AA229" s="105" t="s">
        <v>593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/>
      <c r="AS229" s="108"/>
      <c r="AT229" s="108"/>
      <c r="AU229" s="136"/>
      <c r="AV229" s="136"/>
      <c r="AW229" s="14"/>
      <c r="AX229" s="14"/>
      <c r="AY229" s="164">
        <f t="shared" si="20"/>
        <v>0</v>
      </c>
      <c r="AZ229" s="153"/>
      <c r="BA229" s="109"/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 t="shared" si="22"/>
        <v>Produção e Intervalo</v>
      </c>
      <c r="BR229" s="19">
        <f t="shared" si="23"/>
        <v>0</v>
      </c>
      <c r="BS229" s="19">
        <f t="shared" si="24"/>
        <v>0</v>
      </c>
      <c r="BT229" s="8" t="str">
        <f t="shared" si="25"/>
        <v/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935</v>
      </c>
      <c r="E230" s="159">
        <v>81</v>
      </c>
      <c r="F230" s="126" t="s">
        <v>779</v>
      </c>
      <c r="G230" s="142" t="str">
        <f>IF(D230="","*",VLOOKUP(F230,BS_ATIVIDADE[],3,FALSE))</f>
        <v>DORMENTE - SUBSTITUIÇÂO</v>
      </c>
      <c r="H230" s="105" t="s">
        <v>593</v>
      </c>
      <c r="I230" s="105" t="s">
        <v>593</v>
      </c>
      <c r="J230" s="105">
        <v>56</v>
      </c>
      <c r="K230" s="105">
        <v>205</v>
      </c>
      <c r="L230" s="105" t="s">
        <v>593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1174</v>
      </c>
      <c r="W230" s="151" t="s">
        <v>1126</v>
      </c>
      <c r="X230" s="104" t="s">
        <v>421</v>
      </c>
      <c r="Y230" s="129"/>
      <c r="Z230" s="104"/>
      <c r="AA230" s="105" t="s">
        <v>593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/>
      <c r="AS230" s="108"/>
      <c r="AT230" s="108"/>
      <c r="AU230" s="136"/>
      <c r="AV230" s="136"/>
      <c r="AW230" s="14"/>
      <c r="AX230" s="14"/>
      <c r="AY230" s="164">
        <f t="shared" si="20"/>
        <v>0</v>
      </c>
      <c r="AZ230" s="153"/>
      <c r="BA230" s="109"/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 t="shared" si="22"/>
        <v>Produção e Intervalo</v>
      </c>
      <c r="BR230" s="19">
        <f t="shared" si="23"/>
        <v>0</v>
      </c>
      <c r="BS230" s="19">
        <f t="shared" si="24"/>
        <v>0</v>
      </c>
      <c r="BT230" s="8" t="str">
        <f t="shared" si="25"/>
        <v/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825</v>
      </c>
      <c r="E231" s="159"/>
      <c r="F231" s="126" t="s">
        <v>756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1175</v>
      </c>
      <c r="O231" s="106">
        <v>0.35416666666666669</v>
      </c>
      <c r="P231" s="106">
        <v>6.25E-2</v>
      </c>
      <c r="Q231" s="105">
        <v>415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1176</v>
      </c>
      <c r="W231" s="151" t="s">
        <v>1129</v>
      </c>
      <c r="X231" s="104" t="s">
        <v>421</v>
      </c>
      <c r="Y231" s="129"/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593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tr">
        <f>IF(BS_CONTROLE[[#This Row],[Entre - Estações]]=0, "-", BS_CONTROLE[[#This Row],[Entre - Estações]])</f>
        <v>ZYU</v>
      </c>
      <c r="AN231" s="105" t="str">
        <f>IF(BS_CONTROLE[[#This Row],[SB]]=0, "-", BS_CONTROLE[[#This Row],[SB]])</f>
        <v>ZYU1 / ZFY1981</v>
      </c>
      <c r="AO231" s="105">
        <f>IF(BS_CONTROLE[[#This Row],[SUB]]=0, "-", BS_CONTROLE[[#This Row],[SUB]])</f>
        <v>49</v>
      </c>
      <c r="AP231" s="105">
        <f>BS_CONTROLE[[#This Row],[KM - Inicio]]</f>
        <v>203.57</v>
      </c>
      <c r="AQ231" s="105">
        <f>BS_CONTROLE[[#This Row],[KM - Inicio]]</f>
        <v>203.57</v>
      </c>
      <c r="AR231" s="108"/>
      <c r="AS231" s="108"/>
      <c r="AT231" s="108"/>
      <c r="AU231" s="136"/>
      <c r="AV231" s="136"/>
      <c r="AW231" s="14"/>
      <c r="AX231" s="14"/>
      <c r="AY231" s="164">
        <f t="shared" si="20"/>
        <v>0</v>
      </c>
      <c r="AZ231" s="153"/>
      <c r="BA231" s="109"/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 t="shared" si="22"/>
        <v>Produção e Intervalo</v>
      </c>
      <c r="BR231" s="19">
        <f t="shared" si="23"/>
        <v>0</v>
      </c>
      <c r="BS231" s="19">
        <f t="shared" si="24"/>
        <v>0</v>
      </c>
      <c r="BT231" s="8" t="str">
        <f t="shared" si="25"/>
        <v/>
      </c>
    </row>
    <row r="232" spans="1:72" hidden="1">
      <c r="A232" s="47" t="str">
        <f t="shared" si="21"/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 t="shared" si="20"/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 t="shared" si="22"/>
        <v>Aderente</v>
      </c>
      <c r="BR232" s="19" t="str">
        <f t="shared" si="23"/>
        <v>*</v>
      </c>
      <c r="BS232" s="19" t="str">
        <f t="shared" si="24"/>
        <v>*</v>
      </c>
      <c r="BT232" s="8" t="str">
        <f t="shared" si="25"/>
        <v/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737</v>
      </c>
      <c r="E233" s="159">
        <v>4</v>
      </c>
      <c r="F233" s="126" t="s">
        <v>595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0.375</v>
      </c>
      <c r="P233" s="106">
        <v>0.125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1084</v>
      </c>
      <c r="W233" s="151" t="s">
        <v>1085</v>
      </c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/>
      <c r="AS233" s="108"/>
      <c r="AT233" s="108"/>
      <c r="AU233" s="136"/>
      <c r="AV233" s="136"/>
      <c r="AW233" s="14"/>
      <c r="AX233" s="14"/>
      <c r="AY233" s="164">
        <f t="shared" si="20"/>
        <v>0</v>
      </c>
      <c r="AZ233" s="153"/>
      <c r="BA233" s="109"/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/>
      </c>
    </row>
    <row r="234" spans="1:72" hidden="1">
      <c r="A234" s="47" t="str">
        <f t="shared" si="21"/>
        <v>V8946063</v>
      </c>
      <c r="B234" s="102">
        <v>46063</v>
      </c>
      <c r="C234" s="135">
        <f>IF(BS_CONTROLE[[#This Row],[DATA]]="","",WEEKNUM(BS_CONTROLE[[#This Row],[DATA]]))</f>
        <v>7</v>
      </c>
      <c r="D234" s="104" t="s">
        <v>803</v>
      </c>
      <c r="E234" s="159"/>
      <c r="F234" s="126" t="s">
        <v>698</v>
      </c>
      <c r="G234" s="142" t="str">
        <f>IF(D234="","*",VLOOKUP(F234,BS_ATIVIDADE[],3,FALSE))</f>
        <v>MECANIZAÇÃO - SOCADORA</v>
      </c>
      <c r="H234" s="105" t="s">
        <v>201</v>
      </c>
      <c r="I234" s="105" t="s">
        <v>201</v>
      </c>
      <c r="J234" s="105">
        <v>55</v>
      </c>
      <c r="K234" s="105">
        <v>106</v>
      </c>
      <c r="L234" s="105" t="s">
        <v>593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4" s="106">
        <v>0.35416666666666669</v>
      </c>
      <c r="P234" s="106">
        <v>0.125</v>
      </c>
      <c r="Q234" s="172">
        <v>480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1061</v>
      </c>
      <c r="W234" s="151" t="s">
        <v>1050</v>
      </c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MECANIZAÇÃO - SOCADORA</v>
      </c>
      <c r="AJ234" s="9" t="str">
        <f>IF(BS_CONTROLE[[#This Row],[Atividade]]=0, "-", BS_CONTROLE[[#This Row],[Atividade]])</f>
        <v>MECANIZAÇÃO - SOCADORA</v>
      </c>
      <c r="AK234" s="31" t="str">
        <f>BS_CONTROLE[[#This Row],[Local - Partida]]</f>
        <v>102ZKW2</v>
      </c>
      <c r="AL234" s="31" t="str">
        <f>BS_CONTROLE[[#This Row],[Local - Encerramento]]</f>
        <v>102ZKW2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ZLU1052</v>
      </c>
      <c r="AO234" s="105">
        <f>IF(BS_CONTROLE[[#This Row],[SUB]]=0, "-", BS_CONTROLE[[#This Row],[SUB]])</f>
        <v>55</v>
      </c>
      <c r="AP234" s="105">
        <f>BS_CONTROLE[[#This Row],[KM - Inicio]]</f>
        <v>106</v>
      </c>
      <c r="AQ234" s="105">
        <f>BS_CONTROLE[[#This Row],[KM - Inicio]]</f>
        <v>106</v>
      </c>
      <c r="AR234" s="108"/>
      <c r="AS234" s="108"/>
      <c r="AT234" s="108"/>
      <c r="AU234" s="136"/>
      <c r="AV234" s="136"/>
      <c r="AW234" s="14"/>
      <c r="AX234" s="14"/>
      <c r="AY234" s="164">
        <f t="shared" si="20"/>
        <v>0</v>
      </c>
      <c r="AZ234" s="153"/>
      <c r="BA234" s="109"/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/>
      </c>
    </row>
    <row r="235" spans="1:72" hidden="1">
      <c r="A235" s="47" t="str">
        <f t="shared" si="21"/>
        <v>W60</v>
      </c>
      <c r="B235" s="102"/>
      <c r="C235" s="135" t="str">
        <f>IF(BS_CONTROLE[[#This Row],[DATA]]="","",WEEKNUM(BS_CONTROLE[[#This Row],[DATA]]))</f>
        <v/>
      </c>
      <c r="D235" s="104" t="s">
        <v>826</v>
      </c>
      <c r="E235" s="159">
        <v>230</v>
      </c>
      <c r="F235" s="126" t="s">
        <v>756</v>
      </c>
      <c r="G235" s="142" t="str">
        <f>IF(D235="","*",VLOOKUP(F235,BS_ATIVIDADE[],3,FALSE))</f>
        <v>DORMENTE - DESCARGA</v>
      </c>
      <c r="H235" s="106" t="s">
        <v>212</v>
      </c>
      <c r="I235" s="106" t="s">
        <v>201</v>
      </c>
      <c r="J235" s="105">
        <v>48</v>
      </c>
      <c r="K235" s="105">
        <v>118</v>
      </c>
      <c r="L235" s="105">
        <v>113.3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5" s="106">
        <v>0.35416666666666669</v>
      </c>
      <c r="P235" s="106">
        <v>5.5555555555555552E-2</v>
      </c>
      <c r="Q235" s="105">
        <v>45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5" s="105" t="s">
        <v>1220</v>
      </c>
      <c r="W235" s="151" t="s">
        <v>1360</v>
      </c>
      <c r="X235" s="104" t="s">
        <v>421</v>
      </c>
      <c r="Y235" s="129"/>
      <c r="Z235" s="104"/>
      <c r="AA235" s="105">
        <v>1</v>
      </c>
      <c r="AB235" s="103" t="s">
        <v>412</v>
      </c>
      <c r="AC235" s="152"/>
      <c r="AD235" s="107">
        <v>0.29166666666666669</v>
      </c>
      <c r="AE235" s="105">
        <v>7694</v>
      </c>
      <c r="AF235" s="105" t="s">
        <v>593</v>
      </c>
      <c r="AG235" s="105"/>
      <c r="AH235" s="15"/>
      <c r="AI235" s="126" t="str">
        <f>IF(BS_CONTROLE[[#This Row],[Atividade]]=0, "-", BS_CONTROLE[[#This Row],[Atividade]])</f>
        <v>PDM - DESCARGA - DORMENTE</v>
      </c>
      <c r="AJ235" s="9" t="str">
        <f>IF(BS_CONTROLE[[#This Row],[Atividade]]=0, "-", BS_CONTROLE[[#This Row],[Atividade]])</f>
        <v>PDM - DESCARGA - DORMENTE</v>
      </c>
      <c r="AK235" s="31" t="str">
        <f>BS_CONTROLE[[#This Row],[Local - Partida]]</f>
        <v>ZEM1302</v>
      </c>
      <c r="AL235" s="31" t="str">
        <f>BS_CONTROLE[[#This Row],[Local - Encerramento]]</f>
        <v>102ZKW2</v>
      </c>
      <c r="AM235" s="105" t="str">
        <f>IF(BS_CONTROLE[[#This Row],[Entre - Estações]]=0, "-", BS_CONTROLE[[#This Row],[Entre - Estações]])</f>
        <v>ZLU-ZWI</v>
      </c>
      <c r="AN235" s="105" t="str">
        <f>IF(BS_CONTROLE[[#This Row],[SB]]=0, "-", BS_CONTROLE[[#This Row],[SB]])</f>
        <v>ZWI1131</v>
      </c>
      <c r="AO235" s="105">
        <f>IF(BS_CONTROLE[[#This Row],[SUB]]=0, "-", BS_CONTROLE[[#This Row],[SUB]])</f>
        <v>48</v>
      </c>
      <c r="AP235" s="105">
        <f>BS_CONTROLE[[#This Row],[KM - Inicio]]</f>
        <v>118</v>
      </c>
      <c r="AQ235" s="105">
        <f>BS_CONTROLE[[#This Row],[KM - Inicio]]</f>
        <v>118</v>
      </c>
      <c r="AR235" s="108"/>
      <c r="AS235" s="108"/>
      <c r="AT235" s="108"/>
      <c r="AU235" s="136"/>
      <c r="AV235" s="136"/>
      <c r="AW235" s="14"/>
      <c r="AX235" s="14"/>
      <c r="AY235" s="164">
        <f t="shared" si="20"/>
        <v>0</v>
      </c>
      <c r="AZ235" s="153"/>
      <c r="BA235" s="109"/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 t="shared" si="22"/>
        <v>Aderente</v>
      </c>
      <c r="BR235" s="19" t="str">
        <f t="shared" si="23"/>
        <v>*</v>
      </c>
      <c r="BS235" s="19" t="str">
        <f t="shared" si="24"/>
        <v>*</v>
      </c>
      <c r="BT235" s="8" t="str">
        <f t="shared" si="25"/>
        <v/>
      </c>
    </row>
    <row r="236" spans="1:72" hidden="1">
      <c r="A236" s="47" t="str">
        <f t="shared" si="21"/>
        <v/>
      </c>
      <c r="B236" s="102"/>
      <c r="C236" s="135" t="str">
        <f>IF(BS_CONTROLE[[#This Row],[DATA]]="","",WEEKNUM(BS_CONTROLE[[#This Row],[DATA]]))</f>
        <v/>
      </c>
      <c r="D236" s="104"/>
      <c r="E236" s="159"/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>
        <v>0.35416666666666669</v>
      </c>
      <c r="P236" s="106">
        <v>5.5555555555555552E-2</v>
      </c>
      <c r="Q236" s="105">
        <v>45</v>
      </c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 t="s">
        <v>421</v>
      </c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 t="shared" si="20"/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 t="shared" si="22"/>
        <v>Aderente</v>
      </c>
      <c r="BR236" s="19" t="str">
        <f t="shared" si="23"/>
        <v>*</v>
      </c>
      <c r="BS236" s="19" t="str">
        <f t="shared" si="24"/>
        <v>*</v>
      </c>
      <c r="BT236" s="8" t="str">
        <f t="shared" si="25"/>
        <v/>
      </c>
    </row>
    <row r="237" spans="1:72" hidden="1">
      <c r="A237" s="47" t="str">
        <f t="shared" si="21"/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 t="shared" si="20"/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 t="shared" si="22"/>
        <v>Aderente</v>
      </c>
      <c r="BR237" s="19" t="str">
        <f t="shared" si="23"/>
        <v>*</v>
      </c>
      <c r="BS237" s="19" t="str">
        <f t="shared" si="24"/>
        <v>*</v>
      </c>
      <c r="BT237" s="8" t="str">
        <f t="shared" si="25"/>
        <v/>
      </c>
    </row>
    <row r="238" spans="1:72" hidden="1">
      <c r="A238" s="47" t="str">
        <f t="shared" si="21"/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 t="shared" si="20"/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 t="shared" si="22"/>
        <v>Aderente</v>
      </c>
      <c r="BR238" s="19" t="str">
        <f t="shared" si="23"/>
        <v>*</v>
      </c>
      <c r="BS238" s="19" t="str">
        <f t="shared" si="24"/>
        <v>*</v>
      </c>
      <c r="BT238" s="8" t="str">
        <f t="shared" si="25"/>
        <v/>
      </c>
    </row>
    <row r="239" spans="1:72" hidden="1">
      <c r="A239" s="47" t="str">
        <f t="shared" si="21"/>
        <v>MOD ZRB46063</v>
      </c>
      <c r="B239" s="102">
        <v>46063</v>
      </c>
      <c r="C239" s="135">
        <f>IF(BS_CONTROLE[[#This Row],[DATA]]="","",WEEKNUM(BS_CONTROLE[[#This Row],[DATA]]))</f>
        <v>7</v>
      </c>
      <c r="D239" s="104" t="s">
        <v>617</v>
      </c>
      <c r="E239" s="159">
        <v>233</v>
      </c>
      <c r="F239" s="126" t="s">
        <v>583</v>
      </c>
      <c r="G239" s="142" t="str">
        <f>IF(D239="","*",VLOOKUP(F239,BS_ATIVIDADE[],3,FALSE))</f>
        <v>OUTROS</v>
      </c>
      <c r="H239" s="106" t="s">
        <v>593</v>
      </c>
      <c r="I239" s="106" t="s">
        <v>593</v>
      </c>
      <c r="J239" s="105">
        <v>48</v>
      </c>
      <c r="K239" s="105">
        <v>152.19999999999999</v>
      </c>
      <c r="L239" s="105">
        <v>159</v>
      </c>
      <c r="M239" s="127" t="s">
        <v>68</v>
      </c>
      <c r="N239" s="127" t="s">
        <v>1361</v>
      </c>
      <c r="O239" s="106">
        <v>0.33333333333333331</v>
      </c>
      <c r="P239" s="106">
        <v>0.33333333333333331</v>
      </c>
      <c r="Q239" s="105">
        <v>1</v>
      </c>
      <c r="R239" s="10" t="str">
        <f>IFERROR(_xlfn.XLOOKUP(F239, BS_ATIVIDADE[ATIVIDADE],BS_ATIVIDADE[UNIDADE] ), "*")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9" s="105" t="s">
        <v>1100</v>
      </c>
      <c r="W239" s="151" t="s">
        <v>1362</v>
      </c>
      <c r="X239" s="104" t="s">
        <v>416</v>
      </c>
      <c r="Y239" s="129"/>
      <c r="Z239" s="104"/>
      <c r="AA239" s="105" t="s">
        <v>593</v>
      </c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BLOCO</v>
      </c>
      <c r="AJ239" s="9" t="str">
        <f>IF(BS_CONTROLE[[#This Row],[Atividade]]=0, "-", BS_CONTROLE[[#This Row],[Atividade]])</f>
        <v>BLOCO</v>
      </c>
      <c r="AK239" s="31" t="str">
        <f>BS_CONTROLE[[#This Row],[Local - Partida]]</f>
        <v>-</v>
      </c>
      <c r="AL239" s="31" t="str">
        <f>BS_CONTROLE[[#This Row],[Local - Encerramento]]</f>
        <v>-</v>
      </c>
      <c r="AM239" s="105" t="str">
        <f>IF(BS_CONTROLE[[#This Row],[Entre - Estações]]=0, "-", BS_CONTROLE[[#This Row],[Entre - Estações]])</f>
        <v>ZRB-ZEV</v>
      </c>
      <c r="AN239" s="105" t="str">
        <f>IF(BS_CONTROLE[[#This Row],[SB]]=0, "-", BS_CONTROLE[[#This Row],[SB]])</f>
        <v>ZRBZEV</v>
      </c>
      <c r="AO239" s="105">
        <f>IF(BS_CONTROLE[[#This Row],[SUB]]=0, "-", BS_CONTROLE[[#This Row],[SUB]])</f>
        <v>48</v>
      </c>
      <c r="AP239" s="105">
        <f>BS_CONTROLE[[#This Row],[KM - Inicio]]</f>
        <v>152.19999999999999</v>
      </c>
      <c r="AQ239" s="105">
        <f>BS_CONTROLE[[#This Row],[KM - Inicio]]</f>
        <v>152.19999999999999</v>
      </c>
      <c r="AR239" s="108"/>
      <c r="AS239" s="108"/>
      <c r="AT239" s="108"/>
      <c r="AU239" s="136"/>
      <c r="AV239" s="136"/>
      <c r="AW239" s="14"/>
      <c r="AX239" s="14"/>
      <c r="AY239" s="164">
        <f t="shared" si="20"/>
        <v>0</v>
      </c>
      <c r="AZ239" s="153"/>
      <c r="BA239" s="109"/>
      <c r="BB239" s="10" t="str">
        <f>IFERROR(_xlfn.XLOOKUP(AI239, BS_ATIVIDADE[ATIVIDADE],BS_ATIVIDADE[UNIDADE] ), "*")</f>
        <v>BINÁRIO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 t="shared" si="22"/>
        <v>Produção e Intervalo</v>
      </c>
      <c r="BR239" s="19">
        <f t="shared" si="23"/>
        <v>0</v>
      </c>
      <c r="BS239" s="19">
        <f t="shared" si="24"/>
        <v>0</v>
      </c>
      <c r="BT239" s="8" t="str">
        <f t="shared" si="25"/>
        <v/>
      </c>
    </row>
    <row r="240" spans="1:72" hidden="1">
      <c r="A240" s="47" t="str">
        <f t="shared" si="21"/>
        <v>W9746063</v>
      </c>
      <c r="B240" s="102">
        <v>46063</v>
      </c>
      <c r="C240" s="135">
        <f>IF(BS_CONTROLE[[#This Row],[DATA]]="","",WEEKNUM(BS_CONTROLE[[#This Row],[DATA]]))</f>
        <v>7</v>
      </c>
      <c r="D240" s="104" t="s">
        <v>841</v>
      </c>
      <c r="E240" s="159">
        <v>234</v>
      </c>
      <c r="F240" s="126" t="s">
        <v>715</v>
      </c>
      <c r="G240" s="142" t="str">
        <f>IF(D240="","*",VLOOKUP(F240,BS_ATIVIDADE[],3,FALSE))</f>
        <v>MODERNIZAÇÃO</v>
      </c>
      <c r="H240" s="106" t="s">
        <v>55</v>
      </c>
      <c r="I240" s="106" t="s">
        <v>55</v>
      </c>
      <c r="J240" s="105">
        <v>48</v>
      </c>
      <c r="K240" s="105">
        <v>155.69999999999999</v>
      </c>
      <c r="L240" s="105" t="s">
        <v>593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0" s="106">
        <v>0.29166666666666669</v>
      </c>
      <c r="P240" s="106">
        <v>6.9444444444444447E-4</v>
      </c>
      <c r="Q240" s="105">
        <v>1</v>
      </c>
      <c r="R240" s="10" t="str">
        <f>IFERROR(_xlfn.XLOOKUP(F240, BS_ATIVIDADE[ATIVIDADE],BS_ATIVIDADE[UNIDADE] ), "*")</f>
        <v>Nº DE DORMENTES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1100</v>
      </c>
      <c r="W240" s="151" t="s">
        <v>1363</v>
      </c>
      <c r="X240" s="104" t="s">
        <v>416</v>
      </c>
      <c r="Y240" s="129"/>
      <c r="Z240" s="104"/>
      <c r="AA240" s="105">
        <v>1</v>
      </c>
      <c r="AB240" s="103" t="s">
        <v>412</v>
      </c>
      <c r="AC240" s="152"/>
      <c r="AD240" s="107">
        <v>0.29166666666666669</v>
      </c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DORMENTE - DESCARGA</v>
      </c>
      <c r="AJ240" s="9" t="str">
        <f>IF(BS_CONTROLE[[#This Row],[Atividade]]=0, "-", BS_CONTROLE[[#This Row],[Atividade]])</f>
        <v>MODERNIZAÇÃO - DORMENTE - DESCARGA</v>
      </c>
      <c r="AK240" s="31" t="str">
        <f>BS_CONTROLE[[#This Row],[Local - Partida]]</f>
        <v>ZEM1</v>
      </c>
      <c r="AL240" s="31" t="str">
        <f>BS_CONTROLE[[#This Row],[Local - Encerramento]]</f>
        <v>ZEM1</v>
      </c>
      <c r="AM240" s="105" t="str">
        <f>IF(BS_CONTROLE[[#This Row],[Entre - Estações]]=0, "-", BS_CONTROLE[[#This Row],[Entre - Estações]])</f>
        <v>ZRB-ZEV</v>
      </c>
      <c r="AN240" s="105">
        <f>IF(BS_CONTROLE[[#This Row],[SB]]=0, "-", BS_CONTROLE[[#This Row],[SB]])</f>
        <v>1561551</v>
      </c>
      <c r="AO240" s="105">
        <f>IF(BS_CONTROLE[[#This Row],[SUB]]=0, "-", BS_CONTROLE[[#This Row],[SUB]])</f>
        <v>48</v>
      </c>
      <c r="AP240" s="105">
        <f>BS_CONTROLE[[#This Row],[KM - Inicio]]</f>
        <v>155.69999999999999</v>
      </c>
      <c r="AQ240" s="105">
        <f>BS_CONTROLE[[#This Row],[KM - Inicio]]</f>
        <v>155.69999999999999</v>
      </c>
      <c r="AR240" s="108"/>
      <c r="AS240" s="108"/>
      <c r="AT240" s="108"/>
      <c r="AU240" s="136"/>
      <c r="AV240" s="136"/>
      <c r="AW240" s="14"/>
      <c r="AX240" s="14"/>
      <c r="AY240" s="164">
        <f t="shared" si="20"/>
        <v>0</v>
      </c>
      <c r="AZ240" s="153"/>
      <c r="BA240" s="109"/>
      <c r="BB240" s="10" t="str">
        <f>IFERROR(_xlfn.XLOOKUP(AI240, BS_ATIVIDADE[ATIVIDADE],BS_ATIVIDADE[UNIDADE] ), "*")</f>
        <v>Nº DE DORMENTES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/>
      </c>
    </row>
    <row r="241" spans="1:72" hidden="1">
      <c r="A241" s="47" t="str">
        <f t="shared" si="21"/>
        <v>V9646063</v>
      </c>
      <c r="B241" s="102">
        <v>46063</v>
      </c>
      <c r="C241" s="135">
        <f>IF(BS_CONTROLE[[#This Row],[DATA]]="","",WEEKNUM(BS_CONTROLE[[#This Row],[DATA]]))</f>
        <v>7</v>
      </c>
      <c r="D241" s="104" t="s">
        <v>817</v>
      </c>
      <c r="E241" s="159">
        <v>235</v>
      </c>
      <c r="F241" s="126" t="s">
        <v>724</v>
      </c>
      <c r="G241" s="142" t="str">
        <f>IF(D241="","*",VLOOKUP(F241,BS_ATIVIDADE[],3,FALSE))</f>
        <v>MODERNIZAÇÃO</v>
      </c>
      <c r="H241" s="106" t="s">
        <v>306</v>
      </c>
      <c r="I241" s="106" t="s">
        <v>306</v>
      </c>
      <c r="J241" s="105">
        <v>48</v>
      </c>
      <c r="K241" s="105">
        <v>157.30000000000001</v>
      </c>
      <c r="L241" s="105" t="s">
        <v>593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1" s="106">
        <v>0.30555555555555558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M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1100</v>
      </c>
      <c r="W241" s="151" t="s">
        <v>1364</v>
      </c>
      <c r="X241" s="104" t="s">
        <v>416</v>
      </c>
      <c r="Y241" s="129"/>
      <c r="Z241" s="104"/>
      <c r="AA241" s="105">
        <v>1</v>
      </c>
      <c r="AB241" s="103" t="s">
        <v>412</v>
      </c>
      <c r="AC241" s="152"/>
      <c r="AD241" s="107">
        <v>0.29166666666666669</v>
      </c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SOCADORA</v>
      </c>
      <c r="AJ241" s="9" t="str">
        <f>IF(BS_CONTROLE[[#This Row],[Atividade]]=0, "-", BS_CONTROLE[[#This Row],[Atividade]])</f>
        <v>MODERNIZAÇÃO - SOCADORA</v>
      </c>
      <c r="AK241" s="31" t="str">
        <f>BS_CONTROLE[[#This Row],[Local - Partida]]</f>
        <v>K67ZEV2</v>
      </c>
      <c r="AL241" s="31" t="str">
        <f>BS_CONTROLE[[#This Row],[Local - Encerramento]]</f>
        <v>K67ZEV2</v>
      </c>
      <c r="AM241" s="105" t="str">
        <f>IF(BS_CONTROLE[[#This Row],[Entre - Estações]]=0, "-", BS_CONTROLE[[#This Row],[Entre - Estações]])</f>
        <v>ZRB-ZEV</v>
      </c>
      <c r="AN241" s="105" t="str">
        <f>IF(BS_CONTROLE[[#This Row],[SB]]=0, "-", BS_CONTROLE[[#This Row],[SB]])</f>
        <v>ZEV1571</v>
      </c>
      <c r="AO241" s="105">
        <f>IF(BS_CONTROLE[[#This Row],[SUB]]=0, "-", BS_CONTROLE[[#This Row],[SUB]])</f>
        <v>48</v>
      </c>
      <c r="AP241" s="105">
        <f>BS_CONTROLE[[#This Row],[KM - Inicio]]</f>
        <v>157.30000000000001</v>
      </c>
      <c r="AQ241" s="105">
        <f>BS_CONTROLE[[#This Row],[KM - Inicio]]</f>
        <v>157.30000000000001</v>
      </c>
      <c r="AR241" s="108"/>
      <c r="AS241" s="108"/>
      <c r="AT241" s="108"/>
      <c r="AU241" s="136"/>
      <c r="AV241" s="136"/>
      <c r="AW241" s="14"/>
      <c r="AX241" s="14"/>
      <c r="AY241" s="164">
        <f t="shared" si="20"/>
        <v>0</v>
      </c>
      <c r="AZ241" s="153"/>
      <c r="BA241" s="109"/>
      <c r="BB241" s="10" t="str">
        <f>IFERROR(_xlfn.XLOOKUP(AI241, BS_ATIVIDADE[ATIVIDADE],BS_ATIVIDADE[UNIDADE] ), "*")</f>
        <v>M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/>
      </c>
    </row>
    <row r="242" spans="1:72" hidden="1">
      <c r="A242" s="47" t="str">
        <f t="shared" si="21"/>
        <v>WAGNER (TP-903)46063</v>
      </c>
      <c r="B242" s="102">
        <v>46063</v>
      </c>
      <c r="C242" s="135">
        <f>IF(BS_CONTROLE[[#This Row],[DATA]]="","",WEEKNUM(BS_CONTROLE[[#This Row],[DATA]]))</f>
        <v>7</v>
      </c>
      <c r="D242" s="104" t="s">
        <v>944</v>
      </c>
      <c r="E242" s="159">
        <v>236</v>
      </c>
      <c r="F242" s="126" t="s">
        <v>726</v>
      </c>
      <c r="G242" s="142" t="str">
        <f>IF(D242="","*",VLOOKUP(F242,BS_ATIVIDADE[],3,FALSE))</f>
        <v>MODERNIZAÇÃO</v>
      </c>
      <c r="H242" s="106" t="s">
        <v>593</v>
      </c>
      <c r="I242" s="106" t="s">
        <v>593</v>
      </c>
      <c r="J242" s="105">
        <v>48</v>
      </c>
      <c r="K242" s="105">
        <v>156.33199999999999</v>
      </c>
      <c r="L242" s="105">
        <v>156.34399999999999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0.33333333333333331</v>
      </c>
      <c r="P242" s="106">
        <v>6.9444444444444447E-4</v>
      </c>
      <c r="Q242" s="105">
        <v>2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1100</v>
      </c>
      <c r="W242" s="151" t="s">
        <v>1055</v>
      </c>
      <c r="X242" s="104" t="s">
        <v>416</v>
      </c>
      <c r="Y242" s="129"/>
      <c r="Z242" s="104"/>
      <c r="AA242" s="105" t="s">
        <v>593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ZRB-ZEV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156.33199999999999</v>
      </c>
      <c r="AQ242" s="105">
        <f>BS_CONTROLE[[#This Row],[KM - Inicio]]</f>
        <v>156.33199999999999</v>
      </c>
      <c r="AR242" s="108"/>
      <c r="AS242" s="108"/>
      <c r="AT242" s="108"/>
      <c r="AU242" s="136"/>
      <c r="AV242" s="136"/>
      <c r="AW242" s="14"/>
      <c r="AX242" s="14"/>
      <c r="AY242" s="164">
        <f t="shared" si="20"/>
        <v>0</v>
      </c>
      <c r="AZ242" s="153"/>
      <c r="BA242" s="109"/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/>
      </c>
    </row>
    <row r="243" spans="1:72" hidden="1">
      <c r="A243" s="47" t="str">
        <f t="shared" si="21"/>
        <v>CAIQUE (TMA-677)46063</v>
      </c>
      <c r="B243" s="102">
        <v>46063</v>
      </c>
      <c r="C243" s="135">
        <f>IF(BS_CONTROLE[[#This Row],[DATA]]="","",WEEKNUM(BS_CONTROLE[[#This Row],[DATA]]))</f>
        <v>7</v>
      </c>
      <c r="D243" s="104" t="s">
        <v>859</v>
      </c>
      <c r="E243" s="159">
        <v>237</v>
      </c>
      <c r="F243" s="126" t="s">
        <v>726</v>
      </c>
      <c r="G243" s="142" t="str">
        <f>IF(D243="","*",VLOOKUP(F243,BS_ATIVIDADE[],3,FALSE))</f>
        <v>MODERNIZAÇÃO</v>
      </c>
      <c r="H243" s="106" t="s">
        <v>593</v>
      </c>
      <c r="I243" s="106" t="s">
        <v>593</v>
      </c>
      <c r="J243" s="105">
        <v>48</v>
      </c>
      <c r="K243" s="105">
        <v>156.93</v>
      </c>
      <c r="L243" s="105">
        <v>156.958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1100</v>
      </c>
      <c r="W243" s="151" t="s">
        <v>1055</v>
      </c>
      <c r="X243" s="104" t="s">
        <v>416</v>
      </c>
      <c r="Y243" s="129"/>
      <c r="Z243" s="104"/>
      <c r="AA243" s="105" t="s">
        <v>593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156.93</v>
      </c>
      <c r="AQ243" s="105">
        <f>BS_CONTROLE[[#This Row],[KM - Inicio]]</f>
        <v>156.93</v>
      </c>
      <c r="AR243" s="108"/>
      <c r="AS243" s="108"/>
      <c r="AT243" s="108"/>
      <c r="AU243" s="136"/>
      <c r="AV243" s="136"/>
      <c r="AW243" s="14"/>
      <c r="AX243" s="14"/>
      <c r="AY243" s="164">
        <f t="shared" si="20"/>
        <v>0</v>
      </c>
      <c r="AZ243" s="153"/>
      <c r="BA243" s="109"/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/>
      </c>
    </row>
    <row r="244" spans="1:72" hidden="1">
      <c r="A244" s="47" t="str">
        <f t="shared" si="21"/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 t="shared" si="20"/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 t="shared" si="22"/>
        <v>Aderente</v>
      </c>
      <c r="BR244" s="19" t="str">
        <f t="shared" si="23"/>
        <v>*</v>
      </c>
      <c r="BS244" s="19" t="str">
        <f t="shared" si="24"/>
        <v>*</v>
      </c>
      <c r="BT244" s="8" t="str">
        <f t="shared" si="25"/>
        <v/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 t="shared" si="20"/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 t="shared" si="22"/>
        <v>Aderente</v>
      </c>
      <c r="BR246" s="19" t="str">
        <f t="shared" si="23"/>
        <v>*</v>
      </c>
      <c r="BS246" s="19" t="str">
        <f t="shared" si="24"/>
        <v>*</v>
      </c>
      <c r="BT246" s="8" t="str">
        <f t="shared" si="25"/>
        <v/>
      </c>
    </row>
    <row r="247" spans="1:72" hidden="1">
      <c r="A247" s="47" t="str">
        <f t="shared" si="21"/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 t="shared" si="20"/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 t="shared" si="22"/>
        <v>Aderente</v>
      </c>
      <c r="BR247" s="19" t="str">
        <f t="shared" si="23"/>
        <v>*</v>
      </c>
      <c r="BS247" s="19" t="str">
        <f t="shared" si="24"/>
        <v>*</v>
      </c>
      <c r="BT247" s="8" t="str">
        <f t="shared" si="25"/>
        <v/>
      </c>
    </row>
    <row r="248" spans="1:72" hidden="1">
      <c r="A248" s="47" t="str">
        <f t="shared" si="21"/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 t="shared" si="20"/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 t="shared" si="22"/>
        <v>Aderente</v>
      </c>
      <c r="BR248" s="19" t="str">
        <f t="shared" si="23"/>
        <v>*</v>
      </c>
      <c r="BS248" s="19" t="str">
        <f t="shared" si="24"/>
        <v>*</v>
      </c>
      <c r="BT248" s="8" t="str">
        <f t="shared" si="25"/>
        <v/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 t="shared" si="20"/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 t="shared" si="22"/>
        <v>Aderente</v>
      </c>
      <c r="BR250" s="19" t="str">
        <f t="shared" si="23"/>
        <v>*</v>
      </c>
      <c r="BS250" s="19" t="str">
        <f t="shared" si="24"/>
        <v>*</v>
      </c>
      <c r="BT250" s="8" t="str">
        <f t="shared" si="25"/>
        <v/>
      </c>
    </row>
    <row r="251" spans="1:72" hidden="1">
      <c r="A251" s="47" t="str">
        <f t="shared" si="21"/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 t="shared" si="20"/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 t="shared" si="22"/>
        <v>Aderente</v>
      </c>
      <c r="BR251" s="19" t="str">
        <f t="shared" si="23"/>
        <v>*</v>
      </c>
      <c r="BS251" s="19" t="str">
        <f t="shared" si="24"/>
        <v>*</v>
      </c>
      <c r="BT251" s="8" t="str">
        <f t="shared" si="25"/>
        <v/>
      </c>
    </row>
    <row r="252" spans="1:72" hidden="1">
      <c r="A252" s="47" t="str">
        <f t="shared" si="21"/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 t="shared" si="20"/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 t="shared" si="22"/>
        <v>Aderente</v>
      </c>
      <c r="BR252" s="19" t="str">
        <f t="shared" si="23"/>
        <v>*</v>
      </c>
      <c r="BS252" s="19" t="str">
        <f t="shared" si="24"/>
        <v>*</v>
      </c>
      <c r="BT252" s="8" t="str">
        <f t="shared" si="25"/>
        <v/>
      </c>
    </row>
    <row r="253" spans="1:72" hidden="1">
      <c r="A253" s="47" t="str">
        <f t="shared" si="21"/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 t="shared" si="20"/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 t="shared" si="22"/>
        <v>Aderente</v>
      </c>
      <c r="BR253" s="19" t="str">
        <f t="shared" si="23"/>
        <v>*</v>
      </c>
      <c r="BS253" s="19" t="str">
        <f t="shared" si="24"/>
        <v>*</v>
      </c>
      <c r="BT253" s="8" t="str">
        <f t="shared" si="25"/>
        <v/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 t="shared" si="20"/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 t="shared" si="22"/>
        <v>Aderente</v>
      </c>
      <c r="BR256" s="19" t="str">
        <f t="shared" si="23"/>
        <v>*</v>
      </c>
      <c r="BS256" s="19" t="str">
        <f t="shared" si="24"/>
        <v>*</v>
      </c>
      <c r="BT256" s="8" t="str">
        <f t="shared" si="25"/>
        <v/>
      </c>
    </row>
    <row r="257" spans="1:72" hidden="1">
      <c r="A257" s="47" t="str">
        <f t="shared" si="21"/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 t="shared" si="20"/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 t="shared" si="22"/>
        <v>Aderente</v>
      </c>
      <c r="BR257" s="19" t="str">
        <f t="shared" si="23"/>
        <v>*</v>
      </c>
      <c r="BS257" s="19" t="str">
        <f t="shared" si="24"/>
        <v>*</v>
      </c>
      <c r="BT257" s="8" t="str">
        <f t="shared" si="25"/>
        <v/>
      </c>
    </row>
    <row r="258" spans="1:72" hidden="1">
      <c r="A258" s="47" t="str">
        <f t="shared" si="21"/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 t="shared" si="20"/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 t="shared" si="20"/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 t="shared" si="22"/>
        <v>Aderente</v>
      </c>
      <c r="BR259" s="19" t="str">
        <f t="shared" si="23"/>
        <v>*</v>
      </c>
      <c r="BS259" s="19" t="str">
        <f t="shared" si="24"/>
        <v>*</v>
      </c>
      <c r="BT259" s="8" t="str">
        <f t="shared" si="25"/>
        <v/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 t="shared" si="20"/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 t="shared" si="22"/>
        <v>Aderente</v>
      </c>
      <c r="BR261" s="19" t="str">
        <f t="shared" si="23"/>
        <v>*</v>
      </c>
      <c r="BS261" s="19" t="str">
        <f t="shared" si="24"/>
        <v>*</v>
      </c>
      <c r="BT261" s="8" t="str">
        <f t="shared" si="25"/>
        <v/>
      </c>
    </row>
    <row r="262" spans="1:72" hidden="1">
      <c r="A262" s="47" t="str">
        <f t="shared" si="21"/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 t="shared" si="20"/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 t="shared" si="22"/>
        <v>Aderente</v>
      </c>
      <c r="BR262" s="19" t="str">
        <f t="shared" si="23"/>
        <v>*</v>
      </c>
      <c r="BS262" s="19" t="str">
        <f t="shared" si="24"/>
        <v>*</v>
      </c>
      <c r="BT262" s="8" t="str">
        <f t="shared" si="25"/>
        <v/>
      </c>
    </row>
    <row r="263" spans="1:72" hidden="1">
      <c r="A263" s="47" t="str">
        <f t="shared" si="21"/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 t="shared" ref="AY263:AY326" si="26"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 t="shared" si="22"/>
        <v>Aderente</v>
      </c>
      <c r="BR263" s="19" t="str">
        <f t="shared" si="23"/>
        <v>*</v>
      </c>
      <c r="BS263" s="19" t="str">
        <f t="shared" si="24"/>
        <v>*</v>
      </c>
      <c r="BT263" s="8" t="str">
        <f t="shared" si="25"/>
        <v/>
      </c>
    </row>
    <row r="264" spans="1:72" hidden="1">
      <c r="A264" s="47" t="str">
        <f t="shared" ref="A264:A327" si="27"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 t="shared" si="26"/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 t="shared" ref="BQ264:BQ327" si="28">IF(AND(BR264&lt;1,BS264&lt;1),"Produção e Intervalo",IF(BR264&lt;1,"Intervalo",IF(BS264&lt;1,"Produção","Aderente")))</f>
        <v>Aderente</v>
      </c>
      <c r="BR264" s="19" t="str">
        <f t="shared" ref="BR264:BR327" si="29">IF(OR(B264="",F264=""),"*",AY264/P264)</f>
        <v>*</v>
      </c>
      <c r="BS264" s="19" t="str">
        <f t="shared" ref="BS264:BS327" si="30">IF(OR(B264="",F264=""),"*",BA264/Q264)</f>
        <v>*</v>
      </c>
      <c r="BT264" s="8" t="str">
        <f t="shared" ref="BT264:BT327" si="31">IF(BN264="","",SUBSTITUTE(BM264," ","")&amp;SUBSTITUTE(BN264," ",""))</f>
        <v/>
      </c>
    </row>
    <row r="265" spans="1:72" hidden="1">
      <c r="A265" s="47" t="str">
        <f t="shared" si="27"/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 t="shared" si="26"/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 t="shared" si="28"/>
        <v>Aderente</v>
      </c>
      <c r="BR265" s="19" t="str">
        <f t="shared" si="29"/>
        <v>*</v>
      </c>
      <c r="BS265" s="19" t="str">
        <f t="shared" si="30"/>
        <v>*</v>
      </c>
      <c r="BT265" s="8" t="str">
        <f t="shared" si="31"/>
        <v/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 t="shared" si="26"/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 t="shared" si="28"/>
        <v>Aderente</v>
      </c>
      <c r="BR267" s="19" t="str">
        <f t="shared" si="29"/>
        <v>*</v>
      </c>
      <c r="BS267" s="19" t="str">
        <f t="shared" si="30"/>
        <v>*</v>
      </c>
      <c r="BT267" s="8" t="str">
        <f t="shared" si="31"/>
        <v/>
      </c>
    </row>
    <row r="268" spans="1:72" hidden="1">
      <c r="A268" s="47" t="str">
        <f t="shared" si="27"/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 t="shared" si="26"/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 t="shared" si="28"/>
        <v>Aderente</v>
      </c>
      <c r="BR268" s="19" t="str">
        <f t="shared" si="29"/>
        <v>*</v>
      </c>
      <c r="BS268" s="19" t="str">
        <f t="shared" si="30"/>
        <v>*</v>
      </c>
      <c r="BT268" s="8" t="str">
        <f t="shared" si="31"/>
        <v/>
      </c>
    </row>
    <row r="269" spans="1:72" hidden="1">
      <c r="A269" s="47" t="str">
        <f t="shared" si="27"/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 t="shared" si="26"/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 t="shared" si="28"/>
        <v>Aderente</v>
      </c>
      <c r="BR269" s="19" t="str">
        <f t="shared" si="29"/>
        <v>*</v>
      </c>
      <c r="BS269" s="19" t="str">
        <f t="shared" si="30"/>
        <v>*</v>
      </c>
      <c r="BT269" s="8" t="str">
        <f t="shared" si="31"/>
        <v/>
      </c>
    </row>
    <row r="270" spans="1:72" hidden="1">
      <c r="A270" s="47" t="str">
        <f t="shared" si="27"/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 t="shared" si="26"/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 t="shared" si="28"/>
        <v>Aderente</v>
      </c>
      <c r="BR270" s="19" t="str">
        <f t="shared" si="29"/>
        <v>*</v>
      </c>
      <c r="BS270" s="19" t="str">
        <f t="shared" si="30"/>
        <v>*</v>
      </c>
      <c r="BT270" s="8" t="str">
        <f t="shared" si="31"/>
        <v/>
      </c>
    </row>
    <row r="271" spans="1:72" hidden="1">
      <c r="A271" s="47" t="str">
        <f t="shared" si="27"/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 t="shared" si="26"/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 t="shared" si="28"/>
        <v>Aderente</v>
      </c>
      <c r="BR271" s="19" t="str">
        <f t="shared" si="29"/>
        <v>*</v>
      </c>
      <c r="BS271" s="19" t="str">
        <f t="shared" si="30"/>
        <v>*</v>
      </c>
      <c r="BT271" s="8" t="str">
        <f t="shared" si="31"/>
        <v/>
      </c>
    </row>
    <row r="272" spans="1:72" hidden="1">
      <c r="A272" s="47" t="str">
        <f t="shared" si="27"/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 t="shared" si="26"/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 t="shared" si="28"/>
        <v>Aderente</v>
      </c>
      <c r="BR272" s="19" t="str">
        <f t="shared" si="29"/>
        <v>*</v>
      </c>
      <c r="BS272" s="19" t="str">
        <f t="shared" si="30"/>
        <v>*</v>
      </c>
      <c r="BT272" s="8" t="str">
        <f t="shared" si="31"/>
        <v/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 t="shared" si="26"/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 t="shared" si="28"/>
        <v>Aderente</v>
      </c>
      <c r="BR274" s="19" t="str">
        <f t="shared" si="29"/>
        <v>*</v>
      </c>
      <c r="BS274" s="19" t="str">
        <f t="shared" si="30"/>
        <v>*</v>
      </c>
      <c r="BT274" s="8" t="str">
        <f t="shared" si="31"/>
        <v/>
      </c>
    </row>
    <row r="275" spans="1:72" hidden="1">
      <c r="A275" s="47" t="str">
        <f t="shared" si="27"/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 t="shared" si="26"/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 t="shared" si="28"/>
        <v>Aderente</v>
      </c>
      <c r="BR275" s="19" t="str">
        <f t="shared" si="29"/>
        <v>*</v>
      </c>
      <c r="BS275" s="19" t="str">
        <f t="shared" si="30"/>
        <v>*</v>
      </c>
      <c r="BT275" s="8" t="str">
        <f t="shared" si="31"/>
        <v/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 t="shared" si="26"/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 t="shared" si="28"/>
        <v>Aderente</v>
      </c>
      <c r="BR277" s="19" t="str">
        <f t="shared" si="29"/>
        <v>*</v>
      </c>
      <c r="BS277" s="19" t="str">
        <f t="shared" si="30"/>
        <v>*</v>
      </c>
      <c r="BT277" s="8" t="str">
        <f t="shared" si="31"/>
        <v/>
      </c>
    </row>
    <row r="278" spans="1:72" hidden="1">
      <c r="A278" s="47" t="str">
        <f t="shared" si="27"/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 t="shared" si="26"/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 t="shared" si="28"/>
        <v>Aderente</v>
      </c>
      <c r="BR278" s="19" t="str">
        <f t="shared" si="29"/>
        <v>*</v>
      </c>
      <c r="BS278" s="19" t="str">
        <f t="shared" si="30"/>
        <v>*</v>
      </c>
      <c r="BT278" s="8" t="str">
        <f t="shared" si="31"/>
        <v/>
      </c>
    </row>
    <row r="279" spans="1:72" hidden="1">
      <c r="A279" s="47" t="str">
        <f t="shared" si="27"/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 t="shared" si="26"/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 t="shared" si="28"/>
        <v>Aderente</v>
      </c>
      <c r="BR279" s="19" t="str">
        <f t="shared" si="29"/>
        <v>*</v>
      </c>
      <c r="BS279" s="19" t="str">
        <f t="shared" si="30"/>
        <v>*</v>
      </c>
      <c r="BT279" s="8" t="str">
        <f t="shared" si="31"/>
        <v/>
      </c>
    </row>
    <row r="280" spans="1:72" hidden="1">
      <c r="A280" s="47" t="str">
        <f t="shared" si="27"/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 t="shared" si="26"/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 t="shared" si="28"/>
        <v>Aderente</v>
      </c>
      <c r="BR280" s="19" t="str">
        <f t="shared" si="29"/>
        <v>*</v>
      </c>
      <c r="BS280" s="19" t="str">
        <f t="shared" si="30"/>
        <v>*</v>
      </c>
      <c r="BT280" s="8" t="str">
        <f t="shared" si="31"/>
        <v/>
      </c>
    </row>
    <row r="281" spans="1:72" hidden="1">
      <c r="A281" s="47" t="str">
        <f t="shared" si="27"/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 t="shared" si="26"/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 t="shared" si="28"/>
        <v>Aderente</v>
      </c>
      <c r="BR281" s="19" t="str">
        <f t="shared" si="29"/>
        <v>*</v>
      </c>
      <c r="BS281" s="19" t="str">
        <f t="shared" si="30"/>
        <v>*</v>
      </c>
      <c r="BT281" s="8" t="str">
        <f t="shared" si="31"/>
        <v/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 t="shared" si="26"/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 t="shared" si="28"/>
        <v>Aderente</v>
      </c>
      <c r="BR283" s="19" t="str">
        <f t="shared" si="29"/>
        <v>*</v>
      </c>
      <c r="BS283" s="19" t="str">
        <f t="shared" si="30"/>
        <v>*</v>
      </c>
      <c r="BT283" s="8" t="str">
        <f t="shared" si="31"/>
        <v/>
      </c>
    </row>
    <row r="284" spans="1:72" hidden="1">
      <c r="A284" s="47" t="str">
        <f t="shared" si="27"/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 t="shared" si="26"/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 t="shared" si="28"/>
        <v>Aderente</v>
      </c>
      <c r="BR284" s="19" t="str">
        <f t="shared" si="29"/>
        <v>*</v>
      </c>
      <c r="BS284" s="19" t="str">
        <f t="shared" si="30"/>
        <v>*</v>
      </c>
      <c r="BT284" s="8" t="str">
        <f t="shared" si="31"/>
        <v/>
      </c>
    </row>
    <row r="285" spans="1:72" hidden="1">
      <c r="A285" s="47" t="str">
        <f t="shared" si="27"/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 t="shared" si="26"/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 t="shared" si="26"/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 t="shared" si="28"/>
        <v>Aderente</v>
      </c>
      <c r="BR286" s="19" t="str">
        <f t="shared" si="29"/>
        <v>*</v>
      </c>
      <c r="BS286" s="19" t="str">
        <f t="shared" si="30"/>
        <v>*</v>
      </c>
      <c r="BT286" s="8" t="str">
        <f t="shared" si="31"/>
        <v/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 t="shared" si="26"/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 t="shared" si="28"/>
        <v>Aderente</v>
      </c>
      <c r="BR288" s="19" t="str">
        <f t="shared" si="29"/>
        <v>*</v>
      </c>
      <c r="BS288" s="19" t="str">
        <f t="shared" si="30"/>
        <v>*</v>
      </c>
      <c r="BT288" s="8" t="str">
        <f t="shared" si="31"/>
        <v/>
      </c>
    </row>
    <row r="289" spans="1:72" hidden="1">
      <c r="A289" s="47" t="str">
        <f t="shared" si="27"/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 t="shared" si="26"/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 t="shared" si="28"/>
        <v>Aderente</v>
      </c>
      <c r="BR289" s="19" t="str">
        <f t="shared" si="29"/>
        <v>*</v>
      </c>
      <c r="BS289" s="19" t="str">
        <f t="shared" si="30"/>
        <v>*</v>
      </c>
      <c r="BT289" s="8" t="str">
        <f t="shared" si="31"/>
        <v/>
      </c>
    </row>
    <row r="290" spans="1:72" hidden="1">
      <c r="A290" s="47" t="str">
        <f t="shared" si="27"/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 t="shared" si="26"/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 t="shared" si="28"/>
        <v>Aderente</v>
      </c>
      <c r="BR290" s="19" t="str">
        <f t="shared" si="29"/>
        <v>*</v>
      </c>
      <c r="BS290" s="19" t="str">
        <f t="shared" si="30"/>
        <v>*</v>
      </c>
      <c r="BT290" s="8" t="str">
        <f t="shared" si="31"/>
        <v/>
      </c>
    </row>
    <row r="291" spans="1:72" hidden="1">
      <c r="A291" s="47" t="str">
        <f t="shared" si="27"/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 t="shared" si="26"/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 t="shared" si="28"/>
        <v>Aderente</v>
      </c>
      <c r="BR291" s="19" t="str">
        <f t="shared" si="29"/>
        <v>*</v>
      </c>
      <c r="BS291" s="19" t="str">
        <f t="shared" si="30"/>
        <v>*</v>
      </c>
      <c r="BT291" s="8" t="str">
        <f t="shared" si="31"/>
        <v/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 t="shared" si="26"/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 t="shared" si="28"/>
        <v>Aderente</v>
      </c>
      <c r="BR293" s="19" t="str">
        <f t="shared" si="29"/>
        <v>*</v>
      </c>
      <c r="BS293" s="19" t="str">
        <f t="shared" si="30"/>
        <v>*</v>
      </c>
      <c r="BT293" s="8" t="str">
        <f t="shared" si="31"/>
        <v/>
      </c>
    </row>
    <row r="294" spans="1:72" hidden="1">
      <c r="A294" s="47" t="str">
        <f t="shared" si="27"/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 t="shared" si="26"/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 t="shared" si="28"/>
        <v>Aderente</v>
      </c>
      <c r="BR294" s="19" t="str">
        <f t="shared" si="29"/>
        <v>*</v>
      </c>
      <c r="BS294" s="19" t="str">
        <f t="shared" si="30"/>
        <v>*</v>
      </c>
      <c r="BT294" s="8" t="str">
        <f t="shared" si="31"/>
        <v/>
      </c>
    </row>
    <row r="295" spans="1:72" hidden="1">
      <c r="A295" s="47" t="str">
        <f t="shared" si="27"/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 t="shared" si="26"/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 t="shared" si="28"/>
        <v>Aderente</v>
      </c>
      <c r="BR295" s="19" t="str">
        <f t="shared" si="29"/>
        <v>*</v>
      </c>
      <c r="BS295" s="19" t="str">
        <f t="shared" si="30"/>
        <v>*</v>
      </c>
      <c r="BT295" s="8" t="str">
        <f t="shared" si="31"/>
        <v/>
      </c>
    </row>
    <row r="296" spans="1:72" hidden="1">
      <c r="A296" s="47" t="str">
        <f t="shared" si="27"/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 t="shared" si="26"/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 t="shared" si="28"/>
        <v>Aderente</v>
      </c>
      <c r="BR296" s="19" t="str">
        <f t="shared" si="29"/>
        <v>*</v>
      </c>
      <c r="BS296" s="19" t="str">
        <f t="shared" si="30"/>
        <v>*</v>
      </c>
      <c r="BT296" s="8" t="str">
        <f t="shared" si="31"/>
        <v/>
      </c>
    </row>
    <row r="297" spans="1:72" hidden="1">
      <c r="A297" s="47" t="str">
        <f t="shared" si="27"/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 t="shared" si="26"/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 t="shared" si="28"/>
        <v>Aderente</v>
      </c>
      <c r="BR297" s="19" t="str">
        <f t="shared" si="29"/>
        <v>*</v>
      </c>
      <c r="BS297" s="19" t="str">
        <f t="shared" si="30"/>
        <v>*</v>
      </c>
      <c r="BT297" s="8" t="str">
        <f t="shared" si="31"/>
        <v/>
      </c>
    </row>
    <row r="298" spans="1:72" hidden="1">
      <c r="A298" s="47" t="str">
        <f t="shared" si="27"/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 t="shared" si="26"/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 t="shared" si="28"/>
        <v>Aderente</v>
      </c>
      <c r="BR298" s="19" t="str">
        <f t="shared" si="29"/>
        <v>*</v>
      </c>
      <c r="BS298" s="19" t="str">
        <f t="shared" si="30"/>
        <v>*</v>
      </c>
      <c r="BT298" s="8" t="str">
        <f t="shared" si="31"/>
        <v/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 t="shared" si="26"/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 t="shared" si="28"/>
        <v>Aderente</v>
      </c>
      <c r="BR300" s="19" t="str">
        <f t="shared" si="29"/>
        <v>*</v>
      </c>
      <c r="BS300" s="19" t="str">
        <f t="shared" si="30"/>
        <v>*</v>
      </c>
      <c r="BT300" s="8" t="str">
        <f t="shared" si="31"/>
        <v/>
      </c>
    </row>
    <row r="301" spans="1:72" hidden="1">
      <c r="A301" s="47" t="str">
        <f t="shared" si="27"/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 t="shared" si="26"/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 t="shared" si="28"/>
        <v>Aderente</v>
      </c>
      <c r="BR301" s="19" t="str">
        <f t="shared" si="29"/>
        <v>*</v>
      </c>
      <c r="BS301" s="19" t="str">
        <f t="shared" si="30"/>
        <v>*</v>
      </c>
      <c r="BT301" s="8" t="str">
        <f t="shared" si="31"/>
        <v/>
      </c>
    </row>
    <row r="302" spans="1:72" hidden="1">
      <c r="A302" s="47" t="str">
        <f t="shared" si="27"/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 t="shared" si="26"/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 t="shared" si="28"/>
        <v>Aderente</v>
      </c>
      <c r="BR302" s="19" t="str">
        <f t="shared" si="29"/>
        <v>*</v>
      </c>
      <c r="BS302" s="19" t="str">
        <f t="shared" si="30"/>
        <v>*</v>
      </c>
      <c r="BT302" s="8" t="str">
        <f t="shared" si="31"/>
        <v/>
      </c>
    </row>
    <row r="303" spans="1:72" hidden="1">
      <c r="A303" s="47" t="str">
        <f t="shared" si="27"/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 t="shared" si="26"/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 t="shared" si="28"/>
        <v>Aderente</v>
      </c>
      <c r="BR303" s="19" t="str">
        <f t="shared" si="29"/>
        <v>*</v>
      </c>
      <c r="BS303" s="19" t="str">
        <f t="shared" si="30"/>
        <v>*</v>
      </c>
      <c r="BT303" s="8" t="str">
        <f t="shared" si="31"/>
        <v/>
      </c>
    </row>
    <row r="304" spans="1:72" hidden="1">
      <c r="A304" s="47" t="str">
        <f t="shared" si="27"/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 t="shared" si="26"/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 t="shared" si="28"/>
        <v>Aderente</v>
      </c>
      <c r="BR304" s="19" t="str">
        <f t="shared" si="29"/>
        <v>*</v>
      </c>
      <c r="BS304" s="19" t="str">
        <f t="shared" si="30"/>
        <v>*</v>
      </c>
      <c r="BT304" s="8" t="str">
        <f t="shared" si="31"/>
        <v/>
      </c>
    </row>
    <row r="305" spans="1:72" hidden="1">
      <c r="A305" s="47" t="str">
        <f t="shared" si="27"/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 t="shared" si="26"/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 t="shared" si="28"/>
        <v>Aderente</v>
      </c>
      <c r="BR305" s="19" t="str">
        <f t="shared" si="29"/>
        <v>*</v>
      </c>
      <c r="BS305" s="19" t="str">
        <f t="shared" si="30"/>
        <v>*</v>
      </c>
      <c r="BT305" s="8" t="str">
        <f t="shared" si="31"/>
        <v/>
      </c>
    </row>
    <row r="306" spans="1:72" hidden="1">
      <c r="A306" s="47" t="str">
        <f t="shared" si="27"/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 t="shared" si="26"/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 t="shared" si="28"/>
        <v>Aderente</v>
      </c>
      <c r="BR306" s="19" t="str">
        <f t="shared" si="29"/>
        <v>*</v>
      </c>
      <c r="BS306" s="19" t="str">
        <f t="shared" si="30"/>
        <v>*</v>
      </c>
      <c r="BT306" s="8" t="str">
        <f t="shared" si="31"/>
        <v/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 t="shared" si="26"/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 t="shared" si="28"/>
        <v>Aderente</v>
      </c>
      <c r="BR308" s="19" t="str">
        <f t="shared" si="29"/>
        <v>*</v>
      </c>
      <c r="BS308" s="19" t="str">
        <f t="shared" si="30"/>
        <v>*</v>
      </c>
      <c r="BT308" s="8" t="str">
        <f t="shared" si="31"/>
        <v/>
      </c>
    </row>
    <row r="309" spans="1:72" hidden="1">
      <c r="A309" s="47" t="str">
        <f t="shared" si="27"/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 t="shared" si="26"/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 t="shared" si="28"/>
        <v>Aderente</v>
      </c>
      <c r="BR309" s="19" t="str">
        <f t="shared" si="29"/>
        <v>*</v>
      </c>
      <c r="BS309" s="19" t="str">
        <f t="shared" si="30"/>
        <v>*</v>
      </c>
      <c r="BT309" s="8" t="str">
        <f t="shared" si="31"/>
        <v/>
      </c>
    </row>
    <row r="310" spans="1:72" hidden="1">
      <c r="A310" s="47" t="str">
        <f t="shared" si="27"/>
        <v/>
      </c>
      <c r="B310" s="102"/>
      <c r="C310" s="135" t="str">
        <f>IF(BS_CONTROLE[[#This Row],[DATA]]="","",WEEKNUM(BS_CONTROLE[[#This Row],[DATA]]))</f>
        <v/>
      </c>
      <c r="D310" s="104"/>
      <c r="E310" s="159">
        <v>304</v>
      </c>
      <c r="F310" s="126"/>
      <c r="G310" s="142" t="str">
        <f>IF(D310="","*",VLOOKUP(F310,BS_ATIVIDADE[],3,FALSE))</f>
        <v>*</v>
      </c>
      <c r="H310" s="106"/>
      <c r="I310" s="106"/>
      <c r="J310" s="105"/>
      <c r="K310" s="105"/>
      <c r="L310" s="105"/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6"/>
      <c r="P310" s="106"/>
      <c r="Q310" s="105"/>
      <c r="R310" s="10" t="str">
        <f>IFERROR(_xlfn.XLOOKUP(F310, BS_ATIVIDADE[ATIVIDADE],BS_ATIVIDADE[UNIDADE] ), "*")</f>
        <v>*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5"/>
      <c r="W310" s="151"/>
      <c r="X310" s="104"/>
      <c r="Y310" s="129"/>
      <c r="Z310" s="104"/>
      <c r="AA310" s="105"/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5" t="str">
        <f>IF(BS_CONTROLE[[#This Row],[Entre - Estações]]=0, "-", BS_CONTROLE[[#This Row],[Entre - Estações]])</f>
        <v>-</v>
      </c>
      <c r="AN310" s="105" t="str">
        <f>IF(BS_CONTROLE[[#This Row],[SB]]=0, "-", BS_CONTROLE[[#This Row],[SB]])</f>
        <v>-</v>
      </c>
      <c r="AO310" s="105" t="str">
        <f>IF(BS_CONTROLE[[#This Row],[SUB]]=0, "-", BS_CONTROLE[[#This Row],[SUB]])</f>
        <v>-</v>
      </c>
      <c r="AP310" s="105">
        <f>BS_CONTROLE[[#This Row],[KM - Inicio]]</f>
        <v>0</v>
      </c>
      <c r="AQ310" s="105">
        <f>BS_CONTROLE[[#This Row],[KM - Inicio]]</f>
        <v>0</v>
      </c>
      <c r="AR310" s="108"/>
      <c r="AS310" s="108"/>
      <c r="AT310" s="108"/>
      <c r="AU310" s="136"/>
      <c r="AV310" s="136"/>
      <c r="AW310" s="14"/>
      <c r="AX310" s="14"/>
      <c r="AY310" s="164" t="str">
        <f t="shared" si="26"/>
        <v>*</v>
      </c>
      <c r="AZ310" s="153"/>
      <c r="BA310" s="109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0"/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 t="shared" si="28"/>
        <v>Aderente</v>
      </c>
      <c r="BR310" s="19" t="str">
        <f t="shared" si="29"/>
        <v>*</v>
      </c>
      <c r="BS310" s="19" t="str">
        <f t="shared" si="30"/>
        <v>*</v>
      </c>
      <c r="BT310" s="8" t="str">
        <f t="shared" si="31"/>
        <v/>
      </c>
    </row>
    <row r="311" spans="1:72" hidden="1">
      <c r="A311" s="47" t="str">
        <f t="shared" si="27"/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 t="shared" si="26"/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 t="shared" si="28"/>
        <v>Aderente</v>
      </c>
      <c r="BR311" s="19" t="str">
        <f t="shared" si="29"/>
        <v>*</v>
      </c>
      <c r="BS311" s="19" t="str">
        <f t="shared" si="30"/>
        <v>*</v>
      </c>
      <c r="BT311" s="8" t="str">
        <f t="shared" si="31"/>
        <v/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 t="shared" si="26"/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 t="shared" si="28"/>
        <v>Aderente</v>
      </c>
      <c r="BR313" s="19" t="str">
        <f t="shared" si="29"/>
        <v>*</v>
      </c>
      <c r="BS313" s="19" t="str">
        <f t="shared" si="30"/>
        <v>*</v>
      </c>
      <c r="BT313" s="8" t="str">
        <f t="shared" si="31"/>
        <v/>
      </c>
    </row>
    <row r="314" spans="1:72" hidden="1">
      <c r="A314" s="47" t="str">
        <f t="shared" si="27"/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 t="shared" si="26"/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 t="shared" si="28"/>
        <v>Aderente</v>
      </c>
      <c r="BR314" s="19" t="str">
        <f t="shared" si="29"/>
        <v>*</v>
      </c>
      <c r="BS314" s="19" t="str">
        <f t="shared" si="30"/>
        <v>*</v>
      </c>
      <c r="BT314" s="8" t="str">
        <f t="shared" si="31"/>
        <v/>
      </c>
    </row>
    <row r="315" spans="1:72" hidden="1">
      <c r="A315" s="47" t="str">
        <f t="shared" si="27"/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 t="shared" si="26"/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 t="shared" si="28"/>
        <v>Aderente</v>
      </c>
      <c r="BR315" s="19" t="str">
        <f t="shared" si="29"/>
        <v>*</v>
      </c>
      <c r="BS315" s="19" t="str">
        <f t="shared" si="30"/>
        <v>*</v>
      </c>
      <c r="BT315" s="8" t="str">
        <f t="shared" si="31"/>
        <v/>
      </c>
    </row>
    <row r="316" spans="1:72" hidden="1">
      <c r="A316" s="47" t="str">
        <f t="shared" si="27"/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 t="shared" si="26"/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 t="shared" si="28"/>
        <v>Aderente</v>
      </c>
      <c r="BR316" s="19" t="str">
        <f t="shared" si="29"/>
        <v>*</v>
      </c>
      <c r="BS316" s="19" t="str">
        <f t="shared" si="30"/>
        <v>*</v>
      </c>
      <c r="BT316" s="8" t="str">
        <f t="shared" si="31"/>
        <v/>
      </c>
    </row>
    <row r="317" spans="1:72" hidden="1">
      <c r="A317" s="47" t="str">
        <f t="shared" si="27"/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 t="shared" si="26"/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 t="shared" si="28"/>
        <v>Aderente</v>
      </c>
      <c r="BR317" s="19" t="str">
        <f t="shared" si="29"/>
        <v>*</v>
      </c>
      <c r="BS317" s="19" t="str">
        <f t="shared" si="30"/>
        <v>*</v>
      </c>
      <c r="BT317" s="8" t="str">
        <f t="shared" si="31"/>
        <v/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 t="shared" si="26"/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 t="shared" si="28"/>
        <v>Aderente</v>
      </c>
      <c r="BR319" s="19" t="str">
        <f t="shared" si="29"/>
        <v>*</v>
      </c>
      <c r="BS319" s="19" t="str">
        <f t="shared" si="30"/>
        <v>*</v>
      </c>
      <c r="BT319" s="8" t="str">
        <f t="shared" si="31"/>
        <v/>
      </c>
    </row>
    <row r="320" spans="1:72" hidden="1">
      <c r="A320" s="47" t="str">
        <f t="shared" si="27"/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 t="shared" si="26"/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 t="shared" si="28"/>
        <v>Aderente</v>
      </c>
      <c r="BR320" s="19" t="str">
        <f t="shared" si="29"/>
        <v>*</v>
      </c>
      <c r="BS320" s="19" t="str">
        <f t="shared" si="30"/>
        <v>*</v>
      </c>
      <c r="BT320" s="8" t="str">
        <f t="shared" si="31"/>
        <v/>
      </c>
    </row>
    <row r="321" spans="1:72" hidden="1">
      <c r="A321" s="47" t="str">
        <f t="shared" si="27"/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 t="shared" si="26"/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 t="shared" si="28"/>
        <v>Aderente</v>
      </c>
      <c r="BR321" s="19" t="str">
        <f t="shared" si="29"/>
        <v>*</v>
      </c>
      <c r="BS321" s="19" t="str">
        <f t="shared" si="30"/>
        <v>*</v>
      </c>
      <c r="BT321" s="8" t="str">
        <f t="shared" si="31"/>
        <v/>
      </c>
    </row>
    <row r="322" spans="1:72" hidden="1">
      <c r="A322" s="47" t="str">
        <f t="shared" si="27"/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 t="shared" si="26"/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 t="shared" si="28"/>
        <v>Aderente</v>
      </c>
      <c r="BR322" s="19" t="str">
        <f t="shared" si="29"/>
        <v>*</v>
      </c>
      <c r="BS322" s="19" t="str">
        <f t="shared" si="30"/>
        <v>*</v>
      </c>
      <c r="BT322" s="8" t="str">
        <f t="shared" si="31"/>
        <v/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 t="shared" si="26"/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 t="shared" si="28"/>
        <v>Aderente</v>
      </c>
      <c r="BR324" s="19" t="str">
        <f t="shared" si="29"/>
        <v>*</v>
      </c>
      <c r="BS324" s="19" t="str">
        <f t="shared" si="30"/>
        <v>*</v>
      </c>
      <c r="BT324" s="8" t="str">
        <f t="shared" si="31"/>
        <v/>
      </c>
    </row>
    <row r="325" spans="1:72" hidden="1">
      <c r="A325" s="47" t="str">
        <f t="shared" si="27"/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 t="shared" si="26"/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 t="shared" si="28"/>
        <v>Aderente</v>
      </c>
      <c r="BR325" s="19" t="str">
        <f t="shared" si="29"/>
        <v>*</v>
      </c>
      <c r="BS325" s="19" t="str">
        <f t="shared" si="30"/>
        <v>*</v>
      </c>
      <c r="BT325" s="8" t="str">
        <f t="shared" si="31"/>
        <v/>
      </c>
    </row>
    <row r="326" spans="1:72" hidden="1">
      <c r="A326" s="47" t="str">
        <f t="shared" si="27"/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 t="shared" si="26"/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 t="shared" si="28"/>
        <v>Aderente</v>
      </c>
      <c r="BR326" s="19" t="str">
        <f t="shared" si="29"/>
        <v>*</v>
      </c>
      <c r="BS326" s="19" t="str">
        <f t="shared" si="30"/>
        <v>*</v>
      </c>
      <c r="BT326" s="8" t="str">
        <f t="shared" si="31"/>
        <v/>
      </c>
    </row>
    <row r="327" spans="1:72" hidden="1">
      <c r="A327" s="47" t="str">
        <f t="shared" si="27"/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 t="shared" ref="AY327:AY390" si="32"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 t="shared" si="28"/>
        <v>Aderente</v>
      </c>
      <c r="BR327" s="19" t="str">
        <f t="shared" si="29"/>
        <v>*</v>
      </c>
      <c r="BS327" s="19" t="str">
        <f t="shared" si="30"/>
        <v>*</v>
      </c>
      <c r="BT327" s="8" t="str">
        <f t="shared" si="31"/>
        <v/>
      </c>
    </row>
    <row r="328" spans="1:72" hidden="1">
      <c r="A328" s="47" t="str">
        <f t="shared" ref="A328:A391" si="33"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 t="shared" si="32"/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 t="shared" ref="BQ328:BQ391" si="34">IF(AND(BR328&lt;1,BS328&lt;1),"Produção e Intervalo",IF(BR328&lt;1,"Intervalo",IF(BS328&lt;1,"Produção","Aderente")))</f>
        <v>Aderente</v>
      </c>
      <c r="BR328" s="19" t="str">
        <f t="shared" ref="BR328:BR391" si="35">IF(OR(B328="",F328=""),"*",AY328/P328)</f>
        <v>*</v>
      </c>
      <c r="BS328" s="19" t="str">
        <f t="shared" ref="BS328:BS391" si="36">IF(OR(B328="",F328=""),"*",BA328/Q328)</f>
        <v>*</v>
      </c>
      <c r="BT328" s="8" t="str">
        <f t="shared" ref="BT328:BT391" si="37">IF(BN328="","",SUBSTITUTE(BM328," ","")&amp;SUBSTITUTE(BN328," ",""))</f>
        <v/>
      </c>
    </row>
    <row r="329" spans="1:72" hidden="1">
      <c r="A329" s="47" t="str">
        <f t="shared" si="33"/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 t="shared" si="32"/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 t="shared" si="34"/>
        <v>Aderente</v>
      </c>
      <c r="BR329" s="19" t="str">
        <f t="shared" si="35"/>
        <v>*</v>
      </c>
      <c r="BS329" s="19" t="str">
        <f t="shared" si="36"/>
        <v>*</v>
      </c>
      <c r="BT329" s="8" t="str">
        <f t="shared" si="37"/>
        <v/>
      </c>
    </row>
    <row r="330" spans="1:72" hidden="1">
      <c r="A330" s="47" t="str">
        <f t="shared" si="33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2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4"/>
        <v>Aderente</v>
      </c>
      <c r="BR330" s="19" t="str">
        <f t="shared" si="35"/>
        <v>*</v>
      </c>
      <c r="BS330" s="19" t="str">
        <f t="shared" si="36"/>
        <v>*</v>
      </c>
      <c r="BT330" s="8" t="str">
        <f t="shared" si="37"/>
        <v/>
      </c>
    </row>
    <row r="331" spans="1:72" hidden="1">
      <c r="A331" s="47" t="str">
        <f t="shared" si="33"/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 t="shared" si="32"/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 t="shared" si="34"/>
        <v>Aderente</v>
      </c>
      <c r="BR331" s="19" t="str">
        <f t="shared" si="35"/>
        <v>*</v>
      </c>
      <c r="BS331" s="19" t="str">
        <f t="shared" si="36"/>
        <v>*</v>
      </c>
      <c r="BT331" s="8" t="str">
        <f t="shared" si="37"/>
        <v/>
      </c>
    </row>
    <row r="332" spans="1:72" hidden="1">
      <c r="A332" s="47" t="str">
        <f t="shared" si="33"/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 t="shared" si="32"/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 t="shared" si="34"/>
        <v>Aderente</v>
      </c>
      <c r="BR332" s="19" t="str">
        <f t="shared" si="35"/>
        <v>*</v>
      </c>
      <c r="BS332" s="19" t="str">
        <f t="shared" si="36"/>
        <v>*</v>
      </c>
      <c r="BT332" s="8" t="str">
        <f t="shared" si="37"/>
        <v/>
      </c>
    </row>
    <row r="333" spans="1:72" hidden="1">
      <c r="A333" s="47" t="str">
        <f t="shared" si="33"/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 t="shared" si="32"/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 t="shared" si="34"/>
        <v>Aderente</v>
      </c>
      <c r="BR333" s="19" t="str">
        <f t="shared" si="35"/>
        <v>*</v>
      </c>
      <c r="BS333" s="19" t="str">
        <f t="shared" si="36"/>
        <v>*</v>
      </c>
      <c r="BT333" s="8" t="str">
        <f t="shared" si="37"/>
        <v/>
      </c>
    </row>
    <row r="334" spans="1:72" hidden="1">
      <c r="A334" s="47" t="str">
        <f t="shared" si="33"/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 t="shared" si="32"/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 t="shared" si="34"/>
        <v>Aderente</v>
      </c>
      <c r="BR334" s="19" t="str">
        <f t="shared" si="35"/>
        <v>*</v>
      </c>
      <c r="BS334" s="19" t="str">
        <f t="shared" si="36"/>
        <v>*</v>
      </c>
      <c r="BT334" s="8" t="str">
        <f t="shared" si="37"/>
        <v/>
      </c>
    </row>
    <row r="335" spans="1:72" hidden="1">
      <c r="A335" s="47" t="str">
        <f t="shared" si="33"/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 t="shared" si="32"/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 t="shared" si="34"/>
        <v>Aderente</v>
      </c>
      <c r="BR335" s="19" t="str">
        <f t="shared" si="35"/>
        <v>*</v>
      </c>
      <c r="BS335" s="19" t="str">
        <f t="shared" si="36"/>
        <v>*</v>
      </c>
      <c r="BT335" s="8" t="str">
        <f t="shared" si="37"/>
        <v/>
      </c>
    </row>
    <row r="336" spans="1:72" hidden="1">
      <c r="A336" s="47" t="str">
        <f t="shared" si="33"/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 t="shared" si="32"/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 t="shared" si="34"/>
        <v>Aderente</v>
      </c>
      <c r="BR336" s="19" t="str">
        <f t="shared" si="35"/>
        <v>*</v>
      </c>
      <c r="BS336" s="19" t="str">
        <f t="shared" si="36"/>
        <v>*</v>
      </c>
      <c r="BT336" s="8" t="str">
        <f t="shared" si="37"/>
        <v/>
      </c>
    </row>
    <row r="337" spans="1:72" hidden="1">
      <c r="A337" s="47" t="str">
        <f t="shared" si="33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2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4"/>
        <v>Aderente</v>
      </c>
      <c r="BR337" s="19" t="str">
        <f t="shared" si="35"/>
        <v>*</v>
      </c>
      <c r="BS337" s="19" t="str">
        <f t="shared" si="36"/>
        <v>*</v>
      </c>
      <c r="BT337" s="8" t="str">
        <f t="shared" si="37"/>
        <v/>
      </c>
    </row>
    <row r="338" spans="1:72" hidden="1">
      <c r="A338" s="47" t="str">
        <f t="shared" si="33"/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 t="shared" si="32"/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 t="shared" si="34"/>
        <v>Aderente</v>
      </c>
      <c r="BR338" s="19" t="str">
        <f t="shared" si="35"/>
        <v>*</v>
      </c>
      <c r="BS338" s="19" t="str">
        <f t="shared" si="36"/>
        <v>*</v>
      </c>
      <c r="BT338" s="8" t="str">
        <f t="shared" si="37"/>
        <v/>
      </c>
    </row>
    <row r="339" spans="1:72" hidden="1">
      <c r="A339" s="47" t="str">
        <f t="shared" si="33"/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 t="shared" si="32"/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 t="shared" si="34"/>
        <v>Aderente</v>
      </c>
      <c r="BR339" s="19" t="str">
        <f t="shared" si="35"/>
        <v>*</v>
      </c>
      <c r="BS339" s="19" t="str">
        <f t="shared" si="36"/>
        <v>*</v>
      </c>
      <c r="BT339" s="8" t="str">
        <f t="shared" si="37"/>
        <v/>
      </c>
    </row>
    <row r="340" spans="1:72" hidden="1">
      <c r="A340" s="47" t="str">
        <f t="shared" si="33"/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 t="shared" si="32"/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 t="shared" si="34"/>
        <v>Aderente</v>
      </c>
      <c r="BR340" s="19" t="str">
        <f t="shared" si="35"/>
        <v>*</v>
      </c>
      <c r="BS340" s="19" t="str">
        <f t="shared" si="36"/>
        <v>*</v>
      </c>
      <c r="BT340" s="8" t="str">
        <f t="shared" si="37"/>
        <v/>
      </c>
    </row>
    <row r="341" spans="1:72" hidden="1">
      <c r="A341" s="47" t="str">
        <f t="shared" si="33"/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 t="shared" si="32"/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 t="shared" si="34"/>
        <v>Aderente</v>
      </c>
      <c r="BR341" s="19" t="str">
        <f t="shared" si="35"/>
        <v>*</v>
      </c>
      <c r="BS341" s="19" t="str">
        <f t="shared" si="36"/>
        <v>*</v>
      </c>
      <c r="BT341" s="8" t="str">
        <f t="shared" si="37"/>
        <v/>
      </c>
    </row>
    <row r="342" spans="1:72" hidden="1">
      <c r="A342" s="47" t="str">
        <f t="shared" si="33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2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4"/>
        <v>Aderente</v>
      </c>
      <c r="BR342" s="19" t="str">
        <f t="shared" si="35"/>
        <v>*</v>
      </c>
      <c r="BS342" s="19" t="str">
        <f t="shared" si="36"/>
        <v>*</v>
      </c>
      <c r="BT342" s="8" t="str">
        <f t="shared" si="37"/>
        <v/>
      </c>
    </row>
    <row r="343" spans="1:72" hidden="1">
      <c r="A343" s="47" t="str">
        <f t="shared" si="33"/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 t="shared" si="32"/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 t="shared" si="34"/>
        <v>Aderente</v>
      </c>
      <c r="BR343" s="19" t="str">
        <f t="shared" si="35"/>
        <v>*</v>
      </c>
      <c r="BS343" s="19" t="str">
        <f t="shared" si="36"/>
        <v>*</v>
      </c>
      <c r="BT343" s="8" t="str">
        <f t="shared" si="37"/>
        <v/>
      </c>
    </row>
    <row r="344" spans="1:72" hidden="1">
      <c r="A344" s="47" t="str">
        <f t="shared" si="33"/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 t="shared" si="32"/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 t="shared" si="34"/>
        <v>Aderente</v>
      </c>
      <c r="BR344" s="19" t="str">
        <f t="shared" si="35"/>
        <v>*</v>
      </c>
      <c r="BS344" s="19" t="str">
        <f t="shared" si="36"/>
        <v>*</v>
      </c>
      <c r="BT344" s="8" t="str">
        <f t="shared" si="37"/>
        <v/>
      </c>
    </row>
    <row r="345" spans="1:72" hidden="1">
      <c r="A345" s="47" t="str">
        <f t="shared" si="33"/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 t="shared" si="32"/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 t="shared" si="34"/>
        <v>Aderente</v>
      </c>
      <c r="BR345" s="19" t="str">
        <f t="shared" si="35"/>
        <v>*</v>
      </c>
      <c r="BS345" s="19" t="str">
        <f t="shared" si="36"/>
        <v>*</v>
      </c>
      <c r="BT345" s="8" t="str">
        <f t="shared" si="37"/>
        <v/>
      </c>
    </row>
    <row r="346" spans="1:72" hidden="1">
      <c r="A346" s="47" t="str">
        <f t="shared" si="33"/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 t="shared" si="32"/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 t="shared" si="34"/>
        <v>Aderente</v>
      </c>
      <c r="BR346" s="19" t="str">
        <f t="shared" si="35"/>
        <v>*</v>
      </c>
      <c r="BS346" s="19" t="str">
        <f t="shared" si="36"/>
        <v>*</v>
      </c>
      <c r="BT346" s="8" t="str">
        <f t="shared" si="37"/>
        <v/>
      </c>
    </row>
    <row r="347" spans="1:72" hidden="1">
      <c r="A347" s="47" t="str">
        <f t="shared" si="33"/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 t="shared" si="32"/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 t="shared" si="34"/>
        <v>Aderente</v>
      </c>
      <c r="BR347" s="19" t="str">
        <f t="shared" si="35"/>
        <v>*</v>
      </c>
      <c r="BS347" s="19" t="str">
        <f t="shared" si="36"/>
        <v>*</v>
      </c>
      <c r="BT347" s="8" t="str">
        <f t="shared" si="37"/>
        <v/>
      </c>
    </row>
    <row r="348" spans="1:72" hidden="1">
      <c r="A348" s="47" t="str">
        <f t="shared" si="33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2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4"/>
        <v>Aderente</v>
      </c>
      <c r="BR348" s="19" t="str">
        <f t="shared" si="35"/>
        <v>*</v>
      </c>
      <c r="BS348" s="19" t="str">
        <f t="shared" si="36"/>
        <v>*</v>
      </c>
      <c r="BT348" s="8" t="str">
        <f t="shared" si="37"/>
        <v/>
      </c>
    </row>
    <row r="349" spans="1:72" hidden="1">
      <c r="A349" s="47" t="str">
        <f t="shared" si="33"/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 t="shared" si="32"/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 t="shared" si="34"/>
        <v>Aderente</v>
      </c>
      <c r="BR349" s="19" t="str">
        <f t="shared" si="35"/>
        <v>*</v>
      </c>
      <c r="BS349" s="19" t="str">
        <f t="shared" si="36"/>
        <v>*</v>
      </c>
      <c r="BT349" s="8" t="str">
        <f t="shared" si="37"/>
        <v/>
      </c>
    </row>
    <row r="350" spans="1:72" hidden="1">
      <c r="A350" s="47" t="str">
        <f t="shared" si="33"/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 t="shared" si="32"/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 t="shared" si="34"/>
        <v>Aderente</v>
      </c>
      <c r="BR350" s="19" t="str">
        <f t="shared" si="35"/>
        <v>*</v>
      </c>
      <c r="BS350" s="19" t="str">
        <f t="shared" si="36"/>
        <v>*</v>
      </c>
      <c r="BT350" s="8" t="str">
        <f t="shared" si="37"/>
        <v/>
      </c>
    </row>
    <row r="351" spans="1:72" hidden="1">
      <c r="A351" s="47" t="str">
        <f t="shared" si="33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2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4"/>
        <v>Aderente</v>
      </c>
      <c r="BR351" s="19" t="str">
        <f t="shared" si="35"/>
        <v>*</v>
      </c>
      <c r="BS351" s="19" t="str">
        <f t="shared" si="36"/>
        <v>*</v>
      </c>
      <c r="BT351" s="8" t="str">
        <f t="shared" si="37"/>
        <v/>
      </c>
    </row>
    <row r="352" spans="1:72" hidden="1">
      <c r="A352" s="47" t="str">
        <f t="shared" si="33"/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 t="shared" si="32"/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 t="shared" si="34"/>
        <v>Aderente</v>
      </c>
      <c r="BR352" s="19" t="str">
        <f t="shared" si="35"/>
        <v>*</v>
      </c>
      <c r="BS352" s="19" t="str">
        <f t="shared" si="36"/>
        <v>*</v>
      </c>
      <c r="BT352" s="8" t="str">
        <f t="shared" si="37"/>
        <v/>
      </c>
    </row>
    <row r="353" spans="1:72" hidden="1">
      <c r="A353" s="47" t="str">
        <f t="shared" si="33"/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 t="shared" si="32"/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 t="shared" si="34"/>
        <v>Aderente</v>
      </c>
      <c r="BR353" s="19" t="str">
        <f t="shared" si="35"/>
        <v>*</v>
      </c>
      <c r="BS353" s="19" t="str">
        <f t="shared" si="36"/>
        <v>*</v>
      </c>
      <c r="BT353" s="8" t="str">
        <f t="shared" si="37"/>
        <v/>
      </c>
    </row>
    <row r="354" spans="1:72" hidden="1">
      <c r="A354" s="47" t="str">
        <f t="shared" si="33"/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 t="shared" si="32"/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 t="shared" si="34"/>
        <v>Aderente</v>
      </c>
      <c r="BR354" s="19" t="str">
        <f t="shared" si="35"/>
        <v>*</v>
      </c>
      <c r="BS354" s="19" t="str">
        <f t="shared" si="36"/>
        <v>*</v>
      </c>
      <c r="BT354" s="8" t="str">
        <f t="shared" si="37"/>
        <v/>
      </c>
    </row>
    <row r="355" spans="1:72" hidden="1">
      <c r="A355" s="47" t="str">
        <f t="shared" si="33"/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 t="shared" si="32"/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 t="shared" si="34"/>
        <v>Aderente</v>
      </c>
      <c r="BR355" s="19" t="str">
        <f t="shared" si="35"/>
        <v>*</v>
      </c>
      <c r="BS355" s="19" t="str">
        <f t="shared" si="36"/>
        <v>*</v>
      </c>
      <c r="BT355" s="8" t="str">
        <f t="shared" si="37"/>
        <v/>
      </c>
    </row>
    <row r="356" spans="1:72" hidden="1">
      <c r="A356" s="47" t="str">
        <f t="shared" si="33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2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4"/>
        <v>Aderente</v>
      </c>
      <c r="BR356" s="19" t="str">
        <f t="shared" si="35"/>
        <v>*</v>
      </c>
      <c r="BS356" s="19" t="str">
        <f t="shared" si="36"/>
        <v>*</v>
      </c>
      <c r="BT356" s="8" t="str">
        <f t="shared" si="37"/>
        <v/>
      </c>
    </row>
    <row r="357" spans="1:72" hidden="1">
      <c r="A357" s="47" t="str">
        <f t="shared" si="33"/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 t="shared" si="32"/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 t="shared" si="34"/>
        <v>Aderente</v>
      </c>
      <c r="BR357" s="19" t="str">
        <f t="shared" si="35"/>
        <v>*</v>
      </c>
      <c r="BS357" s="19" t="str">
        <f t="shared" si="36"/>
        <v>*</v>
      </c>
      <c r="BT357" s="8" t="str">
        <f t="shared" si="37"/>
        <v/>
      </c>
    </row>
    <row r="358" spans="1:72" hidden="1">
      <c r="A358" s="47" t="str">
        <f t="shared" si="33"/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 t="shared" si="32"/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 t="shared" si="34"/>
        <v>Aderente</v>
      </c>
      <c r="BR358" s="19" t="str">
        <f t="shared" si="35"/>
        <v>*</v>
      </c>
      <c r="BS358" s="19" t="str">
        <f t="shared" si="36"/>
        <v>*</v>
      </c>
      <c r="BT358" s="8" t="str">
        <f t="shared" si="37"/>
        <v/>
      </c>
    </row>
    <row r="359" spans="1:72" hidden="1">
      <c r="A359" s="47" t="str">
        <f t="shared" si="33"/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 t="shared" si="32"/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 t="shared" si="34"/>
        <v>Aderente</v>
      </c>
      <c r="BR359" s="19" t="str">
        <f t="shared" si="35"/>
        <v>*</v>
      </c>
      <c r="BS359" s="19" t="str">
        <f t="shared" si="36"/>
        <v>*</v>
      </c>
      <c r="BT359" s="8" t="str">
        <f t="shared" si="37"/>
        <v/>
      </c>
    </row>
    <row r="360" spans="1:72" hidden="1">
      <c r="A360" s="47" t="str">
        <f t="shared" si="33"/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 t="shared" si="32"/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 t="shared" si="34"/>
        <v>Aderente</v>
      </c>
      <c r="BR360" s="19" t="str">
        <f t="shared" si="35"/>
        <v>*</v>
      </c>
      <c r="BS360" s="19" t="str">
        <f t="shared" si="36"/>
        <v>*</v>
      </c>
      <c r="BT360" s="8" t="str">
        <f t="shared" si="37"/>
        <v/>
      </c>
    </row>
    <row r="361" spans="1:72" hidden="1">
      <c r="A361" s="47" t="str">
        <f t="shared" si="33"/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 t="shared" si="32"/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 t="shared" si="34"/>
        <v>Aderente</v>
      </c>
      <c r="BR361" s="19" t="str">
        <f t="shared" si="35"/>
        <v>*</v>
      </c>
      <c r="BS361" s="19" t="str">
        <f t="shared" si="36"/>
        <v>*</v>
      </c>
      <c r="BT361" s="8" t="str">
        <f t="shared" si="37"/>
        <v/>
      </c>
    </row>
    <row r="362" spans="1:72" hidden="1">
      <c r="A362" s="47" t="str">
        <f t="shared" si="33"/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 t="shared" si="32"/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 t="shared" si="34"/>
        <v>Aderente</v>
      </c>
      <c r="BR362" s="19" t="str">
        <f t="shared" si="35"/>
        <v>*</v>
      </c>
      <c r="BS362" s="19" t="str">
        <f t="shared" si="36"/>
        <v>*</v>
      </c>
      <c r="BT362" s="8" t="str">
        <f t="shared" si="37"/>
        <v/>
      </c>
    </row>
    <row r="363" spans="1:72" hidden="1">
      <c r="A363" s="47" t="str">
        <f t="shared" si="33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2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4"/>
        <v>Aderente</v>
      </c>
      <c r="BR363" s="19" t="str">
        <f t="shared" si="35"/>
        <v>*</v>
      </c>
      <c r="BS363" s="19" t="str">
        <f t="shared" si="36"/>
        <v>*</v>
      </c>
      <c r="BT363" s="8" t="str">
        <f t="shared" si="37"/>
        <v/>
      </c>
    </row>
    <row r="364" spans="1:72" hidden="1">
      <c r="A364" s="47" t="str">
        <f t="shared" si="33"/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 t="shared" si="32"/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 t="shared" si="34"/>
        <v>Aderente</v>
      </c>
      <c r="BR364" s="19" t="str">
        <f t="shared" si="35"/>
        <v>*</v>
      </c>
      <c r="BS364" s="19" t="str">
        <f t="shared" si="36"/>
        <v>*</v>
      </c>
      <c r="BT364" s="8" t="str">
        <f t="shared" si="37"/>
        <v/>
      </c>
    </row>
    <row r="365" spans="1:72" hidden="1">
      <c r="A365" s="47" t="str">
        <f t="shared" si="33"/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 t="shared" si="32"/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 t="shared" si="34"/>
        <v>Aderente</v>
      </c>
      <c r="BR365" s="19" t="str">
        <f t="shared" si="35"/>
        <v>*</v>
      </c>
      <c r="BS365" s="19" t="str">
        <f t="shared" si="36"/>
        <v>*</v>
      </c>
      <c r="BT365" s="8" t="str">
        <f t="shared" si="37"/>
        <v/>
      </c>
    </row>
    <row r="366" spans="1:72" hidden="1">
      <c r="A366" s="47" t="str">
        <f t="shared" si="33"/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 t="shared" si="32"/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 t="shared" si="34"/>
        <v>Aderente</v>
      </c>
      <c r="BR366" s="19" t="str">
        <f t="shared" si="35"/>
        <v>*</v>
      </c>
      <c r="BS366" s="19" t="str">
        <f t="shared" si="36"/>
        <v>*</v>
      </c>
      <c r="BT366" s="8" t="str">
        <f t="shared" si="37"/>
        <v/>
      </c>
    </row>
    <row r="367" spans="1:72" hidden="1">
      <c r="A367" s="47" t="str">
        <f t="shared" si="33"/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 t="shared" si="32"/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 t="shared" si="34"/>
        <v>Aderente</v>
      </c>
      <c r="BR367" s="19" t="str">
        <f t="shared" si="35"/>
        <v>*</v>
      </c>
      <c r="BS367" s="19" t="str">
        <f t="shared" si="36"/>
        <v>*</v>
      </c>
      <c r="BT367" s="8" t="str">
        <f t="shared" si="37"/>
        <v/>
      </c>
    </row>
    <row r="368" spans="1:72" hidden="1">
      <c r="A368" s="47" t="str">
        <f t="shared" si="33"/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 t="shared" si="32"/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 t="shared" si="34"/>
        <v>Aderente</v>
      </c>
      <c r="BR368" s="19" t="str">
        <f t="shared" si="35"/>
        <v>*</v>
      </c>
      <c r="BS368" s="19" t="str">
        <f t="shared" si="36"/>
        <v>*</v>
      </c>
      <c r="BT368" s="8" t="str">
        <f t="shared" si="37"/>
        <v/>
      </c>
    </row>
    <row r="369" spans="1:72" hidden="1">
      <c r="A369" s="47" t="str">
        <f t="shared" si="33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2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4"/>
        <v>Aderente</v>
      </c>
      <c r="BR369" s="19" t="str">
        <f t="shared" si="35"/>
        <v>*</v>
      </c>
      <c r="BS369" s="19" t="str">
        <f t="shared" si="36"/>
        <v>*</v>
      </c>
      <c r="BT369" s="8" t="str">
        <f t="shared" si="37"/>
        <v/>
      </c>
    </row>
    <row r="370" spans="1:72" hidden="1">
      <c r="A370" s="47" t="str">
        <f t="shared" si="33"/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 t="shared" si="32"/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4"/>
        <v>Aderente</v>
      </c>
      <c r="BR370" s="19" t="str">
        <f t="shared" si="35"/>
        <v>*</v>
      </c>
      <c r="BS370" s="19" t="str">
        <f t="shared" si="36"/>
        <v>*</v>
      </c>
      <c r="BT370" s="8" t="str">
        <f t="shared" si="37"/>
        <v/>
      </c>
    </row>
    <row r="371" spans="1:72" hidden="1">
      <c r="A371" s="47" t="str">
        <f t="shared" si="33"/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 t="shared" si="32"/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4"/>
        <v>Aderente</v>
      </c>
      <c r="BR371" s="19" t="str">
        <f t="shared" si="35"/>
        <v>*</v>
      </c>
      <c r="BS371" s="19" t="str">
        <f t="shared" si="36"/>
        <v>*</v>
      </c>
      <c r="BT371" s="8" t="str">
        <f t="shared" si="37"/>
        <v/>
      </c>
    </row>
    <row r="372" spans="1:72" hidden="1">
      <c r="A372" s="47" t="str">
        <f t="shared" si="33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2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4"/>
        <v>Aderente</v>
      </c>
      <c r="BR372" s="19" t="str">
        <f t="shared" si="35"/>
        <v>*</v>
      </c>
      <c r="BS372" s="19" t="str">
        <f t="shared" si="36"/>
        <v>*</v>
      </c>
      <c r="BT372" s="8" t="str">
        <f t="shared" si="37"/>
        <v/>
      </c>
    </row>
    <row r="373" spans="1:72" hidden="1">
      <c r="A373" s="47" t="str">
        <f t="shared" si="33"/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 t="shared" si="32"/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4"/>
        <v>Aderente</v>
      </c>
      <c r="BR373" s="19" t="str">
        <f t="shared" si="35"/>
        <v>*</v>
      </c>
      <c r="BS373" s="19" t="str">
        <f t="shared" si="36"/>
        <v>*</v>
      </c>
      <c r="BT373" s="8" t="str">
        <f t="shared" si="37"/>
        <v/>
      </c>
    </row>
    <row r="374" spans="1:72" hidden="1">
      <c r="A374" s="47" t="str">
        <f t="shared" si="33"/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 t="shared" si="32"/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4"/>
        <v>Aderente</v>
      </c>
      <c r="BR374" s="19" t="str">
        <f t="shared" si="35"/>
        <v>*</v>
      </c>
      <c r="BS374" s="19" t="str">
        <f t="shared" si="36"/>
        <v>*</v>
      </c>
      <c r="BT374" s="8" t="str">
        <f t="shared" si="37"/>
        <v/>
      </c>
    </row>
    <row r="375" spans="1:72" hidden="1">
      <c r="A375" s="47" t="str">
        <f t="shared" si="33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2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4"/>
        <v>Aderente</v>
      </c>
      <c r="BR375" s="19" t="str">
        <f t="shared" si="35"/>
        <v>*</v>
      </c>
      <c r="BS375" s="19" t="str">
        <f t="shared" si="36"/>
        <v>*</v>
      </c>
      <c r="BT375" s="8" t="str">
        <f t="shared" si="37"/>
        <v/>
      </c>
    </row>
    <row r="376" spans="1:72" hidden="1">
      <c r="A376" s="47" t="str">
        <f t="shared" si="33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2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4"/>
        <v>Aderente</v>
      </c>
      <c r="BR376" s="19" t="str">
        <f t="shared" si="35"/>
        <v>*</v>
      </c>
      <c r="BS376" s="19" t="str">
        <f t="shared" si="36"/>
        <v>*</v>
      </c>
      <c r="BT376" s="8" t="str">
        <f t="shared" si="37"/>
        <v/>
      </c>
    </row>
    <row r="377" spans="1:72" hidden="1">
      <c r="A377" s="47" t="str">
        <f t="shared" si="33"/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 t="shared" si="32"/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4"/>
        <v>Aderente</v>
      </c>
      <c r="BR377" s="19" t="str">
        <f t="shared" si="35"/>
        <v>*</v>
      </c>
      <c r="BS377" s="19" t="str">
        <f t="shared" si="36"/>
        <v>*</v>
      </c>
      <c r="BT377" s="8" t="str">
        <f t="shared" si="37"/>
        <v/>
      </c>
    </row>
    <row r="378" spans="1:72" hidden="1">
      <c r="A378" s="47" t="str">
        <f t="shared" si="33"/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 t="shared" si="32"/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4"/>
        <v>Aderente</v>
      </c>
      <c r="BR378" s="19" t="str">
        <f t="shared" si="35"/>
        <v>*</v>
      </c>
      <c r="BS378" s="19" t="str">
        <f t="shared" si="36"/>
        <v>*</v>
      </c>
      <c r="BT378" s="8" t="str">
        <f t="shared" si="37"/>
        <v/>
      </c>
    </row>
    <row r="379" spans="1:72" hidden="1">
      <c r="A379" s="47" t="str">
        <f t="shared" si="33"/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 t="shared" si="32"/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4"/>
        <v>Aderente</v>
      </c>
      <c r="BR379" s="19" t="str">
        <f t="shared" si="35"/>
        <v>*</v>
      </c>
      <c r="BS379" s="19" t="str">
        <f t="shared" si="36"/>
        <v>*</v>
      </c>
      <c r="BT379" s="8" t="str">
        <f t="shared" si="37"/>
        <v/>
      </c>
    </row>
    <row r="380" spans="1:72" hidden="1">
      <c r="A380" s="47" t="str">
        <f t="shared" si="33"/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 t="shared" si="32"/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4"/>
        <v>Aderente</v>
      </c>
      <c r="BR380" s="19" t="str">
        <f t="shared" si="35"/>
        <v>*</v>
      </c>
      <c r="BS380" s="19" t="str">
        <f t="shared" si="36"/>
        <v>*</v>
      </c>
      <c r="BT380" s="8" t="str">
        <f t="shared" si="37"/>
        <v/>
      </c>
    </row>
    <row r="381" spans="1:72" hidden="1">
      <c r="A381" s="47" t="str">
        <f t="shared" si="33"/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 t="shared" si="32"/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4"/>
        <v>Aderente</v>
      </c>
      <c r="BR381" s="19" t="str">
        <f t="shared" si="35"/>
        <v>*</v>
      </c>
      <c r="BS381" s="19" t="str">
        <f t="shared" si="36"/>
        <v>*</v>
      </c>
      <c r="BT381" s="8" t="str">
        <f t="shared" si="37"/>
        <v/>
      </c>
    </row>
    <row r="382" spans="1:72" hidden="1">
      <c r="A382" s="47" t="str">
        <f t="shared" si="33"/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 t="shared" si="32"/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4"/>
        <v>Aderente</v>
      </c>
      <c r="BR382" s="19" t="str">
        <f t="shared" si="35"/>
        <v>*</v>
      </c>
      <c r="BS382" s="19" t="str">
        <f t="shared" si="36"/>
        <v>*</v>
      </c>
      <c r="BT382" s="8" t="str">
        <f t="shared" si="37"/>
        <v/>
      </c>
    </row>
    <row r="383" spans="1:72" hidden="1">
      <c r="A383" s="47" t="str">
        <f t="shared" si="33"/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2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4"/>
        <v>Aderente</v>
      </c>
      <c r="BR383" s="19" t="str">
        <f t="shared" si="35"/>
        <v>*</v>
      </c>
      <c r="BS383" s="19" t="str">
        <f t="shared" si="36"/>
        <v>*</v>
      </c>
      <c r="BT383" s="8" t="str">
        <f t="shared" si="37"/>
        <v/>
      </c>
    </row>
    <row r="384" spans="1:72" hidden="1">
      <c r="A384" s="47" t="str">
        <f t="shared" si="33"/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 t="shared" si="32"/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4"/>
        <v>Aderente</v>
      </c>
      <c r="BR384" s="19" t="str">
        <f t="shared" si="35"/>
        <v>*</v>
      </c>
      <c r="BS384" s="19" t="str">
        <f t="shared" si="36"/>
        <v>*</v>
      </c>
      <c r="BT384" s="8" t="str">
        <f t="shared" si="37"/>
        <v/>
      </c>
    </row>
    <row r="385" spans="1:72" hidden="1">
      <c r="A385" s="47" t="str">
        <f t="shared" si="33"/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 t="shared" si="32"/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4"/>
        <v>Aderente</v>
      </c>
      <c r="BR385" s="19" t="str">
        <f t="shared" si="35"/>
        <v>*</v>
      </c>
      <c r="BS385" s="19" t="str">
        <f t="shared" si="36"/>
        <v>*</v>
      </c>
      <c r="BT385" s="8" t="str">
        <f t="shared" si="37"/>
        <v/>
      </c>
    </row>
    <row r="386" spans="1:72" hidden="1">
      <c r="A386" s="47" t="str">
        <f t="shared" si="33"/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 t="shared" si="32"/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4"/>
        <v>Aderente</v>
      </c>
      <c r="BR386" s="19" t="str">
        <f t="shared" si="35"/>
        <v>*</v>
      </c>
      <c r="BS386" s="19" t="str">
        <f t="shared" si="36"/>
        <v>*</v>
      </c>
      <c r="BT386" s="8" t="str">
        <f t="shared" si="37"/>
        <v/>
      </c>
    </row>
    <row r="387" spans="1:72" hidden="1">
      <c r="A387" s="47" t="str">
        <f t="shared" si="33"/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 t="shared" si="32"/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4"/>
        <v>Aderente</v>
      </c>
      <c r="BR387" s="19" t="str">
        <f t="shared" si="35"/>
        <v>*</v>
      </c>
      <c r="BS387" s="19" t="str">
        <f t="shared" si="36"/>
        <v>*</v>
      </c>
      <c r="BT387" s="8" t="str">
        <f t="shared" si="37"/>
        <v/>
      </c>
    </row>
    <row r="388" spans="1:72" hidden="1">
      <c r="A388" s="47" t="str">
        <f t="shared" si="33"/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 t="shared" si="32"/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4"/>
        <v>Aderente</v>
      </c>
      <c r="BR388" s="19" t="str">
        <f t="shared" si="35"/>
        <v>*</v>
      </c>
      <c r="BS388" s="19" t="str">
        <f t="shared" si="36"/>
        <v>*</v>
      </c>
      <c r="BT388" s="8" t="str">
        <f t="shared" si="37"/>
        <v/>
      </c>
    </row>
    <row r="389" spans="1:72" hidden="1">
      <c r="A389" s="47" t="str">
        <f t="shared" si="33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2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4"/>
        <v>Aderente</v>
      </c>
      <c r="BR389" s="19" t="str">
        <f t="shared" si="35"/>
        <v>*</v>
      </c>
      <c r="BS389" s="19" t="str">
        <f t="shared" si="36"/>
        <v>*</v>
      </c>
      <c r="BT389" s="8" t="str">
        <f t="shared" si="37"/>
        <v/>
      </c>
    </row>
    <row r="390" spans="1:72" hidden="1">
      <c r="A390" s="47" t="str">
        <f t="shared" si="33"/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 t="shared" si="32"/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4"/>
        <v>Aderente</v>
      </c>
      <c r="BR390" s="19" t="str">
        <f t="shared" si="35"/>
        <v>*</v>
      </c>
      <c r="BS390" s="19" t="str">
        <f t="shared" si="36"/>
        <v>*</v>
      </c>
      <c r="BT390" s="8" t="str">
        <f t="shared" si="37"/>
        <v/>
      </c>
    </row>
    <row r="391" spans="1:72" hidden="1">
      <c r="A391" s="47" t="str">
        <f t="shared" si="33"/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 t="shared" ref="AY391:AY454" si="38"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4"/>
        <v>Aderente</v>
      </c>
      <c r="BR391" s="19" t="str">
        <f t="shared" si="35"/>
        <v>*</v>
      </c>
      <c r="BS391" s="19" t="str">
        <f t="shared" si="36"/>
        <v>*</v>
      </c>
      <c r="BT391" s="8" t="str">
        <f t="shared" si="37"/>
        <v/>
      </c>
    </row>
    <row r="392" spans="1:72" hidden="1">
      <c r="A392" s="47" t="str">
        <f t="shared" ref="A392:A455" si="39"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 t="shared" si="38"/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0">IF(AND(BR392&lt;1,BS392&lt;1),"Produção e Intervalo",IF(BR392&lt;1,"Intervalo",IF(BS392&lt;1,"Produção","Aderente")))</f>
        <v>Aderente</v>
      </c>
      <c r="BR392" s="19" t="str">
        <f t="shared" ref="BR392:BR455" si="41">IF(OR(B392="",F392=""),"*",AY392/P392)</f>
        <v>*</v>
      </c>
      <c r="BS392" s="19" t="str">
        <f t="shared" ref="BS392:BS455" si="42">IF(OR(B392="",F392=""),"*",BA392/Q392)</f>
        <v>*</v>
      </c>
      <c r="BT392" s="8" t="str">
        <f t="shared" ref="BT392:BT455" si="43">IF(BN392="","",SUBSTITUTE(BM392," ","")&amp;SUBSTITUTE(BN392," ",""))</f>
        <v/>
      </c>
    </row>
    <row r="393" spans="1:72" hidden="1">
      <c r="A393" s="47" t="str">
        <f t="shared" si="39"/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 t="shared" si="38"/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0"/>
        <v>Aderente</v>
      </c>
      <c r="BR393" s="19" t="str">
        <f t="shared" si="41"/>
        <v>*</v>
      </c>
      <c r="BS393" s="19" t="str">
        <f t="shared" si="42"/>
        <v>*</v>
      </c>
      <c r="BT393" s="8" t="str">
        <f t="shared" si="43"/>
        <v/>
      </c>
    </row>
    <row r="394" spans="1:72" hidden="1">
      <c r="A394" s="47" t="str">
        <f t="shared" si="39"/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 t="shared" si="38"/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0"/>
        <v>Aderente</v>
      </c>
      <c r="BR394" s="19" t="str">
        <f t="shared" si="41"/>
        <v>*</v>
      </c>
      <c r="BS394" s="19" t="str">
        <f t="shared" si="42"/>
        <v>*</v>
      </c>
      <c r="BT394" s="8" t="str">
        <f t="shared" si="43"/>
        <v/>
      </c>
    </row>
    <row r="395" spans="1:72" hidden="1">
      <c r="A395" s="47" t="str">
        <f t="shared" si="39"/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 t="shared" si="38"/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0"/>
        <v>Aderente</v>
      </c>
      <c r="BR395" s="19" t="str">
        <f t="shared" si="41"/>
        <v>*</v>
      </c>
      <c r="BS395" s="19" t="str">
        <f t="shared" si="42"/>
        <v>*</v>
      </c>
      <c r="BT395" s="8" t="str">
        <f t="shared" si="43"/>
        <v/>
      </c>
    </row>
    <row r="396" spans="1:72" hidden="1">
      <c r="A396" s="47" t="str">
        <f t="shared" si="39"/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 t="shared" si="38"/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0"/>
        <v>Aderente</v>
      </c>
      <c r="BR396" s="19" t="str">
        <f t="shared" si="41"/>
        <v>*</v>
      </c>
      <c r="BS396" s="19" t="str">
        <f t="shared" si="42"/>
        <v>*</v>
      </c>
      <c r="BT396" s="8" t="str">
        <f t="shared" si="43"/>
        <v/>
      </c>
    </row>
    <row r="397" spans="1:72" hidden="1">
      <c r="A397" s="47" t="str">
        <f t="shared" si="39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38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0"/>
        <v>Aderente</v>
      </c>
      <c r="BR397" s="19" t="str">
        <f t="shared" si="41"/>
        <v>*</v>
      </c>
      <c r="BS397" s="19" t="str">
        <f t="shared" si="42"/>
        <v>*</v>
      </c>
      <c r="BT397" s="8" t="str">
        <f t="shared" si="43"/>
        <v/>
      </c>
    </row>
    <row r="398" spans="1:72" hidden="1">
      <c r="A398" s="47" t="str">
        <f t="shared" si="39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38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0"/>
        <v>Aderente</v>
      </c>
      <c r="BR398" s="19" t="str">
        <f t="shared" si="41"/>
        <v>*</v>
      </c>
      <c r="BS398" s="19" t="str">
        <f t="shared" si="42"/>
        <v>*</v>
      </c>
      <c r="BT398" s="8" t="str">
        <f t="shared" si="43"/>
        <v/>
      </c>
    </row>
    <row r="399" spans="1:72" hidden="1">
      <c r="A399" s="47" t="str">
        <f t="shared" si="39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38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0"/>
        <v>Aderente</v>
      </c>
      <c r="BR399" s="19" t="str">
        <f t="shared" si="41"/>
        <v>*</v>
      </c>
      <c r="BS399" s="19" t="str">
        <f t="shared" si="42"/>
        <v>*</v>
      </c>
      <c r="BT399" s="8" t="str">
        <f t="shared" si="43"/>
        <v/>
      </c>
    </row>
    <row r="400" spans="1:72" hidden="1">
      <c r="A400" s="47" t="str">
        <f t="shared" si="39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38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0"/>
        <v>Aderente</v>
      </c>
      <c r="BR400" s="19" t="str">
        <f t="shared" si="41"/>
        <v>*</v>
      </c>
      <c r="BS400" s="19" t="str">
        <f t="shared" si="42"/>
        <v>*</v>
      </c>
      <c r="BT400" s="8" t="str">
        <f t="shared" si="43"/>
        <v/>
      </c>
    </row>
    <row r="401" spans="1:72" hidden="1">
      <c r="A401" s="47" t="str">
        <f t="shared" si="39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38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0"/>
        <v>Aderente</v>
      </c>
      <c r="BR401" s="19" t="str">
        <f t="shared" si="41"/>
        <v>*</v>
      </c>
      <c r="BS401" s="19" t="str">
        <f t="shared" si="42"/>
        <v>*</v>
      </c>
      <c r="BT401" s="8" t="str">
        <f t="shared" si="43"/>
        <v/>
      </c>
    </row>
    <row r="402" spans="1:72" hidden="1">
      <c r="A402" s="47" t="str">
        <f t="shared" si="39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38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0"/>
        <v>Aderente</v>
      </c>
      <c r="BR402" s="19" t="str">
        <f t="shared" si="41"/>
        <v>*</v>
      </c>
      <c r="BS402" s="19" t="str">
        <f t="shared" si="42"/>
        <v>*</v>
      </c>
      <c r="BT402" s="8" t="str">
        <f t="shared" si="43"/>
        <v/>
      </c>
    </row>
    <row r="403" spans="1:72" hidden="1">
      <c r="A403" s="47" t="str">
        <f t="shared" si="39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38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0"/>
        <v>Aderente</v>
      </c>
      <c r="BR403" s="19" t="str">
        <f t="shared" si="41"/>
        <v>*</v>
      </c>
      <c r="BS403" s="19" t="str">
        <f t="shared" si="42"/>
        <v>*</v>
      </c>
      <c r="BT403" s="8" t="str">
        <f t="shared" si="43"/>
        <v/>
      </c>
    </row>
    <row r="404" spans="1:72" hidden="1">
      <c r="A404" s="47" t="str">
        <f t="shared" si="39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38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0"/>
        <v>Aderente</v>
      </c>
      <c r="BR404" s="19" t="str">
        <f t="shared" si="41"/>
        <v>*</v>
      </c>
      <c r="BS404" s="19" t="str">
        <f t="shared" si="42"/>
        <v>*</v>
      </c>
      <c r="BT404" s="8" t="str">
        <f t="shared" si="43"/>
        <v/>
      </c>
    </row>
    <row r="405" spans="1:72" hidden="1">
      <c r="A405" s="47" t="str">
        <f t="shared" si="39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38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0"/>
        <v>Aderente</v>
      </c>
      <c r="BR405" s="19" t="str">
        <f t="shared" si="41"/>
        <v>*</v>
      </c>
      <c r="BS405" s="19" t="str">
        <f t="shared" si="42"/>
        <v>*</v>
      </c>
      <c r="BT405" s="8" t="str">
        <f t="shared" si="43"/>
        <v/>
      </c>
    </row>
    <row r="406" spans="1:72" hidden="1">
      <c r="A406" s="47" t="str">
        <f t="shared" si="39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38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0"/>
        <v>Aderente</v>
      </c>
      <c r="BR406" s="19" t="str">
        <f t="shared" si="41"/>
        <v>*</v>
      </c>
      <c r="BS406" s="19" t="str">
        <f t="shared" si="42"/>
        <v>*</v>
      </c>
      <c r="BT406" s="8" t="str">
        <f t="shared" si="43"/>
        <v/>
      </c>
    </row>
    <row r="407" spans="1:72" hidden="1">
      <c r="A407" s="47" t="str">
        <f t="shared" si="39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38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0"/>
        <v>Aderente</v>
      </c>
      <c r="BR407" s="19" t="str">
        <f t="shared" si="41"/>
        <v>*</v>
      </c>
      <c r="BS407" s="19" t="str">
        <f t="shared" si="42"/>
        <v>*</v>
      </c>
      <c r="BT407" s="8" t="str">
        <f t="shared" si="43"/>
        <v/>
      </c>
    </row>
    <row r="408" spans="1:72" hidden="1">
      <c r="A408" s="47" t="str">
        <f t="shared" si="39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38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0"/>
        <v>Aderente</v>
      </c>
      <c r="BR408" s="19" t="str">
        <f t="shared" si="41"/>
        <v>*</v>
      </c>
      <c r="BS408" s="19" t="str">
        <f t="shared" si="42"/>
        <v>*</v>
      </c>
      <c r="BT408" s="8" t="str">
        <f t="shared" si="43"/>
        <v/>
      </c>
    </row>
    <row r="409" spans="1:72" hidden="1">
      <c r="A409" s="47" t="str">
        <f t="shared" si="39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38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0"/>
        <v>Aderente</v>
      </c>
      <c r="BR409" s="19" t="str">
        <f t="shared" si="41"/>
        <v>*</v>
      </c>
      <c r="BS409" s="19" t="str">
        <f t="shared" si="42"/>
        <v>*</v>
      </c>
      <c r="BT409" s="8" t="str">
        <f t="shared" si="43"/>
        <v/>
      </c>
    </row>
    <row r="410" spans="1:72" hidden="1">
      <c r="A410" s="47" t="str">
        <f t="shared" si="39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38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0"/>
        <v>Aderente</v>
      </c>
      <c r="BR410" s="19" t="str">
        <f t="shared" si="41"/>
        <v>*</v>
      </c>
      <c r="BS410" s="19" t="str">
        <f t="shared" si="42"/>
        <v>*</v>
      </c>
      <c r="BT410" s="8" t="str">
        <f t="shared" si="43"/>
        <v/>
      </c>
    </row>
    <row r="411" spans="1:72" hidden="1">
      <c r="A411" s="47" t="str">
        <f t="shared" si="39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38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0"/>
        <v>Aderente</v>
      </c>
      <c r="BR411" s="19" t="str">
        <f t="shared" si="41"/>
        <v>*</v>
      </c>
      <c r="BS411" s="19" t="str">
        <f t="shared" si="42"/>
        <v>*</v>
      </c>
      <c r="BT411" s="8" t="str">
        <f t="shared" si="43"/>
        <v/>
      </c>
    </row>
    <row r="412" spans="1:72" hidden="1">
      <c r="A412" s="47" t="str">
        <f t="shared" si="39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38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0"/>
        <v>Aderente</v>
      </c>
      <c r="BR412" s="19" t="str">
        <f t="shared" si="41"/>
        <v>*</v>
      </c>
      <c r="BS412" s="19" t="str">
        <f t="shared" si="42"/>
        <v>*</v>
      </c>
      <c r="BT412" s="8" t="str">
        <f t="shared" si="43"/>
        <v/>
      </c>
    </row>
    <row r="413" spans="1:72" hidden="1">
      <c r="A413" s="47" t="str">
        <f t="shared" si="39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38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0"/>
        <v>Aderente</v>
      </c>
      <c r="BR413" s="19" t="str">
        <f t="shared" si="41"/>
        <v>*</v>
      </c>
      <c r="BS413" s="19" t="str">
        <f t="shared" si="42"/>
        <v>*</v>
      </c>
      <c r="BT413" s="8" t="str">
        <f t="shared" si="43"/>
        <v/>
      </c>
    </row>
    <row r="414" spans="1:72" hidden="1">
      <c r="A414" s="47" t="str">
        <f t="shared" si="39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38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0"/>
        <v>Aderente</v>
      </c>
      <c r="BR414" s="19" t="str">
        <f t="shared" si="41"/>
        <v>*</v>
      </c>
      <c r="BS414" s="19" t="str">
        <f t="shared" si="42"/>
        <v>*</v>
      </c>
      <c r="BT414" s="8" t="str">
        <f t="shared" si="43"/>
        <v/>
      </c>
    </row>
    <row r="415" spans="1:72" hidden="1">
      <c r="A415" s="47" t="str">
        <f t="shared" si="39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38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0"/>
        <v>Aderente</v>
      </c>
      <c r="BR415" s="19" t="str">
        <f t="shared" si="41"/>
        <v>*</v>
      </c>
      <c r="BS415" s="19" t="str">
        <f t="shared" si="42"/>
        <v>*</v>
      </c>
      <c r="BT415" s="8" t="str">
        <f t="shared" si="43"/>
        <v/>
      </c>
    </row>
    <row r="416" spans="1:72" hidden="1">
      <c r="A416" s="47" t="str">
        <f t="shared" si="39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38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0"/>
        <v>Aderente</v>
      </c>
      <c r="BR416" s="19" t="str">
        <f t="shared" si="41"/>
        <v>*</v>
      </c>
      <c r="BS416" s="19" t="str">
        <f t="shared" si="42"/>
        <v>*</v>
      </c>
      <c r="BT416" s="8" t="str">
        <f t="shared" si="43"/>
        <v/>
      </c>
    </row>
    <row r="417" spans="1:72" hidden="1">
      <c r="A417" s="47" t="str">
        <f t="shared" si="39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38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0"/>
        <v>Aderente</v>
      </c>
      <c r="BR417" s="19" t="str">
        <f t="shared" si="41"/>
        <v>*</v>
      </c>
      <c r="BS417" s="19" t="str">
        <f t="shared" si="42"/>
        <v>*</v>
      </c>
      <c r="BT417" s="8" t="str">
        <f t="shared" si="43"/>
        <v/>
      </c>
    </row>
    <row r="418" spans="1:72" hidden="1">
      <c r="A418" s="47" t="str">
        <f t="shared" si="39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38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0"/>
        <v>Aderente</v>
      </c>
      <c r="BR418" s="19" t="str">
        <f t="shared" si="41"/>
        <v>*</v>
      </c>
      <c r="BS418" s="19" t="str">
        <f t="shared" si="42"/>
        <v>*</v>
      </c>
      <c r="BT418" s="8" t="str">
        <f t="shared" si="43"/>
        <v/>
      </c>
    </row>
    <row r="419" spans="1:72" hidden="1">
      <c r="A419" s="47" t="str">
        <f t="shared" si="39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38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0"/>
        <v>Aderente</v>
      </c>
      <c r="BR419" s="19" t="str">
        <f t="shared" si="41"/>
        <v>*</v>
      </c>
      <c r="BS419" s="19" t="str">
        <f t="shared" si="42"/>
        <v>*</v>
      </c>
      <c r="BT419" s="8" t="str">
        <f t="shared" si="43"/>
        <v/>
      </c>
    </row>
    <row r="420" spans="1:72" hidden="1">
      <c r="A420" s="47" t="str">
        <f t="shared" si="39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38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0"/>
        <v>Aderente</v>
      </c>
      <c r="BR420" s="19" t="str">
        <f t="shared" si="41"/>
        <v>*</v>
      </c>
      <c r="BS420" s="19" t="str">
        <f t="shared" si="42"/>
        <v>*</v>
      </c>
      <c r="BT420" s="8" t="str">
        <f t="shared" si="43"/>
        <v/>
      </c>
    </row>
    <row r="421" spans="1:72" hidden="1">
      <c r="A421" s="47" t="str">
        <f t="shared" si="39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38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0"/>
        <v>Aderente</v>
      </c>
      <c r="BR421" s="19" t="str">
        <f t="shared" si="41"/>
        <v>*</v>
      </c>
      <c r="BS421" s="19" t="str">
        <f t="shared" si="42"/>
        <v>*</v>
      </c>
      <c r="BT421" s="8" t="str">
        <f t="shared" si="43"/>
        <v/>
      </c>
    </row>
    <row r="422" spans="1:72" hidden="1">
      <c r="A422" s="47" t="str">
        <f t="shared" si="39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38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0"/>
        <v>Aderente</v>
      </c>
      <c r="BR422" s="19" t="str">
        <f t="shared" si="41"/>
        <v>*</v>
      </c>
      <c r="BS422" s="19" t="str">
        <f t="shared" si="42"/>
        <v>*</v>
      </c>
      <c r="BT422" s="8" t="str">
        <f t="shared" si="43"/>
        <v/>
      </c>
    </row>
    <row r="423" spans="1:72" hidden="1">
      <c r="A423" s="47" t="str">
        <f t="shared" si="39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38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0"/>
        <v>Aderente</v>
      </c>
      <c r="BR423" s="19" t="str">
        <f t="shared" si="41"/>
        <v>*</v>
      </c>
      <c r="BS423" s="19" t="str">
        <f t="shared" si="42"/>
        <v>*</v>
      </c>
      <c r="BT423" s="8" t="str">
        <f t="shared" si="43"/>
        <v/>
      </c>
    </row>
    <row r="424" spans="1:72" hidden="1">
      <c r="A424" s="47" t="str">
        <f t="shared" si="39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38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0"/>
        <v>Aderente</v>
      </c>
      <c r="BR424" s="19" t="str">
        <f t="shared" si="41"/>
        <v>*</v>
      </c>
      <c r="BS424" s="19" t="str">
        <f t="shared" si="42"/>
        <v>*</v>
      </c>
      <c r="BT424" s="8" t="str">
        <f t="shared" si="43"/>
        <v/>
      </c>
    </row>
    <row r="425" spans="1:72" hidden="1">
      <c r="A425" s="47" t="str">
        <f t="shared" si="39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38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0"/>
        <v>Aderente</v>
      </c>
      <c r="BR425" s="19" t="str">
        <f t="shared" si="41"/>
        <v>*</v>
      </c>
      <c r="BS425" s="19" t="str">
        <f t="shared" si="42"/>
        <v>*</v>
      </c>
      <c r="BT425" s="8" t="str">
        <f t="shared" si="43"/>
        <v/>
      </c>
    </row>
    <row r="426" spans="1:72" hidden="1">
      <c r="A426" s="47" t="str">
        <f t="shared" si="39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38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0"/>
        <v>Aderente</v>
      </c>
      <c r="BR426" s="19" t="str">
        <f t="shared" si="41"/>
        <v>*</v>
      </c>
      <c r="BS426" s="19" t="str">
        <f t="shared" si="42"/>
        <v>*</v>
      </c>
      <c r="BT426" s="8" t="str">
        <f t="shared" si="43"/>
        <v/>
      </c>
    </row>
    <row r="427" spans="1:72" hidden="1">
      <c r="A427" s="47" t="str">
        <f t="shared" si="39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38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0"/>
        <v>Aderente</v>
      </c>
      <c r="BR427" s="19" t="str">
        <f t="shared" si="41"/>
        <v>*</v>
      </c>
      <c r="BS427" s="19" t="str">
        <f t="shared" si="42"/>
        <v>*</v>
      </c>
      <c r="BT427" s="8" t="str">
        <f t="shared" si="43"/>
        <v/>
      </c>
    </row>
    <row r="428" spans="1:72" hidden="1">
      <c r="A428" s="47" t="str">
        <f t="shared" si="39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38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0"/>
        <v>Aderente</v>
      </c>
      <c r="BR428" s="19" t="str">
        <f t="shared" si="41"/>
        <v>*</v>
      </c>
      <c r="BS428" s="19" t="str">
        <f t="shared" si="42"/>
        <v>*</v>
      </c>
      <c r="BT428" s="8" t="str">
        <f t="shared" si="43"/>
        <v/>
      </c>
    </row>
    <row r="429" spans="1:72" hidden="1">
      <c r="A429" s="47" t="str">
        <f t="shared" si="39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38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0"/>
        <v>Aderente</v>
      </c>
      <c r="BR429" s="19" t="str">
        <f t="shared" si="41"/>
        <v>*</v>
      </c>
      <c r="BS429" s="19" t="str">
        <f t="shared" si="42"/>
        <v>*</v>
      </c>
      <c r="BT429" s="8" t="str">
        <f t="shared" si="43"/>
        <v/>
      </c>
    </row>
    <row r="430" spans="1:72" hidden="1">
      <c r="A430" s="47" t="str">
        <f t="shared" si="39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38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0"/>
        <v>Aderente</v>
      </c>
      <c r="BR430" s="19" t="str">
        <f t="shared" si="41"/>
        <v>*</v>
      </c>
      <c r="BS430" s="19" t="str">
        <f t="shared" si="42"/>
        <v>*</v>
      </c>
      <c r="BT430" s="8" t="str">
        <f t="shared" si="43"/>
        <v/>
      </c>
    </row>
    <row r="431" spans="1:72" hidden="1">
      <c r="A431" s="47" t="str">
        <f t="shared" si="39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38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0"/>
        <v>Aderente</v>
      </c>
      <c r="BR431" s="19" t="str">
        <f t="shared" si="41"/>
        <v>*</v>
      </c>
      <c r="BS431" s="19" t="str">
        <f t="shared" si="42"/>
        <v>*</v>
      </c>
      <c r="BT431" s="8" t="str">
        <f t="shared" si="43"/>
        <v/>
      </c>
    </row>
    <row r="432" spans="1:72" hidden="1">
      <c r="A432" s="47" t="str">
        <f t="shared" si="39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38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0"/>
        <v>Aderente</v>
      </c>
      <c r="BR432" s="19" t="str">
        <f t="shared" si="41"/>
        <v>*</v>
      </c>
      <c r="BS432" s="19" t="str">
        <f t="shared" si="42"/>
        <v>*</v>
      </c>
      <c r="BT432" s="8" t="str">
        <f t="shared" si="43"/>
        <v/>
      </c>
    </row>
    <row r="433" spans="1:72" hidden="1">
      <c r="A433" s="47" t="str">
        <f t="shared" si="39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38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0"/>
        <v>Aderente</v>
      </c>
      <c r="BR433" s="19" t="str">
        <f t="shared" si="41"/>
        <v>*</v>
      </c>
      <c r="BS433" s="19" t="str">
        <f t="shared" si="42"/>
        <v>*</v>
      </c>
      <c r="BT433" s="8" t="str">
        <f t="shared" si="43"/>
        <v/>
      </c>
    </row>
    <row r="434" spans="1:72" hidden="1">
      <c r="A434" s="47" t="str">
        <f t="shared" si="39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38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0"/>
        <v>Aderente</v>
      </c>
      <c r="BR434" s="19" t="str">
        <f t="shared" si="41"/>
        <v>*</v>
      </c>
      <c r="BS434" s="19" t="str">
        <f t="shared" si="42"/>
        <v>*</v>
      </c>
      <c r="BT434" s="8" t="str">
        <f t="shared" si="43"/>
        <v/>
      </c>
    </row>
    <row r="435" spans="1:72" hidden="1">
      <c r="A435" s="47" t="str">
        <f t="shared" si="39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38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0"/>
        <v>Aderente</v>
      </c>
      <c r="BR435" s="19" t="str">
        <f t="shared" si="41"/>
        <v>*</v>
      </c>
      <c r="BS435" s="19" t="str">
        <f t="shared" si="42"/>
        <v>*</v>
      </c>
      <c r="BT435" s="8" t="str">
        <f t="shared" si="43"/>
        <v/>
      </c>
    </row>
    <row r="436" spans="1:72" hidden="1">
      <c r="A436" s="47" t="str">
        <f t="shared" si="39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38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0"/>
        <v>Aderente</v>
      </c>
      <c r="BR436" s="19" t="str">
        <f t="shared" si="41"/>
        <v>*</v>
      </c>
      <c r="BS436" s="19" t="str">
        <f t="shared" si="42"/>
        <v>*</v>
      </c>
      <c r="BT436" s="8" t="str">
        <f t="shared" si="43"/>
        <v/>
      </c>
    </row>
    <row r="437" spans="1:72" hidden="1">
      <c r="A437" s="47" t="str">
        <f t="shared" si="39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38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0"/>
        <v>Aderente</v>
      </c>
      <c r="BR437" s="19" t="str">
        <f t="shared" si="41"/>
        <v>*</v>
      </c>
      <c r="BS437" s="19" t="str">
        <f t="shared" si="42"/>
        <v>*</v>
      </c>
      <c r="BT437" s="8" t="str">
        <f t="shared" si="43"/>
        <v/>
      </c>
    </row>
    <row r="438" spans="1:72" hidden="1">
      <c r="A438" s="47" t="str">
        <f t="shared" si="39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38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0"/>
        <v>Aderente</v>
      </c>
      <c r="BR438" s="19" t="str">
        <f t="shared" si="41"/>
        <v>*</v>
      </c>
      <c r="BS438" s="19" t="str">
        <f t="shared" si="42"/>
        <v>*</v>
      </c>
      <c r="BT438" s="8" t="str">
        <f t="shared" si="43"/>
        <v/>
      </c>
    </row>
    <row r="439" spans="1:72" hidden="1">
      <c r="A439" s="47" t="str">
        <f t="shared" si="39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38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0"/>
        <v>Aderente</v>
      </c>
      <c r="BR439" s="19" t="str">
        <f t="shared" si="41"/>
        <v>*</v>
      </c>
      <c r="BS439" s="19" t="str">
        <f t="shared" si="42"/>
        <v>*</v>
      </c>
      <c r="BT439" s="8" t="str">
        <f t="shared" si="43"/>
        <v/>
      </c>
    </row>
    <row r="440" spans="1:72" hidden="1">
      <c r="A440" s="47" t="str">
        <f t="shared" si="39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38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0"/>
        <v>Aderente</v>
      </c>
      <c r="BR440" s="19" t="str">
        <f t="shared" si="41"/>
        <v>*</v>
      </c>
      <c r="BS440" s="19" t="str">
        <f t="shared" si="42"/>
        <v>*</v>
      </c>
      <c r="BT440" s="8" t="str">
        <f t="shared" si="43"/>
        <v/>
      </c>
    </row>
    <row r="441" spans="1:72" hidden="1">
      <c r="A441" s="47" t="str">
        <f t="shared" si="39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38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0"/>
        <v>Aderente</v>
      </c>
      <c r="BR441" s="19" t="str">
        <f t="shared" si="41"/>
        <v>*</v>
      </c>
      <c r="BS441" s="19" t="str">
        <f t="shared" si="42"/>
        <v>*</v>
      </c>
      <c r="BT441" s="8" t="str">
        <f t="shared" si="43"/>
        <v/>
      </c>
    </row>
    <row r="442" spans="1:72" hidden="1">
      <c r="A442" s="47" t="str">
        <f t="shared" si="39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38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0"/>
        <v>Aderente</v>
      </c>
      <c r="BR442" s="19" t="str">
        <f t="shared" si="41"/>
        <v>*</v>
      </c>
      <c r="BS442" s="19" t="str">
        <f t="shared" si="42"/>
        <v>*</v>
      </c>
      <c r="BT442" s="8" t="str">
        <f t="shared" si="43"/>
        <v/>
      </c>
    </row>
    <row r="443" spans="1:72" hidden="1">
      <c r="A443" s="47" t="str">
        <f t="shared" si="39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38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0"/>
        <v>Aderente</v>
      </c>
      <c r="BR443" s="19" t="str">
        <f t="shared" si="41"/>
        <v>*</v>
      </c>
      <c r="BS443" s="19" t="str">
        <f t="shared" si="42"/>
        <v>*</v>
      </c>
      <c r="BT443" s="8" t="str">
        <f t="shared" si="43"/>
        <v/>
      </c>
    </row>
    <row r="444" spans="1:72" hidden="1">
      <c r="A444" s="47" t="str">
        <f t="shared" si="39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38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0"/>
        <v>Aderente</v>
      </c>
      <c r="BR444" s="19" t="str">
        <f t="shared" si="41"/>
        <v>*</v>
      </c>
      <c r="BS444" s="19" t="str">
        <f t="shared" si="42"/>
        <v>*</v>
      </c>
      <c r="BT444" s="8" t="str">
        <f t="shared" si="43"/>
        <v/>
      </c>
    </row>
    <row r="445" spans="1:72" hidden="1">
      <c r="A445" s="47" t="str">
        <f t="shared" si="39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38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0"/>
        <v>Aderente</v>
      </c>
      <c r="BR445" s="19" t="str">
        <f t="shared" si="41"/>
        <v>*</v>
      </c>
      <c r="BS445" s="19" t="str">
        <f t="shared" si="42"/>
        <v>*</v>
      </c>
      <c r="BT445" s="8" t="str">
        <f t="shared" si="43"/>
        <v/>
      </c>
    </row>
    <row r="446" spans="1:72" hidden="1">
      <c r="A446" s="47" t="str">
        <f t="shared" si="39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38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0"/>
        <v>Aderente</v>
      </c>
      <c r="BR446" s="19" t="str">
        <f t="shared" si="41"/>
        <v>*</v>
      </c>
      <c r="BS446" s="19" t="str">
        <f t="shared" si="42"/>
        <v>*</v>
      </c>
      <c r="BT446" s="8" t="str">
        <f t="shared" si="43"/>
        <v/>
      </c>
    </row>
    <row r="447" spans="1:72" hidden="1">
      <c r="A447" s="47" t="str">
        <f t="shared" si="39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38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0"/>
        <v>Aderente</v>
      </c>
      <c r="BR447" s="19" t="str">
        <f t="shared" si="41"/>
        <v>*</v>
      </c>
      <c r="BS447" s="19" t="str">
        <f t="shared" si="42"/>
        <v>*</v>
      </c>
      <c r="BT447" s="8" t="str">
        <f t="shared" si="43"/>
        <v/>
      </c>
    </row>
    <row r="448" spans="1:72" hidden="1">
      <c r="A448" s="47" t="str">
        <f t="shared" si="39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38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0"/>
        <v>Aderente</v>
      </c>
      <c r="BR448" s="19" t="str">
        <f t="shared" si="41"/>
        <v>*</v>
      </c>
      <c r="BS448" s="19" t="str">
        <f t="shared" si="42"/>
        <v>*</v>
      </c>
      <c r="BT448" s="8" t="str">
        <f t="shared" si="43"/>
        <v/>
      </c>
    </row>
    <row r="449" spans="1:72" hidden="1">
      <c r="A449" s="47" t="str">
        <f t="shared" si="39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38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0"/>
        <v>Aderente</v>
      </c>
      <c r="BR449" s="19" t="str">
        <f t="shared" si="41"/>
        <v>*</v>
      </c>
      <c r="BS449" s="19" t="str">
        <f t="shared" si="42"/>
        <v>*</v>
      </c>
      <c r="BT449" s="8" t="str">
        <f t="shared" si="43"/>
        <v/>
      </c>
    </row>
    <row r="450" spans="1:72" hidden="1">
      <c r="A450" s="47" t="str">
        <f t="shared" si="39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38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0"/>
        <v>Aderente</v>
      </c>
      <c r="BR450" s="19" t="str">
        <f t="shared" si="41"/>
        <v>*</v>
      </c>
      <c r="BS450" s="19" t="str">
        <f t="shared" si="42"/>
        <v>*</v>
      </c>
      <c r="BT450" s="8" t="str">
        <f t="shared" si="43"/>
        <v/>
      </c>
    </row>
    <row r="451" spans="1:72" hidden="1">
      <c r="A451" s="47" t="str">
        <f t="shared" si="39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38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0"/>
        <v>Aderente</v>
      </c>
      <c r="BR451" s="19" t="str">
        <f t="shared" si="41"/>
        <v>*</v>
      </c>
      <c r="BS451" s="19" t="str">
        <f t="shared" si="42"/>
        <v>*</v>
      </c>
      <c r="BT451" s="8" t="str">
        <f t="shared" si="43"/>
        <v/>
      </c>
    </row>
    <row r="452" spans="1:72" hidden="1">
      <c r="A452" s="47" t="str">
        <f t="shared" si="39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38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0"/>
        <v>Aderente</v>
      </c>
      <c r="BR452" s="19" t="str">
        <f t="shared" si="41"/>
        <v>*</v>
      </c>
      <c r="BS452" s="19" t="str">
        <f t="shared" si="42"/>
        <v>*</v>
      </c>
      <c r="BT452" s="8" t="str">
        <f t="shared" si="43"/>
        <v/>
      </c>
    </row>
    <row r="453" spans="1:72" hidden="1">
      <c r="A453" s="47" t="str">
        <f t="shared" si="39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38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0"/>
        <v>Aderente</v>
      </c>
      <c r="BR453" s="19" t="str">
        <f t="shared" si="41"/>
        <v>*</v>
      </c>
      <c r="BS453" s="19" t="str">
        <f t="shared" si="42"/>
        <v>*</v>
      </c>
      <c r="BT453" s="8" t="str">
        <f t="shared" si="43"/>
        <v/>
      </c>
    </row>
    <row r="454" spans="1:72" hidden="1">
      <c r="A454" s="47" t="str">
        <f t="shared" si="39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38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0"/>
        <v>Aderente</v>
      </c>
      <c r="BR454" s="19" t="str">
        <f t="shared" si="41"/>
        <v>*</v>
      </c>
      <c r="BS454" s="19" t="str">
        <f t="shared" si="42"/>
        <v>*</v>
      </c>
      <c r="BT454" s="8" t="str">
        <f t="shared" si="43"/>
        <v/>
      </c>
    </row>
    <row r="455" spans="1:72" hidden="1">
      <c r="A455" s="47" t="str">
        <f t="shared" si="39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4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0"/>
        <v>Aderente</v>
      </c>
      <c r="BR455" s="19" t="str">
        <f t="shared" si="41"/>
        <v>*</v>
      </c>
      <c r="BS455" s="19" t="str">
        <f t="shared" si="42"/>
        <v>*</v>
      </c>
      <c r="BT455" s="8" t="str">
        <f t="shared" si="43"/>
        <v/>
      </c>
    </row>
    <row r="456" spans="1:72" hidden="1">
      <c r="A456" s="47" t="str">
        <f t="shared" ref="A456:A519" si="45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4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46">IF(AND(BR456&lt;1,BS456&lt;1),"Produção e Intervalo",IF(BR456&lt;1,"Intervalo",IF(BS456&lt;1,"Produção","Aderente")))</f>
        <v>Aderente</v>
      </c>
      <c r="BR456" s="19" t="str">
        <f t="shared" ref="BR456:BR519" si="47">IF(OR(B456="",F456=""),"*",AY456/P456)</f>
        <v>*</v>
      </c>
      <c r="BS456" s="19" t="str">
        <f t="shared" ref="BS456:BS519" si="48">IF(OR(B456="",F456=""),"*",BA456/Q456)</f>
        <v>*</v>
      </c>
      <c r="BT456" s="8" t="str">
        <f t="shared" ref="BT456:BT519" si="49">IF(BN456="","",SUBSTITUTE(BM456," ","")&amp;SUBSTITUTE(BN456," ",""))</f>
        <v/>
      </c>
    </row>
    <row r="457" spans="1:72" hidden="1">
      <c r="A457" s="47" t="str">
        <f t="shared" si="45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4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46"/>
        <v>Aderente</v>
      </c>
      <c r="BR457" s="19" t="str">
        <f t="shared" si="47"/>
        <v>*</v>
      </c>
      <c r="BS457" s="19" t="str">
        <f t="shared" si="48"/>
        <v>*</v>
      </c>
      <c r="BT457" s="8" t="str">
        <f t="shared" si="49"/>
        <v/>
      </c>
    </row>
    <row r="458" spans="1:72" hidden="1">
      <c r="A458" s="47" t="str">
        <f t="shared" si="45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4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46"/>
        <v>Aderente</v>
      </c>
      <c r="BR458" s="19" t="str">
        <f t="shared" si="47"/>
        <v>*</v>
      </c>
      <c r="BS458" s="19" t="str">
        <f t="shared" si="48"/>
        <v>*</v>
      </c>
      <c r="BT458" s="8" t="str">
        <f t="shared" si="49"/>
        <v/>
      </c>
    </row>
    <row r="459" spans="1:72" hidden="1">
      <c r="A459" s="47" t="str">
        <f t="shared" si="45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4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46"/>
        <v>Aderente</v>
      </c>
      <c r="BR459" s="19" t="str">
        <f t="shared" si="47"/>
        <v>*</v>
      </c>
      <c r="BS459" s="19" t="str">
        <f t="shared" si="48"/>
        <v>*</v>
      </c>
      <c r="BT459" s="8" t="str">
        <f t="shared" si="49"/>
        <v/>
      </c>
    </row>
    <row r="460" spans="1:72" hidden="1">
      <c r="A460" s="47" t="str">
        <f t="shared" si="45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4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46"/>
        <v>Aderente</v>
      </c>
      <c r="BR460" s="19" t="str">
        <f t="shared" si="47"/>
        <v>*</v>
      </c>
      <c r="BS460" s="19" t="str">
        <f t="shared" si="48"/>
        <v>*</v>
      </c>
      <c r="BT460" s="8" t="str">
        <f t="shared" si="49"/>
        <v/>
      </c>
    </row>
    <row r="461" spans="1:72" hidden="1">
      <c r="A461" s="47" t="str">
        <f t="shared" si="45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4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46"/>
        <v>Aderente</v>
      </c>
      <c r="BR461" s="19" t="str">
        <f t="shared" si="47"/>
        <v>*</v>
      </c>
      <c r="BS461" s="19" t="str">
        <f t="shared" si="48"/>
        <v>*</v>
      </c>
      <c r="BT461" s="8" t="str">
        <f t="shared" si="49"/>
        <v/>
      </c>
    </row>
    <row r="462" spans="1:72" hidden="1">
      <c r="A462" s="47" t="str">
        <f t="shared" si="45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4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46"/>
        <v>Aderente</v>
      </c>
      <c r="BR462" s="19" t="str">
        <f t="shared" si="47"/>
        <v>*</v>
      </c>
      <c r="BS462" s="19" t="str">
        <f t="shared" si="48"/>
        <v>*</v>
      </c>
      <c r="BT462" s="8" t="str">
        <f t="shared" si="49"/>
        <v/>
      </c>
    </row>
    <row r="463" spans="1:72" hidden="1">
      <c r="A463" s="47" t="str">
        <f t="shared" si="45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4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46"/>
        <v>Aderente</v>
      </c>
      <c r="BR463" s="19" t="str">
        <f t="shared" si="47"/>
        <v>*</v>
      </c>
      <c r="BS463" s="19" t="str">
        <f t="shared" si="48"/>
        <v>*</v>
      </c>
      <c r="BT463" s="8" t="str">
        <f t="shared" si="49"/>
        <v/>
      </c>
    </row>
    <row r="464" spans="1:72" hidden="1">
      <c r="A464" s="47" t="str">
        <f t="shared" si="45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4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46"/>
        <v>Aderente</v>
      </c>
      <c r="BR464" s="19" t="str">
        <f t="shared" si="47"/>
        <v>*</v>
      </c>
      <c r="BS464" s="19" t="str">
        <f t="shared" si="48"/>
        <v>*</v>
      </c>
      <c r="BT464" s="8" t="str">
        <f t="shared" si="49"/>
        <v/>
      </c>
    </row>
    <row r="465" spans="1:72" hidden="1">
      <c r="A465" s="47" t="str">
        <f t="shared" si="45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4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46"/>
        <v>Aderente</v>
      </c>
      <c r="BR465" s="19" t="str">
        <f t="shared" si="47"/>
        <v>*</v>
      </c>
      <c r="BS465" s="19" t="str">
        <f t="shared" si="48"/>
        <v>*</v>
      </c>
      <c r="BT465" s="8" t="str">
        <f t="shared" si="49"/>
        <v/>
      </c>
    </row>
    <row r="466" spans="1:72" hidden="1">
      <c r="A466" s="47" t="str">
        <f t="shared" si="45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4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46"/>
        <v>Aderente</v>
      </c>
      <c r="BR466" s="19" t="str">
        <f t="shared" si="47"/>
        <v>*</v>
      </c>
      <c r="BS466" s="19" t="str">
        <f t="shared" si="48"/>
        <v>*</v>
      </c>
      <c r="BT466" s="8" t="str">
        <f t="shared" si="49"/>
        <v/>
      </c>
    </row>
    <row r="467" spans="1:72" hidden="1">
      <c r="A467" s="47" t="str">
        <f t="shared" si="45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4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46"/>
        <v>Aderente</v>
      </c>
      <c r="BR467" s="19" t="str">
        <f t="shared" si="47"/>
        <v>*</v>
      </c>
      <c r="BS467" s="19" t="str">
        <f t="shared" si="48"/>
        <v>*</v>
      </c>
      <c r="BT467" s="8" t="str">
        <f t="shared" si="49"/>
        <v/>
      </c>
    </row>
    <row r="468" spans="1:72" hidden="1">
      <c r="A468" s="47" t="str">
        <f t="shared" si="45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4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46"/>
        <v>Aderente</v>
      </c>
      <c r="BR468" s="19" t="str">
        <f t="shared" si="47"/>
        <v>*</v>
      </c>
      <c r="BS468" s="19" t="str">
        <f t="shared" si="48"/>
        <v>*</v>
      </c>
      <c r="BT468" s="8" t="str">
        <f t="shared" si="49"/>
        <v/>
      </c>
    </row>
    <row r="469" spans="1:72" hidden="1">
      <c r="A469" s="47" t="str">
        <f t="shared" si="45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4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46"/>
        <v>Aderente</v>
      </c>
      <c r="BR469" s="19" t="str">
        <f t="shared" si="47"/>
        <v>*</v>
      </c>
      <c r="BS469" s="19" t="str">
        <f t="shared" si="48"/>
        <v>*</v>
      </c>
      <c r="BT469" s="8" t="str">
        <f t="shared" si="49"/>
        <v/>
      </c>
    </row>
    <row r="470" spans="1:72" hidden="1">
      <c r="A470" s="47" t="str">
        <f t="shared" si="45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4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46"/>
        <v>Aderente</v>
      </c>
      <c r="BR470" s="19" t="str">
        <f t="shared" si="47"/>
        <v>*</v>
      </c>
      <c r="BS470" s="19" t="str">
        <f t="shared" si="48"/>
        <v>*</v>
      </c>
      <c r="BT470" s="8" t="str">
        <f t="shared" si="49"/>
        <v/>
      </c>
    </row>
    <row r="471" spans="1:72" hidden="1">
      <c r="A471" s="47" t="str">
        <f t="shared" si="45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4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46"/>
        <v>Aderente</v>
      </c>
      <c r="BR471" s="19" t="str">
        <f t="shared" si="47"/>
        <v>*</v>
      </c>
      <c r="BS471" s="19" t="str">
        <f t="shared" si="48"/>
        <v>*</v>
      </c>
      <c r="BT471" s="8" t="str">
        <f t="shared" si="49"/>
        <v/>
      </c>
    </row>
    <row r="472" spans="1:72" hidden="1">
      <c r="A472" s="47" t="str">
        <f t="shared" si="45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4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46"/>
        <v>Aderente</v>
      </c>
      <c r="BR472" s="19" t="str">
        <f t="shared" si="47"/>
        <v>*</v>
      </c>
      <c r="BS472" s="19" t="str">
        <f t="shared" si="48"/>
        <v>*</v>
      </c>
      <c r="BT472" s="8" t="str">
        <f t="shared" si="49"/>
        <v/>
      </c>
    </row>
    <row r="473" spans="1:72" hidden="1">
      <c r="A473" s="47" t="str">
        <f t="shared" si="45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4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46"/>
        <v>Aderente</v>
      </c>
      <c r="BR473" s="19" t="str">
        <f t="shared" si="47"/>
        <v>*</v>
      </c>
      <c r="BS473" s="19" t="str">
        <f t="shared" si="48"/>
        <v>*</v>
      </c>
      <c r="BT473" s="8" t="str">
        <f t="shared" si="49"/>
        <v/>
      </c>
    </row>
    <row r="474" spans="1:72" hidden="1">
      <c r="A474" s="47" t="str">
        <f t="shared" si="45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4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46"/>
        <v>Aderente</v>
      </c>
      <c r="BR474" s="19" t="str">
        <f t="shared" si="47"/>
        <v>*</v>
      </c>
      <c r="BS474" s="19" t="str">
        <f t="shared" si="48"/>
        <v>*</v>
      </c>
      <c r="BT474" s="8" t="str">
        <f t="shared" si="49"/>
        <v/>
      </c>
    </row>
    <row r="475" spans="1:72" hidden="1">
      <c r="A475" s="47" t="str">
        <f t="shared" si="45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4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46"/>
        <v>Aderente</v>
      </c>
      <c r="BR475" s="19" t="str">
        <f t="shared" si="47"/>
        <v>*</v>
      </c>
      <c r="BS475" s="19" t="str">
        <f t="shared" si="48"/>
        <v>*</v>
      </c>
      <c r="BT475" s="8" t="str">
        <f t="shared" si="49"/>
        <v/>
      </c>
    </row>
    <row r="476" spans="1:72" hidden="1">
      <c r="A476" s="47" t="str">
        <f t="shared" si="45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4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46"/>
        <v>Aderente</v>
      </c>
      <c r="BR476" s="19" t="str">
        <f t="shared" si="47"/>
        <v>*</v>
      </c>
      <c r="BS476" s="19" t="str">
        <f t="shared" si="48"/>
        <v>*</v>
      </c>
      <c r="BT476" s="8" t="str">
        <f t="shared" si="49"/>
        <v/>
      </c>
    </row>
    <row r="477" spans="1:72" hidden="1">
      <c r="A477" s="47" t="str">
        <f t="shared" si="45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4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46"/>
        <v>Aderente</v>
      </c>
      <c r="BR477" s="19" t="str">
        <f t="shared" si="47"/>
        <v>*</v>
      </c>
      <c r="BS477" s="19" t="str">
        <f t="shared" si="48"/>
        <v>*</v>
      </c>
      <c r="BT477" s="8" t="str">
        <f t="shared" si="49"/>
        <v/>
      </c>
    </row>
    <row r="478" spans="1:72" hidden="1">
      <c r="A478" s="47" t="str">
        <f t="shared" si="45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4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46"/>
        <v>Aderente</v>
      </c>
      <c r="BR478" s="19" t="str">
        <f t="shared" si="47"/>
        <v>*</v>
      </c>
      <c r="BS478" s="19" t="str">
        <f t="shared" si="48"/>
        <v>*</v>
      </c>
      <c r="BT478" s="8" t="str">
        <f t="shared" si="49"/>
        <v/>
      </c>
    </row>
    <row r="479" spans="1:72" hidden="1">
      <c r="A479" s="47" t="str">
        <f t="shared" si="45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4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46"/>
        <v>Aderente</v>
      </c>
      <c r="BR479" s="19" t="str">
        <f t="shared" si="47"/>
        <v>*</v>
      </c>
      <c r="BS479" s="19" t="str">
        <f t="shared" si="48"/>
        <v>*</v>
      </c>
      <c r="BT479" s="8" t="str">
        <f t="shared" si="49"/>
        <v/>
      </c>
    </row>
    <row r="480" spans="1:72" hidden="1">
      <c r="A480" s="47" t="str">
        <f t="shared" si="45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4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46"/>
        <v>Aderente</v>
      </c>
      <c r="BR480" s="19" t="str">
        <f t="shared" si="47"/>
        <v>*</v>
      </c>
      <c r="BS480" s="19" t="str">
        <f t="shared" si="48"/>
        <v>*</v>
      </c>
      <c r="BT480" s="8" t="str">
        <f t="shared" si="49"/>
        <v/>
      </c>
    </row>
    <row r="481" spans="1:72" hidden="1">
      <c r="A481" s="47" t="str">
        <f t="shared" si="45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4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46"/>
        <v>Aderente</v>
      </c>
      <c r="BR481" s="19" t="str">
        <f t="shared" si="47"/>
        <v>*</v>
      </c>
      <c r="BS481" s="19" t="str">
        <f t="shared" si="48"/>
        <v>*</v>
      </c>
      <c r="BT481" s="8" t="str">
        <f t="shared" si="49"/>
        <v/>
      </c>
    </row>
    <row r="482" spans="1:72" hidden="1">
      <c r="A482" s="47" t="str">
        <f t="shared" si="45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4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46"/>
        <v>Aderente</v>
      </c>
      <c r="BR482" s="19" t="str">
        <f t="shared" si="47"/>
        <v>*</v>
      </c>
      <c r="BS482" s="19" t="str">
        <f t="shared" si="48"/>
        <v>*</v>
      </c>
      <c r="BT482" s="8" t="str">
        <f t="shared" si="49"/>
        <v/>
      </c>
    </row>
    <row r="483" spans="1:72" hidden="1">
      <c r="A483" s="47" t="str">
        <f t="shared" si="45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4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46"/>
        <v>Aderente</v>
      </c>
      <c r="BR483" s="19" t="str">
        <f t="shared" si="47"/>
        <v>*</v>
      </c>
      <c r="BS483" s="19" t="str">
        <f t="shared" si="48"/>
        <v>*</v>
      </c>
      <c r="BT483" s="8" t="str">
        <f t="shared" si="49"/>
        <v/>
      </c>
    </row>
    <row r="484" spans="1:72" hidden="1">
      <c r="A484" s="47" t="str">
        <f t="shared" si="45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4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46"/>
        <v>Aderente</v>
      </c>
      <c r="BR484" s="19" t="str">
        <f t="shared" si="47"/>
        <v>*</v>
      </c>
      <c r="BS484" s="19" t="str">
        <f t="shared" si="48"/>
        <v>*</v>
      </c>
      <c r="BT484" s="8" t="str">
        <f t="shared" si="49"/>
        <v/>
      </c>
    </row>
    <row r="485" spans="1:72" hidden="1">
      <c r="A485" s="47" t="str">
        <f t="shared" si="45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4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46"/>
        <v>Aderente</v>
      </c>
      <c r="BR485" s="19" t="str">
        <f t="shared" si="47"/>
        <v>*</v>
      </c>
      <c r="BS485" s="19" t="str">
        <f t="shared" si="48"/>
        <v>*</v>
      </c>
      <c r="BT485" s="8" t="str">
        <f t="shared" si="49"/>
        <v/>
      </c>
    </row>
    <row r="486" spans="1:72" hidden="1">
      <c r="A486" s="47" t="str">
        <f t="shared" si="45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4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46"/>
        <v>Aderente</v>
      </c>
      <c r="BR486" s="19" t="str">
        <f t="shared" si="47"/>
        <v>*</v>
      </c>
      <c r="BS486" s="19" t="str">
        <f t="shared" si="48"/>
        <v>*</v>
      </c>
      <c r="BT486" s="8" t="str">
        <f t="shared" si="49"/>
        <v/>
      </c>
    </row>
    <row r="487" spans="1:72" hidden="1">
      <c r="A487" s="47" t="str">
        <f t="shared" si="45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4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46"/>
        <v>Aderente</v>
      </c>
      <c r="BR487" s="19" t="str">
        <f t="shared" si="47"/>
        <v>*</v>
      </c>
      <c r="BS487" s="19" t="str">
        <f t="shared" si="48"/>
        <v>*</v>
      </c>
      <c r="BT487" s="8" t="str">
        <f t="shared" si="49"/>
        <v/>
      </c>
    </row>
    <row r="488" spans="1:72" hidden="1">
      <c r="A488" s="47" t="str">
        <f t="shared" si="45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4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46"/>
        <v>Aderente</v>
      </c>
      <c r="BR488" s="19" t="str">
        <f t="shared" si="47"/>
        <v>*</v>
      </c>
      <c r="BS488" s="19" t="str">
        <f t="shared" si="48"/>
        <v>*</v>
      </c>
      <c r="BT488" s="8" t="str">
        <f t="shared" si="49"/>
        <v/>
      </c>
    </row>
    <row r="489" spans="1:72" hidden="1">
      <c r="A489" s="47" t="str">
        <f t="shared" si="45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4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46"/>
        <v>Aderente</v>
      </c>
      <c r="BR489" s="19" t="str">
        <f t="shared" si="47"/>
        <v>*</v>
      </c>
      <c r="BS489" s="19" t="str">
        <f t="shared" si="48"/>
        <v>*</v>
      </c>
      <c r="BT489" s="8" t="str">
        <f t="shared" si="49"/>
        <v/>
      </c>
    </row>
    <row r="490" spans="1:72" hidden="1">
      <c r="A490" s="47" t="str">
        <f t="shared" si="45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4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46"/>
        <v>Aderente</v>
      </c>
      <c r="BR490" s="19" t="str">
        <f t="shared" si="47"/>
        <v>*</v>
      </c>
      <c r="BS490" s="19" t="str">
        <f t="shared" si="48"/>
        <v>*</v>
      </c>
      <c r="BT490" s="8" t="str">
        <f t="shared" si="49"/>
        <v/>
      </c>
    </row>
    <row r="491" spans="1:72" hidden="1">
      <c r="A491" s="47" t="str">
        <f t="shared" si="45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4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46"/>
        <v>Aderente</v>
      </c>
      <c r="BR491" s="19" t="str">
        <f t="shared" si="47"/>
        <v>*</v>
      </c>
      <c r="BS491" s="19" t="str">
        <f t="shared" si="48"/>
        <v>*</v>
      </c>
      <c r="BT491" s="8" t="str">
        <f t="shared" si="49"/>
        <v/>
      </c>
    </row>
    <row r="492" spans="1:72" hidden="1">
      <c r="A492" s="47" t="str">
        <f t="shared" si="45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4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46"/>
        <v>Aderente</v>
      </c>
      <c r="BR492" s="19" t="str">
        <f t="shared" si="47"/>
        <v>*</v>
      </c>
      <c r="BS492" s="19" t="str">
        <f t="shared" si="48"/>
        <v>*</v>
      </c>
      <c r="BT492" s="8" t="str">
        <f t="shared" si="49"/>
        <v/>
      </c>
    </row>
    <row r="493" spans="1:72" hidden="1">
      <c r="A493" s="47" t="str">
        <f t="shared" si="45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4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46"/>
        <v>Aderente</v>
      </c>
      <c r="BR493" s="19" t="str">
        <f t="shared" si="47"/>
        <v>*</v>
      </c>
      <c r="BS493" s="19" t="str">
        <f t="shared" si="48"/>
        <v>*</v>
      </c>
      <c r="BT493" s="8" t="str">
        <f t="shared" si="49"/>
        <v/>
      </c>
    </row>
    <row r="494" spans="1:72" hidden="1">
      <c r="A494" s="47" t="str">
        <f t="shared" si="45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4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46"/>
        <v>Aderente</v>
      </c>
      <c r="BR494" s="19" t="str">
        <f t="shared" si="47"/>
        <v>*</v>
      </c>
      <c r="BS494" s="19" t="str">
        <f t="shared" si="48"/>
        <v>*</v>
      </c>
      <c r="BT494" s="8" t="str">
        <f t="shared" si="49"/>
        <v/>
      </c>
    </row>
    <row r="495" spans="1:72" hidden="1">
      <c r="A495" s="47" t="str">
        <f t="shared" si="45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4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46"/>
        <v>Aderente</v>
      </c>
      <c r="BR495" s="19" t="str">
        <f t="shared" si="47"/>
        <v>*</v>
      </c>
      <c r="BS495" s="19" t="str">
        <f t="shared" si="48"/>
        <v>*</v>
      </c>
      <c r="BT495" s="8" t="str">
        <f t="shared" si="49"/>
        <v/>
      </c>
    </row>
    <row r="496" spans="1:72" hidden="1">
      <c r="A496" s="47" t="str">
        <f t="shared" si="45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4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46"/>
        <v>Aderente</v>
      </c>
      <c r="BR496" s="19" t="str">
        <f t="shared" si="47"/>
        <v>*</v>
      </c>
      <c r="BS496" s="19" t="str">
        <f t="shared" si="48"/>
        <v>*</v>
      </c>
      <c r="BT496" s="8" t="str">
        <f t="shared" si="49"/>
        <v/>
      </c>
    </row>
    <row r="497" spans="1:72" hidden="1">
      <c r="A497" s="47" t="str">
        <f t="shared" si="45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4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46"/>
        <v>Aderente</v>
      </c>
      <c r="BR497" s="19" t="str">
        <f t="shared" si="47"/>
        <v>*</v>
      </c>
      <c r="BS497" s="19" t="str">
        <f t="shared" si="48"/>
        <v>*</v>
      </c>
      <c r="BT497" s="8" t="str">
        <f t="shared" si="49"/>
        <v/>
      </c>
    </row>
    <row r="498" spans="1:72" hidden="1">
      <c r="A498" s="47" t="str">
        <f t="shared" si="45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4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46"/>
        <v>Aderente</v>
      </c>
      <c r="BR498" s="19" t="str">
        <f t="shared" si="47"/>
        <v>*</v>
      </c>
      <c r="BS498" s="19" t="str">
        <f t="shared" si="48"/>
        <v>*</v>
      </c>
      <c r="BT498" s="8" t="str">
        <f t="shared" si="49"/>
        <v/>
      </c>
    </row>
    <row r="499" spans="1:72" hidden="1">
      <c r="A499" s="47" t="str">
        <f t="shared" si="45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4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46"/>
        <v>Aderente</v>
      </c>
      <c r="BR499" s="19" t="str">
        <f t="shared" si="47"/>
        <v>*</v>
      </c>
      <c r="BS499" s="19" t="str">
        <f t="shared" si="48"/>
        <v>*</v>
      </c>
      <c r="BT499" s="8" t="str">
        <f t="shared" si="49"/>
        <v/>
      </c>
    </row>
    <row r="500" spans="1:72" hidden="1">
      <c r="A500" s="47" t="str">
        <f t="shared" si="45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4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46"/>
        <v>Aderente</v>
      </c>
      <c r="BR500" s="19" t="str">
        <f t="shared" si="47"/>
        <v>*</v>
      </c>
      <c r="BS500" s="19" t="str">
        <f t="shared" si="48"/>
        <v>*</v>
      </c>
      <c r="BT500" s="8" t="str">
        <f t="shared" si="49"/>
        <v/>
      </c>
    </row>
    <row r="501" spans="1:72" hidden="1">
      <c r="A501" s="47" t="str">
        <f t="shared" si="45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4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46"/>
        <v>Aderente</v>
      </c>
      <c r="BR501" s="19" t="str">
        <f t="shared" si="47"/>
        <v>*</v>
      </c>
      <c r="BS501" s="19" t="str">
        <f t="shared" si="48"/>
        <v>*</v>
      </c>
      <c r="BT501" s="8" t="str">
        <f t="shared" si="49"/>
        <v/>
      </c>
    </row>
    <row r="502" spans="1:72" hidden="1">
      <c r="A502" s="47" t="str">
        <f t="shared" si="45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4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46"/>
        <v>Aderente</v>
      </c>
      <c r="BR502" s="19" t="str">
        <f t="shared" si="47"/>
        <v>*</v>
      </c>
      <c r="BS502" s="19" t="str">
        <f t="shared" si="48"/>
        <v>*</v>
      </c>
      <c r="BT502" s="8" t="str">
        <f t="shared" si="49"/>
        <v/>
      </c>
    </row>
    <row r="503" spans="1:72" hidden="1">
      <c r="A503" s="47" t="str">
        <f t="shared" si="45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4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46"/>
        <v>Aderente</v>
      </c>
      <c r="BR503" s="19" t="str">
        <f t="shared" si="47"/>
        <v>*</v>
      </c>
      <c r="BS503" s="19" t="str">
        <f t="shared" si="48"/>
        <v>*</v>
      </c>
      <c r="BT503" s="8" t="str">
        <f t="shared" si="49"/>
        <v/>
      </c>
    </row>
    <row r="504" spans="1:72" hidden="1">
      <c r="A504" s="47" t="str">
        <f t="shared" si="45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4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46"/>
        <v>Aderente</v>
      </c>
      <c r="BR504" s="19" t="str">
        <f t="shared" si="47"/>
        <v>*</v>
      </c>
      <c r="BS504" s="19" t="str">
        <f t="shared" si="48"/>
        <v>*</v>
      </c>
      <c r="BT504" s="8" t="str">
        <f t="shared" si="49"/>
        <v/>
      </c>
    </row>
    <row r="505" spans="1:72" hidden="1">
      <c r="A505" s="47" t="str">
        <f t="shared" si="45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4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46"/>
        <v>Aderente</v>
      </c>
      <c r="BR505" s="19" t="str">
        <f t="shared" si="47"/>
        <v>*</v>
      </c>
      <c r="BS505" s="19" t="str">
        <f t="shared" si="48"/>
        <v>*</v>
      </c>
      <c r="BT505" s="8" t="str">
        <f t="shared" si="49"/>
        <v/>
      </c>
    </row>
    <row r="506" spans="1:72" hidden="1">
      <c r="A506" s="47" t="str">
        <f t="shared" si="45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4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46"/>
        <v>Aderente</v>
      </c>
      <c r="BR506" s="19" t="str">
        <f t="shared" si="47"/>
        <v>*</v>
      </c>
      <c r="BS506" s="19" t="str">
        <f t="shared" si="48"/>
        <v>*</v>
      </c>
      <c r="BT506" s="8" t="str">
        <f t="shared" si="49"/>
        <v/>
      </c>
    </row>
    <row r="507" spans="1:72" hidden="1">
      <c r="A507" s="47" t="str">
        <f t="shared" si="45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4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46"/>
        <v>Aderente</v>
      </c>
      <c r="BR507" s="19" t="str">
        <f t="shared" si="47"/>
        <v>*</v>
      </c>
      <c r="BS507" s="19" t="str">
        <f t="shared" si="48"/>
        <v>*</v>
      </c>
      <c r="BT507" s="8" t="str">
        <f t="shared" si="49"/>
        <v/>
      </c>
    </row>
    <row r="508" spans="1:72" hidden="1">
      <c r="A508" s="47" t="str">
        <f t="shared" si="45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4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46"/>
        <v>Aderente</v>
      </c>
      <c r="BR508" s="19" t="str">
        <f t="shared" si="47"/>
        <v>*</v>
      </c>
      <c r="BS508" s="19" t="str">
        <f t="shared" si="48"/>
        <v>*</v>
      </c>
      <c r="BT508" s="8" t="str">
        <f t="shared" si="49"/>
        <v/>
      </c>
    </row>
    <row r="509" spans="1:72" hidden="1">
      <c r="A509" s="47" t="str">
        <f t="shared" si="45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4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46"/>
        <v>Aderente</v>
      </c>
      <c r="BR509" s="19" t="str">
        <f t="shared" si="47"/>
        <v>*</v>
      </c>
      <c r="BS509" s="19" t="str">
        <f t="shared" si="48"/>
        <v>*</v>
      </c>
      <c r="BT509" s="8" t="str">
        <f t="shared" si="49"/>
        <v/>
      </c>
    </row>
    <row r="510" spans="1:72" hidden="1">
      <c r="A510" s="47" t="str">
        <f t="shared" si="45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4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46"/>
        <v>Aderente</v>
      </c>
      <c r="BR510" s="19" t="str">
        <f t="shared" si="47"/>
        <v>*</v>
      </c>
      <c r="BS510" s="19" t="str">
        <f t="shared" si="48"/>
        <v>*</v>
      </c>
      <c r="BT510" s="8" t="str">
        <f t="shared" si="49"/>
        <v/>
      </c>
    </row>
    <row r="511" spans="1:72" hidden="1">
      <c r="A511" s="47" t="str">
        <f t="shared" si="45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4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46"/>
        <v>Aderente</v>
      </c>
      <c r="BR511" s="19" t="str">
        <f t="shared" si="47"/>
        <v>*</v>
      </c>
      <c r="BS511" s="19" t="str">
        <f t="shared" si="48"/>
        <v>*</v>
      </c>
      <c r="BT511" s="8" t="str">
        <f t="shared" si="49"/>
        <v/>
      </c>
    </row>
    <row r="512" spans="1:72" hidden="1">
      <c r="A512" s="47" t="str">
        <f t="shared" si="45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4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46"/>
        <v>Aderente</v>
      </c>
      <c r="BR512" s="19" t="str">
        <f t="shared" si="47"/>
        <v>*</v>
      </c>
      <c r="BS512" s="19" t="str">
        <f t="shared" si="48"/>
        <v>*</v>
      </c>
      <c r="BT512" s="8" t="str">
        <f t="shared" si="49"/>
        <v/>
      </c>
    </row>
    <row r="513" spans="1:72" hidden="1">
      <c r="A513" s="47" t="str">
        <f t="shared" si="45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4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46"/>
        <v>Aderente</v>
      </c>
      <c r="BR513" s="19" t="str">
        <f t="shared" si="47"/>
        <v>*</v>
      </c>
      <c r="BS513" s="19" t="str">
        <f t="shared" si="48"/>
        <v>*</v>
      </c>
      <c r="BT513" s="8" t="str">
        <f t="shared" si="49"/>
        <v/>
      </c>
    </row>
    <row r="514" spans="1:72" hidden="1">
      <c r="A514" s="47" t="str">
        <f t="shared" si="45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4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46"/>
        <v>Aderente</v>
      </c>
      <c r="BR514" s="19" t="str">
        <f t="shared" si="47"/>
        <v>*</v>
      </c>
      <c r="BS514" s="19" t="str">
        <f t="shared" si="48"/>
        <v>*</v>
      </c>
      <c r="BT514" s="8" t="str">
        <f t="shared" si="49"/>
        <v/>
      </c>
    </row>
    <row r="515" spans="1:72" hidden="1">
      <c r="A515" s="47" t="str">
        <f t="shared" si="45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4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46"/>
        <v>Aderente</v>
      </c>
      <c r="BR515" s="19" t="str">
        <f t="shared" si="47"/>
        <v>*</v>
      </c>
      <c r="BS515" s="19" t="str">
        <f t="shared" si="48"/>
        <v>*</v>
      </c>
      <c r="BT515" s="8" t="str">
        <f t="shared" si="49"/>
        <v/>
      </c>
    </row>
    <row r="516" spans="1:72" hidden="1">
      <c r="A516" s="47" t="str">
        <f t="shared" si="45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4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46"/>
        <v>Aderente</v>
      </c>
      <c r="BR516" s="19" t="str">
        <f t="shared" si="47"/>
        <v>*</v>
      </c>
      <c r="BS516" s="19" t="str">
        <f t="shared" si="48"/>
        <v>*</v>
      </c>
      <c r="BT516" s="8" t="str">
        <f t="shared" si="49"/>
        <v/>
      </c>
    </row>
    <row r="517" spans="1:72" hidden="1">
      <c r="A517" s="47" t="str">
        <f t="shared" si="45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4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46"/>
        <v>Aderente</v>
      </c>
      <c r="BR517" s="19" t="str">
        <f t="shared" si="47"/>
        <v>*</v>
      </c>
      <c r="BS517" s="19" t="str">
        <f t="shared" si="48"/>
        <v>*</v>
      </c>
      <c r="BT517" s="8" t="str">
        <f t="shared" si="49"/>
        <v/>
      </c>
    </row>
    <row r="518" spans="1:72" hidden="1">
      <c r="A518" s="47" t="str">
        <f t="shared" si="45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4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46"/>
        <v>Aderente</v>
      </c>
      <c r="BR518" s="19" t="str">
        <f t="shared" si="47"/>
        <v>*</v>
      </c>
      <c r="BS518" s="19" t="str">
        <f t="shared" si="48"/>
        <v>*</v>
      </c>
      <c r="BT518" s="8" t="str">
        <f t="shared" si="49"/>
        <v/>
      </c>
    </row>
    <row r="519" spans="1:72" hidden="1">
      <c r="A519" s="47" t="str">
        <f t="shared" si="45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0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46"/>
        <v>Aderente</v>
      </c>
      <c r="BR519" s="19" t="str">
        <f t="shared" si="47"/>
        <v>*</v>
      </c>
      <c r="BS519" s="19" t="str">
        <f t="shared" si="48"/>
        <v>*</v>
      </c>
      <c r="BT519" s="8" t="str">
        <f t="shared" si="49"/>
        <v/>
      </c>
    </row>
    <row r="520" spans="1:72" hidden="1">
      <c r="A520" s="47" t="str">
        <f t="shared" ref="A520:A583" si="51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0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2">IF(AND(BR520&lt;1,BS520&lt;1),"Produção e Intervalo",IF(BR520&lt;1,"Intervalo",IF(BS520&lt;1,"Produção","Aderente")))</f>
        <v>Aderente</v>
      </c>
      <c r="BR520" s="19" t="str">
        <f t="shared" ref="BR520:BR583" si="53">IF(OR(B520="",F520=""),"*",AY520/P520)</f>
        <v>*</v>
      </c>
      <c r="BS520" s="19" t="str">
        <f t="shared" ref="BS520:BS583" si="54">IF(OR(B520="",F520=""),"*",BA520/Q520)</f>
        <v>*</v>
      </c>
      <c r="BT520" s="8" t="str">
        <f t="shared" ref="BT520:BT583" si="55">IF(BN520="","",SUBSTITUTE(BM520," ","")&amp;SUBSTITUTE(BN520," ",""))</f>
        <v/>
      </c>
    </row>
    <row r="521" spans="1:72" hidden="1">
      <c r="A521" s="47" t="str">
        <f t="shared" si="51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0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2"/>
        <v>Aderente</v>
      </c>
      <c r="BR521" s="19" t="str">
        <f t="shared" si="53"/>
        <v>*</v>
      </c>
      <c r="BS521" s="19" t="str">
        <f t="shared" si="54"/>
        <v>*</v>
      </c>
      <c r="BT521" s="8" t="str">
        <f t="shared" si="55"/>
        <v/>
      </c>
    </row>
    <row r="522" spans="1:72" hidden="1">
      <c r="A522" s="47" t="str">
        <f t="shared" si="51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0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2"/>
        <v>Aderente</v>
      </c>
      <c r="BR522" s="19" t="str">
        <f t="shared" si="53"/>
        <v>*</v>
      </c>
      <c r="BS522" s="19" t="str">
        <f t="shared" si="54"/>
        <v>*</v>
      </c>
      <c r="BT522" s="8" t="str">
        <f t="shared" si="55"/>
        <v/>
      </c>
    </row>
    <row r="523" spans="1:72" hidden="1">
      <c r="A523" s="47" t="str">
        <f t="shared" si="51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0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2"/>
        <v>Aderente</v>
      </c>
      <c r="BR523" s="19" t="str">
        <f t="shared" si="53"/>
        <v>*</v>
      </c>
      <c r="BS523" s="19" t="str">
        <f t="shared" si="54"/>
        <v>*</v>
      </c>
      <c r="BT523" s="8" t="str">
        <f t="shared" si="55"/>
        <v/>
      </c>
    </row>
    <row r="524" spans="1:72" hidden="1">
      <c r="A524" s="47" t="str">
        <f t="shared" si="51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0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2"/>
        <v>Aderente</v>
      </c>
      <c r="BR524" s="19" t="str">
        <f t="shared" si="53"/>
        <v>*</v>
      </c>
      <c r="BS524" s="19" t="str">
        <f t="shared" si="54"/>
        <v>*</v>
      </c>
      <c r="BT524" s="8" t="str">
        <f t="shared" si="55"/>
        <v/>
      </c>
    </row>
    <row r="525" spans="1:72" hidden="1">
      <c r="A525" s="47" t="str">
        <f t="shared" si="51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0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2"/>
        <v>Aderente</v>
      </c>
      <c r="BR525" s="19" t="str">
        <f t="shared" si="53"/>
        <v>*</v>
      </c>
      <c r="BS525" s="19" t="str">
        <f t="shared" si="54"/>
        <v>*</v>
      </c>
      <c r="BT525" s="8" t="str">
        <f t="shared" si="55"/>
        <v/>
      </c>
    </row>
    <row r="526" spans="1:72" hidden="1">
      <c r="A526" s="47" t="str">
        <f t="shared" si="51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0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2"/>
        <v>Aderente</v>
      </c>
      <c r="BR526" s="19" t="str">
        <f t="shared" si="53"/>
        <v>*</v>
      </c>
      <c r="BS526" s="19" t="str">
        <f t="shared" si="54"/>
        <v>*</v>
      </c>
      <c r="BT526" s="8" t="str">
        <f t="shared" si="55"/>
        <v/>
      </c>
    </row>
    <row r="527" spans="1:72" hidden="1">
      <c r="A527" s="47" t="str">
        <f t="shared" si="51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0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2"/>
        <v>Aderente</v>
      </c>
      <c r="BR527" s="19" t="str">
        <f t="shared" si="53"/>
        <v>*</v>
      </c>
      <c r="BS527" s="19" t="str">
        <f t="shared" si="54"/>
        <v>*</v>
      </c>
      <c r="BT527" s="8" t="str">
        <f t="shared" si="55"/>
        <v/>
      </c>
    </row>
    <row r="528" spans="1:72" hidden="1">
      <c r="A528" s="47" t="str">
        <f t="shared" si="51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0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2"/>
        <v>Aderente</v>
      </c>
      <c r="BR528" s="19" t="str">
        <f t="shared" si="53"/>
        <v>*</v>
      </c>
      <c r="BS528" s="19" t="str">
        <f t="shared" si="54"/>
        <v>*</v>
      </c>
      <c r="BT528" s="8" t="str">
        <f t="shared" si="55"/>
        <v/>
      </c>
    </row>
    <row r="529" spans="1:72" hidden="1">
      <c r="A529" s="47" t="str">
        <f t="shared" si="51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0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2"/>
        <v>Aderente</v>
      </c>
      <c r="BR529" s="19" t="str">
        <f t="shared" si="53"/>
        <v>*</v>
      </c>
      <c r="BS529" s="19" t="str">
        <f t="shared" si="54"/>
        <v>*</v>
      </c>
      <c r="BT529" s="8" t="str">
        <f t="shared" si="55"/>
        <v/>
      </c>
    </row>
    <row r="530" spans="1:72" hidden="1">
      <c r="A530" s="47" t="str">
        <f t="shared" si="51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0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2"/>
        <v>Aderente</v>
      </c>
      <c r="BR530" s="19" t="str">
        <f t="shared" si="53"/>
        <v>*</v>
      </c>
      <c r="BS530" s="19" t="str">
        <f t="shared" si="54"/>
        <v>*</v>
      </c>
      <c r="BT530" s="8" t="str">
        <f t="shared" si="55"/>
        <v/>
      </c>
    </row>
    <row r="531" spans="1:72" hidden="1">
      <c r="A531" s="47" t="str">
        <f t="shared" si="51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0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2"/>
        <v>Aderente</v>
      </c>
      <c r="BR531" s="19" t="str">
        <f t="shared" si="53"/>
        <v>*</v>
      </c>
      <c r="BS531" s="19" t="str">
        <f t="shared" si="54"/>
        <v>*</v>
      </c>
      <c r="BT531" s="8" t="str">
        <f t="shared" si="55"/>
        <v/>
      </c>
    </row>
    <row r="532" spans="1:72" hidden="1">
      <c r="A532" s="47" t="str">
        <f t="shared" si="51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0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2"/>
        <v>Aderente</v>
      </c>
      <c r="BR532" s="19" t="str">
        <f t="shared" si="53"/>
        <v>*</v>
      </c>
      <c r="BS532" s="19" t="str">
        <f t="shared" si="54"/>
        <v>*</v>
      </c>
      <c r="BT532" s="8" t="str">
        <f t="shared" si="55"/>
        <v/>
      </c>
    </row>
    <row r="533" spans="1:72" hidden="1">
      <c r="A533" s="47" t="str">
        <f t="shared" si="51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0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2"/>
        <v>Aderente</v>
      </c>
      <c r="BR533" s="19" t="str">
        <f t="shared" si="53"/>
        <v>*</v>
      </c>
      <c r="BS533" s="19" t="str">
        <f t="shared" si="54"/>
        <v>*</v>
      </c>
      <c r="BT533" s="8" t="str">
        <f t="shared" si="55"/>
        <v/>
      </c>
    </row>
    <row r="534" spans="1:72" hidden="1">
      <c r="A534" s="47" t="str">
        <f t="shared" si="51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0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2"/>
        <v>Aderente</v>
      </c>
      <c r="BR534" s="19" t="str">
        <f t="shared" si="53"/>
        <v>*</v>
      </c>
      <c r="BS534" s="19" t="str">
        <f t="shared" si="54"/>
        <v>*</v>
      </c>
      <c r="BT534" s="8" t="str">
        <f t="shared" si="55"/>
        <v/>
      </c>
    </row>
    <row r="535" spans="1:72" hidden="1">
      <c r="A535" s="47" t="str">
        <f t="shared" si="51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0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2"/>
        <v>Aderente</v>
      </c>
      <c r="BR535" s="19" t="str">
        <f t="shared" si="53"/>
        <v>*</v>
      </c>
      <c r="BS535" s="19" t="str">
        <f t="shared" si="54"/>
        <v>*</v>
      </c>
      <c r="BT535" s="8" t="str">
        <f t="shared" si="55"/>
        <v/>
      </c>
    </row>
    <row r="536" spans="1:72" hidden="1">
      <c r="A536" s="47" t="str">
        <f t="shared" si="51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0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2"/>
        <v>Aderente</v>
      </c>
      <c r="BR536" s="19" t="str">
        <f t="shared" si="53"/>
        <v>*</v>
      </c>
      <c r="BS536" s="19" t="str">
        <f t="shared" si="54"/>
        <v>*</v>
      </c>
      <c r="BT536" s="8" t="str">
        <f t="shared" si="55"/>
        <v/>
      </c>
    </row>
    <row r="537" spans="1:72" hidden="1">
      <c r="A537" s="47" t="str">
        <f t="shared" si="51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0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2"/>
        <v>Aderente</v>
      </c>
      <c r="BR537" s="19" t="str">
        <f t="shared" si="53"/>
        <v>*</v>
      </c>
      <c r="BS537" s="19" t="str">
        <f t="shared" si="54"/>
        <v>*</v>
      </c>
      <c r="BT537" s="8" t="str">
        <f t="shared" si="55"/>
        <v/>
      </c>
    </row>
    <row r="538" spans="1:72" hidden="1">
      <c r="A538" s="47" t="str">
        <f t="shared" si="51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0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2"/>
        <v>Aderente</v>
      </c>
      <c r="BR538" s="19" t="str">
        <f t="shared" si="53"/>
        <v>*</v>
      </c>
      <c r="BS538" s="19" t="str">
        <f t="shared" si="54"/>
        <v>*</v>
      </c>
      <c r="BT538" s="8" t="str">
        <f t="shared" si="55"/>
        <v/>
      </c>
    </row>
    <row r="539" spans="1:72" hidden="1">
      <c r="A539" s="47" t="str">
        <f t="shared" si="51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0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2"/>
        <v>Aderente</v>
      </c>
      <c r="BR539" s="19" t="str">
        <f t="shared" si="53"/>
        <v>*</v>
      </c>
      <c r="BS539" s="19" t="str">
        <f t="shared" si="54"/>
        <v>*</v>
      </c>
      <c r="BT539" s="8" t="str">
        <f t="shared" si="55"/>
        <v/>
      </c>
    </row>
    <row r="540" spans="1:72" hidden="1">
      <c r="A540" s="47" t="str">
        <f t="shared" si="51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0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2"/>
        <v>Aderente</v>
      </c>
      <c r="BR540" s="19" t="str">
        <f t="shared" si="53"/>
        <v>*</v>
      </c>
      <c r="BS540" s="19" t="str">
        <f t="shared" si="54"/>
        <v>*</v>
      </c>
      <c r="BT540" s="8" t="str">
        <f t="shared" si="55"/>
        <v/>
      </c>
    </row>
    <row r="541" spans="1:72" hidden="1">
      <c r="A541" s="47" t="str">
        <f t="shared" si="51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0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2"/>
        <v>Aderente</v>
      </c>
      <c r="BR541" s="19" t="str">
        <f t="shared" si="53"/>
        <v>*</v>
      </c>
      <c r="BS541" s="19" t="str">
        <f t="shared" si="54"/>
        <v>*</v>
      </c>
      <c r="BT541" s="8" t="str">
        <f t="shared" si="55"/>
        <v/>
      </c>
    </row>
    <row r="542" spans="1:72" hidden="1">
      <c r="A542" s="47" t="str">
        <f t="shared" si="51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0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2"/>
        <v>Aderente</v>
      </c>
      <c r="BR542" s="19" t="str">
        <f t="shared" si="53"/>
        <v>*</v>
      </c>
      <c r="BS542" s="19" t="str">
        <f t="shared" si="54"/>
        <v>*</v>
      </c>
      <c r="BT542" s="8" t="str">
        <f t="shared" si="55"/>
        <v/>
      </c>
    </row>
    <row r="543" spans="1:72" hidden="1">
      <c r="A543" s="47" t="str">
        <f t="shared" si="51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0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2"/>
        <v>Aderente</v>
      </c>
      <c r="BR543" s="19" t="str">
        <f t="shared" si="53"/>
        <v>*</v>
      </c>
      <c r="BS543" s="19" t="str">
        <f t="shared" si="54"/>
        <v>*</v>
      </c>
      <c r="BT543" s="8" t="str">
        <f t="shared" si="55"/>
        <v/>
      </c>
    </row>
    <row r="544" spans="1:72" hidden="1">
      <c r="A544" s="47" t="str">
        <f t="shared" si="51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0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2"/>
        <v>Aderente</v>
      </c>
      <c r="BR544" s="19" t="str">
        <f t="shared" si="53"/>
        <v>*</v>
      </c>
      <c r="BS544" s="19" t="str">
        <f t="shared" si="54"/>
        <v>*</v>
      </c>
      <c r="BT544" s="8" t="str">
        <f t="shared" si="55"/>
        <v/>
      </c>
    </row>
    <row r="545" spans="1:72" hidden="1">
      <c r="A545" s="47" t="str">
        <f t="shared" si="51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0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2"/>
        <v>Aderente</v>
      </c>
      <c r="BR545" s="19" t="str">
        <f t="shared" si="53"/>
        <v>*</v>
      </c>
      <c r="BS545" s="19" t="str">
        <f t="shared" si="54"/>
        <v>*</v>
      </c>
      <c r="BT545" s="8" t="str">
        <f t="shared" si="55"/>
        <v/>
      </c>
    </row>
    <row r="546" spans="1:72" hidden="1">
      <c r="A546" s="47" t="str">
        <f t="shared" si="51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0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2"/>
        <v>Aderente</v>
      </c>
      <c r="BR546" s="19" t="str">
        <f t="shared" si="53"/>
        <v>*</v>
      </c>
      <c r="BS546" s="19" t="str">
        <f t="shared" si="54"/>
        <v>*</v>
      </c>
      <c r="BT546" s="8" t="str">
        <f t="shared" si="55"/>
        <v/>
      </c>
    </row>
    <row r="547" spans="1:72" hidden="1">
      <c r="A547" s="47" t="str">
        <f t="shared" si="51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0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2"/>
        <v>Aderente</v>
      </c>
      <c r="BR547" s="19" t="str">
        <f t="shared" si="53"/>
        <v>*</v>
      </c>
      <c r="BS547" s="19" t="str">
        <f t="shared" si="54"/>
        <v>*</v>
      </c>
      <c r="BT547" s="8" t="str">
        <f t="shared" si="55"/>
        <v/>
      </c>
    </row>
    <row r="548" spans="1:72" hidden="1">
      <c r="A548" s="47" t="str">
        <f t="shared" si="51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0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2"/>
        <v>Aderente</v>
      </c>
      <c r="BR548" s="19" t="str">
        <f t="shared" si="53"/>
        <v>*</v>
      </c>
      <c r="BS548" s="19" t="str">
        <f t="shared" si="54"/>
        <v>*</v>
      </c>
      <c r="BT548" s="8" t="str">
        <f t="shared" si="55"/>
        <v/>
      </c>
    </row>
    <row r="549" spans="1:72" hidden="1">
      <c r="A549" s="47" t="str">
        <f t="shared" si="51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0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2"/>
        <v>Aderente</v>
      </c>
      <c r="BR549" s="19" t="str">
        <f t="shared" si="53"/>
        <v>*</v>
      </c>
      <c r="BS549" s="19" t="str">
        <f t="shared" si="54"/>
        <v>*</v>
      </c>
      <c r="BT549" s="8" t="str">
        <f t="shared" si="55"/>
        <v/>
      </c>
    </row>
    <row r="550" spans="1:72" hidden="1">
      <c r="A550" s="47" t="str">
        <f t="shared" si="51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0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2"/>
        <v>Aderente</v>
      </c>
      <c r="BR550" s="19" t="str">
        <f t="shared" si="53"/>
        <v>*</v>
      </c>
      <c r="BS550" s="19" t="str">
        <f t="shared" si="54"/>
        <v>*</v>
      </c>
      <c r="BT550" s="8" t="str">
        <f t="shared" si="55"/>
        <v/>
      </c>
    </row>
    <row r="551" spans="1:72" hidden="1">
      <c r="A551" s="47" t="str">
        <f t="shared" si="51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0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2"/>
        <v>Aderente</v>
      </c>
      <c r="BR551" s="19" t="str">
        <f t="shared" si="53"/>
        <v>*</v>
      </c>
      <c r="BS551" s="19" t="str">
        <f t="shared" si="54"/>
        <v>*</v>
      </c>
      <c r="BT551" s="8" t="str">
        <f t="shared" si="55"/>
        <v/>
      </c>
    </row>
    <row r="552" spans="1:72" hidden="1">
      <c r="A552" s="47" t="str">
        <f t="shared" si="51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0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2"/>
        <v>Aderente</v>
      </c>
      <c r="BR552" s="19" t="str">
        <f t="shared" si="53"/>
        <v>*</v>
      </c>
      <c r="BS552" s="19" t="str">
        <f t="shared" si="54"/>
        <v>*</v>
      </c>
      <c r="BT552" s="8" t="str">
        <f t="shared" si="55"/>
        <v/>
      </c>
    </row>
    <row r="553" spans="1:72" hidden="1">
      <c r="A553" s="47" t="str">
        <f t="shared" si="51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0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2"/>
        <v>Aderente</v>
      </c>
      <c r="BR553" s="19" t="str">
        <f t="shared" si="53"/>
        <v>*</v>
      </c>
      <c r="BS553" s="19" t="str">
        <f t="shared" si="54"/>
        <v>*</v>
      </c>
      <c r="BT553" s="8" t="str">
        <f t="shared" si="55"/>
        <v/>
      </c>
    </row>
    <row r="554" spans="1:72" hidden="1">
      <c r="A554" s="47" t="str">
        <f t="shared" si="51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0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2"/>
        <v>Aderente</v>
      </c>
      <c r="BR554" s="19" t="str">
        <f t="shared" si="53"/>
        <v>*</v>
      </c>
      <c r="BS554" s="19" t="str">
        <f t="shared" si="54"/>
        <v>*</v>
      </c>
      <c r="BT554" s="8" t="str">
        <f t="shared" si="55"/>
        <v/>
      </c>
    </row>
    <row r="555" spans="1:72" hidden="1">
      <c r="A555" s="47" t="str">
        <f t="shared" si="51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0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2"/>
        <v>Aderente</v>
      </c>
      <c r="BR555" s="19" t="str">
        <f t="shared" si="53"/>
        <v>*</v>
      </c>
      <c r="BS555" s="19" t="str">
        <f t="shared" si="54"/>
        <v>*</v>
      </c>
      <c r="BT555" s="8" t="str">
        <f t="shared" si="55"/>
        <v/>
      </c>
    </row>
    <row r="556" spans="1:72" hidden="1">
      <c r="A556" s="47" t="str">
        <f t="shared" si="51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0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2"/>
        <v>Aderente</v>
      </c>
      <c r="BR556" s="19" t="str">
        <f t="shared" si="53"/>
        <v>*</v>
      </c>
      <c r="BS556" s="19" t="str">
        <f t="shared" si="54"/>
        <v>*</v>
      </c>
      <c r="BT556" s="8" t="str">
        <f t="shared" si="55"/>
        <v/>
      </c>
    </row>
    <row r="557" spans="1:72" hidden="1">
      <c r="A557" s="47" t="str">
        <f t="shared" si="51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0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2"/>
        <v>Aderente</v>
      </c>
      <c r="BR557" s="19" t="str">
        <f t="shared" si="53"/>
        <v>*</v>
      </c>
      <c r="BS557" s="19" t="str">
        <f t="shared" si="54"/>
        <v>*</v>
      </c>
      <c r="BT557" s="8" t="str">
        <f t="shared" si="55"/>
        <v/>
      </c>
    </row>
    <row r="558" spans="1:72" hidden="1">
      <c r="A558" s="47" t="str">
        <f t="shared" si="51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0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2"/>
        <v>Aderente</v>
      </c>
      <c r="BR558" s="19" t="str">
        <f t="shared" si="53"/>
        <v>*</v>
      </c>
      <c r="BS558" s="19" t="str">
        <f t="shared" si="54"/>
        <v>*</v>
      </c>
      <c r="BT558" s="8" t="str">
        <f t="shared" si="55"/>
        <v/>
      </c>
    </row>
    <row r="559" spans="1:72" hidden="1">
      <c r="A559" s="47" t="str">
        <f t="shared" si="51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0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2"/>
        <v>Aderente</v>
      </c>
      <c r="BR559" s="19" t="str">
        <f t="shared" si="53"/>
        <v>*</v>
      </c>
      <c r="BS559" s="19" t="str">
        <f t="shared" si="54"/>
        <v>*</v>
      </c>
      <c r="BT559" s="8" t="str">
        <f t="shared" si="55"/>
        <v/>
      </c>
    </row>
    <row r="560" spans="1:72" hidden="1">
      <c r="A560" s="47" t="str">
        <f t="shared" si="51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0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2"/>
        <v>Aderente</v>
      </c>
      <c r="BR560" s="19" t="str">
        <f t="shared" si="53"/>
        <v>*</v>
      </c>
      <c r="BS560" s="19" t="str">
        <f t="shared" si="54"/>
        <v>*</v>
      </c>
      <c r="BT560" s="8" t="str">
        <f t="shared" si="55"/>
        <v/>
      </c>
    </row>
    <row r="561" spans="1:72" hidden="1">
      <c r="A561" s="47" t="str">
        <f t="shared" si="51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0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2"/>
        <v>Aderente</v>
      </c>
      <c r="BR561" s="19" t="str">
        <f t="shared" si="53"/>
        <v>*</v>
      </c>
      <c r="BS561" s="19" t="str">
        <f t="shared" si="54"/>
        <v>*</v>
      </c>
      <c r="BT561" s="8" t="str">
        <f t="shared" si="55"/>
        <v/>
      </c>
    </row>
    <row r="562" spans="1:72" hidden="1">
      <c r="A562" s="47" t="str">
        <f t="shared" si="51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0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2"/>
        <v>Aderente</v>
      </c>
      <c r="BR562" s="19" t="str">
        <f t="shared" si="53"/>
        <v>*</v>
      </c>
      <c r="BS562" s="19" t="str">
        <f t="shared" si="54"/>
        <v>*</v>
      </c>
      <c r="BT562" s="8" t="str">
        <f t="shared" si="55"/>
        <v/>
      </c>
    </row>
    <row r="563" spans="1:72" hidden="1">
      <c r="A563" s="47" t="str">
        <f t="shared" si="51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0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2"/>
        <v>Aderente</v>
      </c>
      <c r="BR563" s="19" t="str">
        <f t="shared" si="53"/>
        <v>*</v>
      </c>
      <c r="BS563" s="19" t="str">
        <f t="shared" si="54"/>
        <v>*</v>
      </c>
      <c r="BT563" s="8" t="str">
        <f t="shared" si="55"/>
        <v/>
      </c>
    </row>
    <row r="564" spans="1:72" hidden="1">
      <c r="A564" s="47" t="str">
        <f t="shared" si="51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0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2"/>
        <v>Aderente</v>
      </c>
      <c r="BR564" s="19" t="str">
        <f t="shared" si="53"/>
        <v>*</v>
      </c>
      <c r="BS564" s="19" t="str">
        <f t="shared" si="54"/>
        <v>*</v>
      </c>
      <c r="BT564" s="8" t="str">
        <f t="shared" si="55"/>
        <v/>
      </c>
    </row>
    <row r="565" spans="1:72" hidden="1">
      <c r="A565" s="47" t="str">
        <f t="shared" si="51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0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2"/>
        <v>Aderente</v>
      </c>
      <c r="BR565" s="19" t="str">
        <f t="shared" si="53"/>
        <v>*</v>
      </c>
      <c r="BS565" s="19" t="str">
        <f t="shared" si="54"/>
        <v>*</v>
      </c>
      <c r="BT565" s="8" t="str">
        <f t="shared" si="55"/>
        <v/>
      </c>
    </row>
    <row r="566" spans="1:72" hidden="1">
      <c r="A566" s="47" t="str">
        <f t="shared" si="51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0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2"/>
        <v>Aderente</v>
      </c>
      <c r="BR566" s="19" t="str">
        <f t="shared" si="53"/>
        <v>*</v>
      </c>
      <c r="BS566" s="19" t="str">
        <f t="shared" si="54"/>
        <v>*</v>
      </c>
      <c r="BT566" s="8" t="str">
        <f t="shared" si="55"/>
        <v/>
      </c>
    </row>
    <row r="567" spans="1:72" hidden="1">
      <c r="A567" s="47" t="str">
        <f t="shared" si="51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0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2"/>
        <v>Aderente</v>
      </c>
      <c r="BR567" s="19" t="str">
        <f t="shared" si="53"/>
        <v>*</v>
      </c>
      <c r="BS567" s="19" t="str">
        <f t="shared" si="54"/>
        <v>*</v>
      </c>
      <c r="BT567" s="8" t="str">
        <f t="shared" si="55"/>
        <v/>
      </c>
    </row>
    <row r="568" spans="1:72" hidden="1">
      <c r="A568" s="47" t="str">
        <f t="shared" si="51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0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2"/>
        <v>Aderente</v>
      </c>
      <c r="BR568" s="19" t="str">
        <f t="shared" si="53"/>
        <v>*</v>
      </c>
      <c r="BS568" s="19" t="str">
        <f t="shared" si="54"/>
        <v>*</v>
      </c>
      <c r="BT568" s="8" t="str">
        <f t="shared" si="55"/>
        <v/>
      </c>
    </row>
    <row r="569" spans="1:72" hidden="1">
      <c r="A569" s="47" t="str">
        <f t="shared" si="51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0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2"/>
        <v>Aderente</v>
      </c>
      <c r="BR569" s="19" t="str">
        <f t="shared" si="53"/>
        <v>*</v>
      </c>
      <c r="BS569" s="19" t="str">
        <f t="shared" si="54"/>
        <v>*</v>
      </c>
      <c r="BT569" s="8" t="str">
        <f t="shared" si="55"/>
        <v/>
      </c>
    </row>
    <row r="570" spans="1:72" hidden="1">
      <c r="A570" s="47" t="str">
        <f t="shared" si="51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0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2"/>
        <v>Aderente</v>
      </c>
      <c r="BR570" s="19" t="str">
        <f t="shared" si="53"/>
        <v>*</v>
      </c>
      <c r="BS570" s="19" t="str">
        <f t="shared" si="54"/>
        <v>*</v>
      </c>
      <c r="BT570" s="8" t="str">
        <f t="shared" si="55"/>
        <v/>
      </c>
    </row>
    <row r="571" spans="1:72" hidden="1">
      <c r="A571" s="47" t="str">
        <f t="shared" si="51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0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2"/>
        <v>Aderente</v>
      </c>
      <c r="BR571" s="19" t="str">
        <f t="shared" si="53"/>
        <v>*</v>
      </c>
      <c r="BS571" s="19" t="str">
        <f t="shared" si="54"/>
        <v>*</v>
      </c>
      <c r="BT571" s="8" t="str">
        <f t="shared" si="55"/>
        <v/>
      </c>
    </row>
    <row r="572" spans="1:72" hidden="1">
      <c r="A572" s="47" t="str">
        <f t="shared" si="51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0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2"/>
        <v>Aderente</v>
      </c>
      <c r="BR572" s="19" t="str">
        <f t="shared" si="53"/>
        <v>*</v>
      </c>
      <c r="BS572" s="19" t="str">
        <f t="shared" si="54"/>
        <v>*</v>
      </c>
      <c r="BT572" s="8" t="str">
        <f t="shared" si="55"/>
        <v/>
      </c>
    </row>
    <row r="573" spans="1:72" hidden="1">
      <c r="A573" s="47" t="str">
        <f t="shared" si="51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0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2"/>
        <v>Aderente</v>
      </c>
      <c r="BR573" s="19" t="str">
        <f t="shared" si="53"/>
        <v>*</v>
      </c>
      <c r="BS573" s="19" t="str">
        <f t="shared" si="54"/>
        <v>*</v>
      </c>
      <c r="BT573" s="8" t="str">
        <f t="shared" si="55"/>
        <v/>
      </c>
    </row>
    <row r="574" spans="1:72" hidden="1">
      <c r="A574" s="47" t="str">
        <f t="shared" si="51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0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2"/>
        <v>Aderente</v>
      </c>
      <c r="BR574" s="19" t="str">
        <f t="shared" si="53"/>
        <v>*</v>
      </c>
      <c r="BS574" s="19" t="str">
        <f t="shared" si="54"/>
        <v>*</v>
      </c>
      <c r="BT574" s="8" t="str">
        <f t="shared" si="55"/>
        <v/>
      </c>
    </row>
    <row r="575" spans="1:72" hidden="1">
      <c r="A575" s="47" t="str">
        <f t="shared" si="51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0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2"/>
        <v>Aderente</v>
      </c>
      <c r="BR575" s="19" t="str">
        <f t="shared" si="53"/>
        <v>*</v>
      </c>
      <c r="BS575" s="19" t="str">
        <f t="shared" si="54"/>
        <v>*</v>
      </c>
      <c r="BT575" s="8" t="str">
        <f t="shared" si="55"/>
        <v/>
      </c>
    </row>
    <row r="576" spans="1:72" hidden="1">
      <c r="A576" s="47" t="str">
        <f t="shared" si="51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0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2"/>
        <v>Aderente</v>
      </c>
      <c r="BR576" s="19" t="str">
        <f t="shared" si="53"/>
        <v>*</v>
      </c>
      <c r="BS576" s="19" t="str">
        <f t="shared" si="54"/>
        <v>*</v>
      </c>
      <c r="BT576" s="8" t="str">
        <f t="shared" si="55"/>
        <v/>
      </c>
    </row>
    <row r="577" spans="1:72" hidden="1">
      <c r="A577" s="47" t="str">
        <f t="shared" si="51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0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2"/>
        <v>Aderente</v>
      </c>
      <c r="BR577" s="19" t="str">
        <f t="shared" si="53"/>
        <v>*</v>
      </c>
      <c r="BS577" s="19" t="str">
        <f t="shared" si="54"/>
        <v>*</v>
      </c>
      <c r="BT577" s="8" t="str">
        <f t="shared" si="55"/>
        <v/>
      </c>
    </row>
    <row r="578" spans="1:72" hidden="1">
      <c r="A578" s="47" t="str">
        <f t="shared" si="51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0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2"/>
        <v>Aderente</v>
      </c>
      <c r="BR578" s="19" t="str">
        <f t="shared" si="53"/>
        <v>*</v>
      </c>
      <c r="BS578" s="19" t="str">
        <f t="shared" si="54"/>
        <v>*</v>
      </c>
      <c r="BT578" s="8" t="str">
        <f t="shared" si="55"/>
        <v/>
      </c>
    </row>
    <row r="579" spans="1:72" hidden="1">
      <c r="A579" s="47" t="str">
        <f t="shared" si="51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0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2"/>
        <v>Aderente</v>
      </c>
      <c r="BR579" s="19" t="str">
        <f t="shared" si="53"/>
        <v>*</v>
      </c>
      <c r="BS579" s="19" t="str">
        <f t="shared" si="54"/>
        <v>*</v>
      </c>
      <c r="BT579" s="8" t="str">
        <f t="shared" si="55"/>
        <v/>
      </c>
    </row>
    <row r="580" spans="1:72" hidden="1">
      <c r="A580" s="47" t="str">
        <f t="shared" si="51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0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2"/>
        <v>Aderente</v>
      </c>
      <c r="BR580" s="19" t="str">
        <f t="shared" si="53"/>
        <v>*</v>
      </c>
      <c r="BS580" s="19" t="str">
        <f t="shared" si="54"/>
        <v>*</v>
      </c>
      <c r="BT580" s="8" t="str">
        <f t="shared" si="55"/>
        <v/>
      </c>
    </row>
    <row r="581" spans="1:72" hidden="1">
      <c r="A581" s="47" t="str">
        <f t="shared" si="51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0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2"/>
        <v>Aderente</v>
      </c>
      <c r="BR581" s="19" t="str">
        <f t="shared" si="53"/>
        <v>*</v>
      </c>
      <c r="BS581" s="19" t="str">
        <f t="shared" si="54"/>
        <v>*</v>
      </c>
      <c r="BT581" s="8" t="str">
        <f t="shared" si="55"/>
        <v/>
      </c>
    </row>
    <row r="582" spans="1:72" hidden="1">
      <c r="A582" s="47" t="str">
        <f t="shared" si="51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0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2"/>
        <v>Aderente</v>
      </c>
      <c r="BR582" s="19" t="str">
        <f t="shared" si="53"/>
        <v>*</v>
      </c>
      <c r="BS582" s="19" t="str">
        <f t="shared" si="54"/>
        <v>*</v>
      </c>
      <c r="BT582" s="8" t="str">
        <f t="shared" si="55"/>
        <v/>
      </c>
    </row>
    <row r="583" spans="1:72" hidden="1">
      <c r="A583" s="47" t="str">
        <f t="shared" si="51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56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2"/>
        <v>Aderente</v>
      </c>
      <c r="BR583" s="19" t="str">
        <f t="shared" si="53"/>
        <v>*</v>
      </c>
      <c r="BS583" s="19" t="str">
        <f t="shared" si="54"/>
        <v>*</v>
      </c>
      <c r="BT583" s="8" t="str">
        <f t="shared" si="55"/>
        <v/>
      </c>
    </row>
    <row r="584" spans="1:72" hidden="1">
      <c r="A584" s="47" t="str">
        <f t="shared" ref="A584:A647" si="57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56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58">IF(AND(BR584&lt;1,BS584&lt;1),"Produção e Intervalo",IF(BR584&lt;1,"Intervalo",IF(BS584&lt;1,"Produção","Aderente")))</f>
        <v>Aderente</v>
      </c>
      <c r="BR584" s="19" t="str">
        <f t="shared" ref="BR584:BR647" si="59">IF(OR(B584="",F584=""),"*",AY584/P584)</f>
        <v>*</v>
      </c>
      <c r="BS584" s="19" t="str">
        <f t="shared" ref="BS584:BS647" si="60">IF(OR(B584="",F584=""),"*",BA584/Q584)</f>
        <v>*</v>
      </c>
      <c r="BT584" s="8" t="str">
        <f t="shared" ref="BT584:BT647" si="61">IF(BN584="","",SUBSTITUTE(BM584," ","")&amp;SUBSTITUTE(BN584," ",""))</f>
        <v/>
      </c>
    </row>
    <row r="585" spans="1:72" hidden="1">
      <c r="A585" s="47" t="str">
        <f t="shared" si="57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56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58"/>
        <v>Aderente</v>
      </c>
      <c r="BR585" s="19" t="str">
        <f t="shared" si="59"/>
        <v>*</v>
      </c>
      <c r="BS585" s="19" t="str">
        <f t="shared" si="60"/>
        <v>*</v>
      </c>
      <c r="BT585" s="8" t="str">
        <f t="shared" si="61"/>
        <v/>
      </c>
    </row>
    <row r="586" spans="1:72" hidden="1">
      <c r="A586" s="47" t="str">
        <f t="shared" si="57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56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58"/>
        <v>Aderente</v>
      </c>
      <c r="BR586" s="19" t="str">
        <f t="shared" si="59"/>
        <v>*</v>
      </c>
      <c r="BS586" s="19" t="str">
        <f t="shared" si="60"/>
        <v>*</v>
      </c>
      <c r="BT586" s="8" t="str">
        <f t="shared" si="61"/>
        <v/>
      </c>
    </row>
    <row r="587" spans="1:72" hidden="1">
      <c r="A587" s="47" t="str">
        <f t="shared" si="57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56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58"/>
        <v>Aderente</v>
      </c>
      <c r="BR587" s="19" t="str">
        <f t="shared" si="59"/>
        <v>*</v>
      </c>
      <c r="BS587" s="19" t="str">
        <f t="shared" si="60"/>
        <v>*</v>
      </c>
      <c r="BT587" s="8" t="str">
        <f t="shared" si="61"/>
        <v/>
      </c>
    </row>
    <row r="588" spans="1:72" hidden="1">
      <c r="A588" s="47" t="str">
        <f t="shared" si="57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56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58"/>
        <v>Aderente</v>
      </c>
      <c r="BR588" s="19" t="str">
        <f t="shared" si="59"/>
        <v>*</v>
      </c>
      <c r="BS588" s="19" t="str">
        <f t="shared" si="60"/>
        <v>*</v>
      </c>
      <c r="BT588" s="8" t="str">
        <f t="shared" si="61"/>
        <v/>
      </c>
    </row>
    <row r="589" spans="1:72" hidden="1">
      <c r="A589" s="47" t="str">
        <f t="shared" si="57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56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58"/>
        <v>Aderente</v>
      </c>
      <c r="BR589" s="19" t="str">
        <f t="shared" si="59"/>
        <v>*</v>
      </c>
      <c r="BS589" s="19" t="str">
        <f t="shared" si="60"/>
        <v>*</v>
      </c>
      <c r="BT589" s="8" t="str">
        <f t="shared" si="61"/>
        <v/>
      </c>
    </row>
    <row r="590" spans="1:72" hidden="1">
      <c r="A590" s="47" t="str">
        <f t="shared" si="57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56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58"/>
        <v>Aderente</v>
      </c>
      <c r="BR590" s="19" t="str">
        <f t="shared" si="59"/>
        <v>*</v>
      </c>
      <c r="BS590" s="19" t="str">
        <f t="shared" si="60"/>
        <v>*</v>
      </c>
      <c r="BT590" s="8" t="str">
        <f t="shared" si="61"/>
        <v/>
      </c>
    </row>
    <row r="591" spans="1:72" hidden="1">
      <c r="A591" s="47" t="str">
        <f t="shared" si="57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56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58"/>
        <v>Aderente</v>
      </c>
      <c r="BR591" s="19" t="str">
        <f t="shared" si="59"/>
        <v>*</v>
      </c>
      <c r="BS591" s="19" t="str">
        <f t="shared" si="60"/>
        <v>*</v>
      </c>
      <c r="BT591" s="8" t="str">
        <f t="shared" si="61"/>
        <v/>
      </c>
    </row>
    <row r="592" spans="1:72" hidden="1">
      <c r="A592" s="47" t="str">
        <f t="shared" si="57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56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58"/>
        <v>Aderente</v>
      </c>
      <c r="BR592" s="19" t="str">
        <f t="shared" si="59"/>
        <v>*</v>
      </c>
      <c r="BS592" s="19" t="str">
        <f t="shared" si="60"/>
        <v>*</v>
      </c>
      <c r="BT592" s="8" t="str">
        <f t="shared" si="61"/>
        <v/>
      </c>
    </row>
    <row r="593" spans="1:72" hidden="1">
      <c r="A593" s="47" t="str">
        <f t="shared" si="57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56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58"/>
        <v>Aderente</v>
      </c>
      <c r="BR593" s="19" t="str">
        <f t="shared" si="59"/>
        <v>*</v>
      </c>
      <c r="BS593" s="19" t="str">
        <f t="shared" si="60"/>
        <v>*</v>
      </c>
      <c r="BT593" s="8" t="str">
        <f t="shared" si="61"/>
        <v/>
      </c>
    </row>
    <row r="594" spans="1:72" hidden="1">
      <c r="A594" s="47" t="str">
        <f t="shared" si="57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56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58"/>
        <v>Aderente</v>
      </c>
      <c r="BR594" s="19" t="str">
        <f t="shared" si="59"/>
        <v>*</v>
      </c>
      <c r="BS594" s="19" t="str">
        <f t="shared" si="60"/>
        <v>*</v>
      </c>
      <c r="BT594" s="8" t="str">
        <f t="shared" si="61"/>
        <v/>
      </c>
    </row>
    <row r="595" spans="1:72" hidden="1">
      <c r="A595" s="47" t="str">
        <f t="shared" si="57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56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58"/>
        <v>Aderente</v>
      </c>
      <c r="BR595" s="19" t="str">
        <f t="shared" si="59"/>
        <v>*</v>
      </c>
      <c r="BS595" s="19" t="str">
        <f t="shared" si="60"/>
        <v>*</v>
      </c>
      <c r="BT595" s="8" t="str">
        <f t="shared" si="61"/>
        <v/>
      </c>
    </row>
    <row r="596" spans="1:72" hidden="1">
      <c r="A596" s="47" t="str">
        <f t="shared" si="57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56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58"/>
        <v>Aderente</v>
      </c>
      <c r="BR596" s="19" t="str">
        <f t="shared" si="59"/>
        <v>*</v>
      </c>
      <c r="BS596" s="19" t="str">
        <f t="shared" si="60"/>
        <v>*</v>
      </c>
      <c r="BT596" s="8" t="str">
        <f t="shared" si="61"/>
        <v/>
      </c>
    </row>
    <row r="597" spans="1:72" hidden="1">
      <c r="A597" s="47" t="str">
        <f t="shared" si="57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56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58"/>
        <v>Aderente</v>
      </c>
      <c r="BR597" s="19" t="str">
        <f t="shared" si="59"/>
        <v>*</v>
      </c>
      <c r="BS597" s="19" t="str">
        <f t="shared" si="60"/>
        <v>*</v>
      </c>
      <c r="BT597" s="8" t="str">
        <f t="shared" si="61"/>
        <v/>
      </c>
    </row>
    <row r="598" spans="1:72" hidden="1">
      <c r="A598" s="47" t="str">
        <f t="shared" si="57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56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58"/>
        <v>Aderente</v>
      </c>
      <c r="BR598" s="19" t="str">
        <f t="shared" si="59"/>
        <v>*</v>
      </c>
      <c r="BS598" s="19" t="str">
        <f t="shared" si="60"/>
        <v>*</v>
      </c>
      <c r="BT598" s="8" t="str">
        <f t="shared" si="61"/>
        <v/>
      </c>
    </row>
    <row r="599" spans="1:72" hidden="1">
      <c r="A599" s="47" t="str">
        <f t="shared" si="57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56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58"/>
        <v>Aderente</v>
      </c>
      <c r="BR599" s="19" t="str">
        <f t="shared" si="59"/>
        <v>*</v>
      </c>
      <c r="BS599" s="19" t="str">
        <f t="shared" si="60"/>
        <v>*</v>
      </c>
      <c r="BT599" s="8" t="str">
        <f t="shared" si="61"/>
        <v/>
      </c>
    </row>
    <row r="600" spans="1:72" hidden="1">
      <c r="A600" s="47" t="str">
        <f t="shared" si="57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56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58"/>
        <v>Aderente</v>
      </c>
      <c r="BR600" s="19" t="str">
        <f t="shared" si="59"/>
        <v>*</v>
      </c>
      <c r="BS600" s="19" t="str">
        <f t="shared" si="60"/>
        <v>*</v>
      </c>
      <c r="BT600" s="8" t="str">
        <f t="shared" si="61"/>
        <v/>
      </c>
    </row>
    <row r="601" spans="1:72" hidden="1">
      <c r="A601" s="47" t="str">
        <f t="shared" si="57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56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58"/>
        <v>Aderente</v>
      </c>
      <c r="BR601" s="19" t="str">
        <f t="shared" si="59"/>
        <v>*</v>
      </c>
      <c r="BS601" s="19" t="str">
        <f t="shared" si="60"/>
        <v>*</v>
      </c>
      <c r="BT601" s="8" t="str">
        <f t="shared" si="61"/>
        <v/>
      </c>
    </row>
    <row r="602" spans="1:72" hidden="1">
      <c r="A602" s="47" t="str">
        <f t="shared" si="57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56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8" t="str">
        <f t="shared" si="61"/>
        <v/>
      </c>
    </row>
    <row r="603" spans="1:72" hidden="1">
      <c r="A603" s="47" t="str">
        <f t="shared" si="57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56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58"/>
        <v>Aderente</v>
      </c>
      <c r="BR603" s="19" t="str">
        <f t="shared" si="59"/>
        <v>*</v>
      </c>
      <c r="BS603" s="19" t="str">
        <f t="shared" si="60"/>
        <v>*</v>
      </c>
      <c r="BT603" s="8" t="str">
        <f t="shared" si="61"/>
        <v/>
      </c>
    </row>
    <row r="604" spans="1:72" hidden="1">
      <c r="A604" s="47" t="str">
        <f t="shared" si="57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56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58"/>
        <v>Aderente</v>
      </c>
      <c r="BR604" s="19" t="str">
        <f t="shared" si="59"/>
        <v>*</v>
      </c>
      <c r="BS604" s="19" t="str">
        <f t="shared" si="60"/>
        <v>*</v>
      </c>
      <c r="BT604" s="8" t="str">
        <f t="shared" si="61"/>
        <v/>
      </c>
    </row>
    <row r="605" spans="1:72" hidden="1">
      <c r="A605" s="47" t="str">
        <f t="shared" si="57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56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58"/>
        <v>Aderente</v>
      </c>
      <c r="BR605" s="19" t="str">
        <f t="shared" si="59"/>
        <v>*</v>
      </c>
      <c r="BS605" s="19" t="str">
        <f t="shared" si="60"/>
        <v>*</v>
      </c>
      <c r="BT605" s="8" t="str">
        <f t="shared" si="61"/>
        <v/>
      </c>
    </row>
    <row r="606" spans="1:72" hidden="1">
      <c r="A606" s="47" t="str">
        <f t="shared" si="57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56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58"/>
        <v>Aderente</v>
      </c>
      <c r="BR606" s="19" t="str">
        <f t="shared" si="59"/>
        <v>*</v>
      </c>
      <c r="BS606" s="19" t="str">
        <f t="shared" si="60"/>
        <v>*</v>
      </c>
      <c r="BT606" s="8" t="str">
        <f t="shared" si="61"/>
        <v/>
      </c>
    </row>
    <row r="607" spans="1:72" hidden="1">
      <c r="A607" s="47" t="str">
        <f t="shared" si="57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56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58"/>
        <v>Aderente</v>
      </c>
      <c r="BR607" s="19" t="str">
        <f t="shared" si="59"/>
        <v>*</v>
      </c>
      <c r="BS607" s="19" t="str">
        <f t="shared" si="60"/>
        <v>*</v>
      </c>
      <c r="BT607" s="8" t="str">
        <f t="shared" si="61"/>
        <v/>
      </c>
    </row>
    <row r="608" spans="1:72" hidden="1">
      <c r="A608" s="47" t="str">
        <f t="shared" si="57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56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58"/>
        <v>Aderente</v>
      </c>
      <c r="BR608" s="19" t="str">
        <f t="shared" si="59"/>
        <v>*</v>
      </c>
      <c r="BS608" s="19" t="str">
        <f t="shared" si="60"/>
        <v>*</v>
      </c>
      <c r="BT608" s="8" t="str">
        <f t="shared" si="61"/>
        <v/>
      </c>
    </row>
    <row r="609" spans="1:72" hidden="1">
      <c r="A609" s="47" t="str">
        <f t="shared" si="57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56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58"/>
        <v>Aderente</v>
      </c>
      <c r="BR609" s="19" t="str">
        <f t="shared" si="59"/>
        <v>*</v>
      </c>
      <c r="BS609" s="19" t="str">
        <f t="shared" si="60"/>
        <v>*</v>
      </c>
      <c r="BT609" s="8" t="str">
        <f t="shared" si="61"/>
        <v/>
      </c>
    </row>
    <row r="610" spans="1:72" hidden="1">
      <c r="A610" s="47" t="str">
        <f t="shared" si="57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56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58"/>
        <v>Aderente</v>
      </c>
      <c r="BR610" s="19" t="str">
        <f t="shared" si="59"/>
        <v>*</v>
      </c>
      <c r="BS610" s="19" t="str">
        <f t="shared" si="60"/>
        <v>*</v>
      </c>
      <c r="BT610" s="8" t="str">
        <f t="shared" si="61"/>
        <v/>
      </c>
    </row>
    <row r="611" spans="1:72" hidden="1">
      <c r="A611" s="47" t="str">
        <f t="shared" si="57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56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58"/>
        <v>Aderente</v>
      </c>
      <c r="BR611" s="19" t="str">
        <f t="shared" si="59"/>
        <v>*</v>
      </c>
      <c r="BS611" s="19" t="str">
        <f t="shared" si="60"/>
        <v>*</v>
      </c>
      <c r="BT611" s="8" t="str">
        <f t="shared" si="61"/>
        <v/>
      </c>
    </row>
    <row r="612" spans="1:72" hidden="1">
      <c r="A612" s="47" t="str">
        <f t="shared" si="57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56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58"/>
        <v>Aderente</v>
      </c>
      <c r="BR612" s="19" t="str">
        <f t="shared" si="59"/>
        <v>*</v>
      </c>
      <c r="BS612" s="19" t="str">
        <f t="shared" si="60"/>
        <v>*</v>
      </c>
      <c r="BT612" s="8" t="str">
        <f t="shared" si="61"/>
        <v/>
      </c>
    </row>
    <row r="613" spans="1:72" hidden="1">
      <c r="A613" s="47" t="str">
        <f t="shared" si="57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56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8" t="str">
        <f t="shared" si="61"/>
        <v/>
      </c>
    </row>
    <row r="614" spans="1:72" hidden="1">
      <c r="A614" s="47" t="str">
        <f t="shared" si="57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56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8" t="str">
        <f t="shared" si="61"/>
        <v/>
      </c>
    </row>
    <row r="615" spans="1:72" hidden="1">
      <c r="A615" s="47" t="str">
        <f t="shared" si="57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56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8" t="str">
        <f t="shared" si="61"/>
        <v/>
      </c>
    </row>
    <row r="616" spans="1:72" hidden="1">
      <c r="A616" s="47" t="str">
        <f t="shared" si="57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56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58"/>
        <v>Aderente</v>
      </c>
      <c r="BR616" s="19" t="str">
        <f t="shared" si="59"/>
        <v>*</v>
      </c>
      <c r="BS616" s="19" t="str">
        <f t="shared" si="60"/>
        <v>*</v>
      </c>
      <c r="BT616" s="8" t="str">
        <f t="shared" si="61"/>
        <v/>
      </c>
    </row>
    <row r="617" spans="1:72" hidden="1">
      <c r="A617" s="47" t="str">
        <f t="shared" si="57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56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58"/>
        <v>Aderente</v>
      </c>
      <c r="BR617" s="19" t="str">
        <f t="shared" si="59"/>
        <v>*</v>
      </c>
      <c r="BS617" s="19" t="str">
        <f t="shared" si="60"/>
        <v>*</v>
      </c>
      <c r="BT617" s="8" t="str">
        <f t="shared" si="61"/>
        <v/>
      </c>
    </row>
    <row r="618" spans="1:72" hidden="1">
      <c r="A618" s="47" t="str">
        <f t="shared" si="57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56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58"/>
        <v>Aderente</v>
      </c>
      <c r="BR618" s="19" t="str">
        <f t="shared" si="59"/>
        <v>*</v>
      </c>
      <c r="BS618" s="19" t="str">
        <f t="shared" si="60"/>
        <v>*</v>
      </c>
      <c r="BT618" s="8" t="str">
        <f t="shared" si="61"/>
        <v/>
      </c>
    </row>
    <row r="619" spans="1:72" hidden="1">
      <c r="A619" s="47" t="str">
        <f t="shared" si="57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56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58"/>
        <v>Aderente</v>
      </c>
      <c r="BR619" s="19" t="str">
        <f t="shared" si="59"/>
        <v>*</v>
      </c>
      <c r="BS619" s="19" t="str">
        <f t="shared" si="60"/>
        <v>*</v>
      </c>
      <c r="BT619" s="8" t="str">
        <f t="shared" si="61"/>
        <v/>
      </c>
    </row>
    <row r="620" spans="1:72" hidden="1">
      <c r="A620" s="47" t="str">
        <f t="shared" si="57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56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58"/>
        <v>Aderente</v>
      </c>
      <c r="BR620" s="19" t="str">
        <f t="shared" si="59"/>
        <v>*</v>
      </c>
      <c r="BS620" s="19" t="str">
        <f t="shared" si="60"/>
        <v>*</v>
      </c>
      <c r="BT620" s="8" t="str">
        <f t="shared" si="61"/>
        <v/>
      </c>
    </row>
    <row r="621" spans="1:72" hidden="1">
      <c r="A621" s="47" t="str">
        <f t="shared" si="57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56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8" t="str">
        <f t="shared" si="61"/>
        <v/>
      </c>
    </row>
    <row r="622" spans="1:72" hidden="1">
      <c r="A622" s="47" t="str">
        <f t="shared" si="57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56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58"/>
        <v>Aderente</v>
      </c>
      <c r="BR622" s="19" t="str">
        <f t="shared" si="59"/>
        <v>*</v>
      </c>
      <c r="BS622" s="19" t="str">
        <f t="shared" si="60"/>
        <v>*</v>
      </c>
      <c r="BT622" s="8" t="str">
        <f t="shared" si="61"/>
        <v/>
      </c>
    </row>
    <row r="623" spans="1:72" hidden="1">
      <c r="A623" s="47" t="str">
        <f t="shared" si="57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56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58"/>
        <v>Aderente</v>
      </c>
      <c r="BR623" s="19" t="str">
        <f t="shared" si="59"/>
        <v>*</v>
      </c>
      <c r="BS623" s="19" t="str">
        <f t="shared" si="60"/>
        <v>*</v>
      </c>
      <c r="BT623" s="8" t="str">
        <f t="shared" si="61"/>
        <v/>
      </c>
    </row>
    <row r="624" spans="1:72" hidden="1">
      <c r="A624" s="47" t="str">
        <f t="shared" si="57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56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58"/>
        <v>Aderente</v>
      </c>
      <c r="BR624" s="19" t="str">
        <f t="shared" si="59"/>
        <v>*</v>
      </c>
      <c r="BS624" s="19" t="str">
        <f t="shared" si="60"/>
        <v>*</v>
      </c>
      <c r="BT624" s="8" t="str">
        <f t="shared" si="61"/>
        <v/>
      </c>
    </row>
    <row r="625" spans="1:72" hidden="1">
      <c r="A625" s="47" t="str">
        <f t="shared" si="57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56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8" t="str">
        <f t="shared" si="61"/>
        <v/>
      </c>
    </row>
    <row r="626" spans="1:72" hidden="1">
      <c r="A626" s="47" t="str">
        <f t="shared" si="57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56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58"/>
        <v>Aderente</v>
      </c>
      <c r="BR626" s="19" t="str">
        <f t="shared" si="59"/>
        <v>*</v>
      </c>
      <c r="BS626" s="19" t="str">
        <f t="shared" si="60"/>
        <v>*</v>
      </c>
      <c r="BT626" s="8" t="str">
        <f t="shared" si="61"/>
        <v/>
      </c>
    </row>
    <row r="627" spans="1:72" hidden="1">
      <c r="A627" s="47" t="str">
        <f t="shared" si="57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56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58"/>
        <v>Aderente</v>
      </c>
      <c r="BR627" s="19" t="str">
        <f t="shared" si="59"/>
        <v>*</v>
      </c>
      <c r="BS627" s="19" t="str">
        <f t="shared" si="60"/>
        <v>*</v>
      </c>
      <c r="BT627" s="8" t="str">
        <f t="shared" si="61"/>
        <v/>
      </c>
    </row>
    <row r="628" spans="1:72" hidden="1">
      <c r="A628" s="47" t="str">
        <f t="shared" si="57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56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8" t="str">
        <f t="shared" si="61"/>
        <v/>
      </c>
    </row>
    <row r="629" spans="1:72" hidden="1">
      <c r="A629" s="47" t="str">
        <f t="shared" si="57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56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58"/>
        <v>Aderente</v>
      </c>
      <c r="BR629" s="19" t="str">
        <f t="shared" si="59"/>
        <v>*</v>
      </c>
      <c r="BS629" s="19" t="str">
        <f t="shared" si="60"/>
        <v>*</v>
      </c>
      <c r="BT629" s="8" t="str">
        <f t="shared" si="61"/>
        <v/>
      </c>
    </row>
    <row r="630" spans="1:72" hidden="1">
      <c r="A630" s="47" t="str">
        <f t="shared" si="57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56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58"/>
        <v>Aderente</v>
      </c>
      <c r="BR630" s="19" t="str">
        <f t="shared" si="59"/>
        <v>*</v>
      </c>
      <c r="BS630" s="19" t="str">
        <f t="shared" si="60"/>
        <v>*</v>
      </c>
      <c r="BT630" s="8" t="str">
        <f t="shared" si="61"/>
        <v/>
      </c>
    </row>
    <row r="631" spans="1:72" hidden="1">
      <c r="A631" s="47" t="str">
        <f t="shared" si="57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56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58"/>
        <v>Aderente</v>
      </c>
      <c r="BR631" s="19" t="str">
        <f t="shared" si="59"/>
        <v>*</v>
      </c>
      <c r="BS631" s="19" t="str">
        <f t="shared" si="60"/>
        <v>*</v>
      </c>
      <c r="BT631" s="8" t="str">
        <f t="shared" si="61"/>
        <v/>
      </c>
    </row>
    <row r="632" spans="1:72" hidden="1">
      <c r="A632" s="47" t="str">
        <f t="shared" si="57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56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8" t="str">
        <f t="shared" si="61"/>
        <v/>
      </c>
    </row>
    <row r="633" spans="1:72" hidden="1">
      <c r="A633" s="47" t="str">
        <f t="shared" si="57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56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8" t="str">
        <f t="shared" si="61"/>
        <v/>
      </c>
    </row>
    <row r="634" spans="1:72" hidden="1">
      <c r="A634" s="47" t="str">
        <f t="shared" si="57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56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58"/>
        <v>Aderente</v>
      </c>
      <c r="BR634" s="19" t="str">
        <f t="shared" si="59"/>
        <v>*</v>
      </c>
      <c r="BS634" s="19" t="str">
        <f t="shared" si="60"/>
        <v>*</v>
      </c>
      <c r="BT634" s="8" t="str">
        <f t="shared" si="61"/>
        <v/>
      </c>
    </row>
    <row r="635" spans="1:72" hidden="1">
      <c r="A635" s="47" t="str">
        <f t="shared" si="57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56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8" t="str">
        <f t="shared" si="61"/>
        <v/>
      </c>
    </row>
    <row r="636" spans="1:72" hidden="1">
      <c r="A636" s="47" t="str">
        <f t="shared" si="57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56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58"/>
        <v>Aderente</v>
      </c>
      <c r="BR636" s="19" t="str">
        <f t="shared" si="59"/>
        <v>*</v>
      </c>
      <c r="BS636" s="19" t="str">
        <f t="shared" si="60"/>
        <v>*</v>
      </c>
      <c r="BT636" s="8" t="str">
        <f t="shared" si="61"/>
        <v/>
      </c>
    </row>
    <row r="637" spans="1:72" hidden="1">
      <c r="A637" s="47" t="str">
        <f t="shared" si="57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56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58"/>
        <v>Aderente</v>
      </c>
      <c r="BR637" s="19" t="str">
        <f t="shared" si="59"/>
        <v>*</v>
      </c>
      <c r="BS637" s="19" t="str">
        <f t="shared" si="60"/>
        <v>*</v>
      </c>
      <c r="BT637" s="8" t="str">
        <f t="shared" si="61"/>
        <v/>
      </c>
    </row>
    <row r="638" spans="1:72" hidden="1">
      <c r="A638" s="47" t="str">
        <f t="shared" si="57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56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8" t="str">
        <f t="shared" si="61"/>
        <v/>
      </c>
    </row>
    <row r="639" spans="1:72" hidden="1">
      <c r="A639" s="47" t="str">
        <f t="shared" si="57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56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58"/>
        <v>Aderente</v>
      </c>
      <c r="BR639" s="19" t="str">
        <f t="shared" si="59"/>
        <v>*</v>
      </c>
      <c r="BS639" s="19" t="str">
        <f t="shared" si="60"/>
        <v>*</v>
      </c>
      <c r="BT639" s="8" t="str">
        <f t="shared" si="61"/>
        <v/>
      </c>
    </row>
    <row r="640" spans="1:72" hidden="1">
      <c r="A640" s="47" t="str">
        <f t="shared" si="57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56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58"/>
        <v>Aderente</v>
      </c>
      <c r="BR640" s="19" t="str">
        <f t="shared" si="59"/>
        <v>*</v>
      </c>
      <c r="BS640" s="19" t="str">
        <f t="shared" si="60"/>
        <v>*</v>
      </c>
      <c r="BT640" s="8" t="str">
        <f t="shared" si="61"/>
        <v/>
      </c>
    </row>
    <row r="641" spans="1:72" hidden="1">
      <c r="A641" s="47" t="str">
        <f t="shared" si="57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56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58"/>
        <v>Aderente</v>
      </c>
      <c r="BR641" s="19" t="str">
        <f t="shared" si="59"/>
        <v>*</v>
      </c>
      <c r="BS641" s="19" t="str">
        <f t="shared" si="60"/>
        <v>*</v>
      </c>
      <c r="BT641" s="8" t="str">
        <f t="shared" si="61"/>
        <v/>
      </c>
    </row>
    <row r="642" spans="1:72" hidden="1">
      <c r="A642" s="47" t="str">
        <f t="shared" si="57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56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58"/>
        <v>Aderente</v>
      </c>
      <c r="BR642" s="19" t="str">
        <f t="shared" si="59"/>
        <v>*</v>
      </c>
      <c r="BS642" s="19" t="str">
        <f t="shared" si="60"/>
        <v>*</v>
      </c>
      <c r="BT642" s="8" t="str">
        <f t="shared" si="61"/>
        <v/>
      </c>
    </row>
    <row r="643" spans="1:72" hidden="1">
      <c r="A643" s="47" t="str">
        <f t="shared" si="57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56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8" t="str">
        <f t="shared" si="61"/>
        <v/>
      </c>
    </row>
    <row r="644" spans="1:72" hidden="1">
      <c r="A644" s="47" t="str">
        <f t="shared" si="57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56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8" t="str">
        <f t="shared" si="61"/>
        <v/>
      </c>
    </row>
    <row r="645" spans="1:72" hidden="1">
      <c r="A645" s="47" t="str">
        <f t="shared" si="57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56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8" t="str">
        <f t="shared" si="61"/>
        <v/>
      </c>
    </row>
    <row r="646" spans="1:72" hidden="1">
      <c r="A646" s="47" t="str">
        <f t="shared" si="57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56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58"/>
        <v>Aderente</v>
      </c>
      <c r="BR646" s="19" t="str">
        <f t="shared" si="59"/>
        <v>*</v>
      </c>
      <c r="BS646" s="19" t="str">
        <f t="shared" si="60"/>
        <v>*</v>
      </c>
      <c r="BT646" s="8" t="str">
        <f t="shared" si="61"/>
        <v/>
      </c>
    </row>
    <row r="647" spans="1:72" hidden="1">
      <c r="A647" s="47" t="str">
        <f t="shared" si="57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2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8" t="str">
        <f t="shared" si="61"/>
        <v/>
      </c>
    </row>
    <row r="648" spans="1:72" hidden="1">
      <c r="A648" s="47" t="str">
        <f t="shared" ref="A648:A711" si="63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2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4">IF(AND(BR648&lt;1,BS648&lt;1),"Produção e Intervalo",IF(BR648&lt;1,"Intervalo",IF(BS648&lt;1,"Produção","Aderente")))</f>
        <v>Aderente</v>
      </c>
      <c r="BR648" s="19" t="str">
        <f t="shared" ref="BR648:BR711" si="65">IF(OR(B648="",F648=""),"*",AY648/P648)</f>
        <v>*</v>
      </c>
      <c r="BS648" s="19" t="str">
        <f t="shared" ref="BS648:BS711" si="66">IF(OR(B648="",F648=""),"*",BA648/Q648)</f>
        <v>*</v>
      </c>
      <c r="BT648" s="8" t="str">
        <f t="shared" ref="BT648:BT711" si="67">IF(BN648="","",SUBSTITUTE(BM648," ","")&amp;SUBSTITUTE(BN648," ",""))</f>
        <v/>
      </c>
    </row>
    <row r="649" spans="1:72" hidden="1">
      <c r="A649" s="47" t="str">
        <f t="shared" si="63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2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4"/>
        <v>Aderente</v>
      </c>
      <c r="BR649" s="19" t="str">
        <f t="shared" si="65"/>
        <v>*</v>
      </c>
      <c r="BS649" s="19" t="str">
        <f t="shared" si="66"/>
        <v>*</v>
      </c>
      <c r="BT649" s="8" t="str">
        <f t="shared" si="67"/>
        <v/>
      </c>
    </row>
    <row r="650" spans="1:72" hidden="1">
      <c r="A650" s="47" t="str">
        <f t="shared" si="63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2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4"/>
        <v>Aderente</v>
      </c>
      <c r="BR650" s="19" t="str">
        <f t="shared" si="65"/>
        <v>*</v>
      </c>
      <c r="BS650" s="19" t="str">
        <f t="shared" si="66"/>
        <v>*</v>
      </c>
      <c r="BT650" s="8" t="str">
        <f t="shared" si="67"/>
        <v/>
      </c>
    </row>
    <row r="651" spans="1:72" hidden="1">
      <c r="A651" s="47" t="str">
        <f t="shared" si="63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2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4"/>
        <v>Aderente</v>
      </c>
      <c r="BR651" s="19" t="str">
        <f t="shared" si="65"/>
        <v>*</v>
      </c>
      <c r="BS651" s="19" t="str">
        <f t="shared" si="66"/>
        <v>*</v>
      </c>
      <c r="BT651" s="8" t="str">
        <f t="shared" si="67"/>
        <v/>
      </c>
    </row>
    <row r="652" spans="1:72" hidden="1">
      <c r="A652" s="47" t="str">
        <f t="shared" si="63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2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4"/>
        <v>Aderente</v>
      </c>
      <c r="BR652" s="19" t="str">
        <f t="shared" si="65"/>
        <v>*</v>
      </c>
      <c r="BS652" s="19" t="str">
        <f t="shared" si="66"/>
        <v>*</v>
      </c>
      <c r="BT652" s="8" t="str">
        <f t="shared" si="67"/>
        <v/>
      </c>
    </row>
    <row r="653" spans="1:72" hidden="1">
      <c r="A653" s="47" t="str">
        <f t="shared" si="63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2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4"/>
        <v>Aderente</v>
      </c>
      <c r="BR653" s="19" t="str">
        <f t="shared" si="65"/>
        <v>*</v>
      </c>
      <c r="BS653" s="19" t="str">
        <f t="shared" si="66"/>
        <v>*</v>
      </c>
      <c r="BT653" s="8" t="str">
        <f t="shared" si="67"/>
        <v/>
      </c>
    </row>
    <row r="654" spans="1:72" hidden="1">
      <c r="A654" s="47" t="str">
        <f t="shared" si="63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2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4"/>
        <v>Aderente</v>
      </c>
      <c r="BR654" s="19" t="str">
        <f t="shared" si="65"/>
        <v>*</v>
      </c>
      <c r="BS654" s="19" t="str">
        <f t="shared" si="66"/>
        <v>*</v>
      </c>
      <c r="BT654" s="8" t="str">
        <f t="shared" si="67"/>
        <v/>
      </c>
    </row>
    <row r="655" spans="1:72" hidden="1">
      <c r="A655" s="47" t="str">
        <f t="shared" si="63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2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4"/>
        <v>Aderente</v>
      </c>
      <c r="BR655" s="19" t="str">
        <f t="shared" si="65"/>
        <v>*</v>
      </c>
      <c r="BS655" s="19" t="str">
        <f t="shared" si="66"/>
        <v>*</v>
      </c>
      <c r="BT655" s="8" t="str">
        <f t="shared" si="67"/>
        <v/>
      </c>
    </row>
    <row r="656" spans="1:72" hidden="1">
      <c r="A656" s="47" t="str">
        <f t="shared" si="63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2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4"/>
        <v>Aderente</v>
      </c>
      <c r="BR656" s="19" t="str">
        <f t="shared" si="65"/>
        <v>*</v>
      </c>
      <c r="BS656" s="19" t="str">
        <f t="shared" si="66"/>
        <v>*</v>
      </c>
      <c r="BT656" s="8" t="str">
        <f t="shared" si="67"/>
        <v/>
      </c>
    </row>
    <row r="657" spans="1:72" hidden="1">
      <c r="A657" s="47" t="str">
        <f t="shared" si="63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2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4"/>
        <v>Aderente</v>
      </c>
      <c r="BR657" s="19" t="str">
        <f t="shared" si="65"/>
        <v>*</v>
      </c>
      <c r="BS657" s="19" t="str">
        <f t="shared" si="66"/>
        <v>*</v>
      </c>
      <c r="BT657" s="8" t="str">
        <f t="shared" si="67"/>
        <v/>
      </c>
    </row>
    <row r="658" spans="1:72" hidden="1">
      <c r="A658" s="47" t="str">
        <f t="shared" si="63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2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4"/>
        <v>Aderente</v>
      </c>
      <c r="BR658" s="19" t="str">
        <f t="shared" si="65"/>
        <v>*</v>
      </c>
      <c r="BS658" s="19" t="str">
        <f t="shared" si="66"/>
        <v>*</v>
      </c>
      <c r="BT658" s="8" t="str">
        <f t="shared" si="67"/>
        <v/>
      </c>
    </row>
    <row r="659" spans="1:72" hidden="1">
      <c r="A659" s="47" t="str">
        <f t="shared" si="63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2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4"/>
        <v>Aderente</v>
      </c>
      <c r="BR659" s="19" t="str">
        <f t="shared" si="65"/>
        <v>*</v>
      </c>
      <c r="BS659" s="19" t="str">
        <f t="shared" si="66"/>
        <v>*</v>
      </c>
      <c r="BT659" s="8" t="str">
        <f t="shared" si="67"/>
        <v/>
      </c>
    </row>
    <row r="660" spans="1:72" hidden="1">
      <c r="A660" s="47" t="str">
        <f t="shared" si="63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2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4"/>
        <v>Aderente</v>
      </c>
      <c r="BR660" s="19" t="str">
        <f t="shared" si="65"/>
        <v>*</v>
      </c>
      <c r="BS660" s="19" t="str">
        <f t="shared" si="66"/>
        <v>*</v>
      </c>
      <c r="BT660" s="8" t="str">
        <f t="shared" si="67"/>
        <v/>
      </c>
    </row>
    <row r="661" spans="1:72" hidden="1">
      <c r="A661" s="47" t="str">
        <f t="shared" si="63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2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4"/>
        <v>Aderente</v>
      </c>
      <c r="BR661" s="19" t="str">
        <f t="shared" si="65"/>
        <v>*</v>
      </c>
      <c r="BS661" s="19" t="str">
        <f t="shared" si="66"/>
        <v>*</v>
      </c>
      <c r="BT661" s="8" t="str">
        <f t="shared" si="67"/>
        <v/>
      </c>
    </row>
    <row r="662" spans="1:72" hidden="1">
      <c r="A662" s="47" t="str">
        <f t="shared" si="63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2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4"/>
        <v>Aderente</v>
      </c>
      <c r="BR662" s="19" t="str">
        <f t="shared" si="65"/>
        <v>*</v>
      </c>
      <c r="BS662" s="19" t="str">
        <f t="shared" si="66"/>
        <v>*</v>
      </c>
      <c r="BT662" s="8" t="str">
        <f t="shared" si="67"/>
        <v/>
      </c>
    </row>
    <row r="663" spans="1:72" hidden="1">
      <c r="A663" s="47" t="str">
        <f t="shared" si="63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2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4"/>
        <v>Aderente</v>
      </c>
      <c r="BR663" s="19" t="str">
        <f t="shared" si="65"/>
        <v>*</v>
      </c>
      <c r="BS663" s="19" t="str">
        <f t="shared" si="66"/>
        <v>*</v>
      </c>
      <c r="BT663" s="8" t="str">
        <f t="shared" si="67"/>
        <v/>
      </c>
    </row>
    <row r="664" spans="1:72" hidden="1">
      <c r="A664" s="47" t="str">
        <f t="shared" si="63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2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4"/>
        <v>Aderente</v>
      </c>
      <c r="BR664" s="19" t="str">
        <f t="shared" si="65"/>
        <v>*</v>
      </c>
      <c r="BS664" s="19" t="str">
        <f t="shared" si="66"/>
        <v>*</v>
      </c>
      <c r="BT664" s="8" t="str">
        <f t="shared" si="67"/>
        <v/>
      </c>
    </row>
    <row r="665" spans="1:72" hidden="1">
      <c r="A665" s="47" t="str">
        <f t="shared" si="63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2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4"/>
        <v>Aderente</v>
      </c>
      <c r="BR665" s="19" t="str">
        <f t="shared" si="65"/>
        <v>*</v>
      </c>
      <c r="BS665" s="19" t="str">
        <f t="shared" si="66"/>
        <v>*</v>
      </c>
      <c r="BT665" s="8" t="str">
        <f t="shared" si="67"/>
        <v/>
      </c>
    </row>
    <row r="666" spans="1:72" hidden="1">
      <c r="A666" s="47" t="str">
        <f t="shared" si="63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2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4"/>
        <v>Aderente</v>
      </c>
      <c r="BR666" s="19" t="str">
        <f t="shared" si="65"/>
        <v>*</v>
      </c>
      <c r="BS666" s="19" t="str">
        <f t="shared" si="66"/>
        <v>*</v>
      </c>
      <c r="BT666" s="8" t="str">
        <f t="shared" si="67"/>
        <v/>
      </c>
    </row>
    <row r="667" spans="1:72" hidden="1">
      <c r="A667" s="47" t="str">
        <f t="shared" si="63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2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4"/>
        <v>Aderente</v>
      </c>
      <c r="BR667" s="19" t="str">
        <f t="shared" si="65"/>
        <v>*</v>
      </c>
      <c r="BS667" s="19" t="str">
        <f t="shared" si="66"/>
        <v>*</v>
      </c>
      <c r="BT667" s="8" t="str">
        <f t="shared" si="67"/>
        <v/>
      </c>
    </row>
    <row r="668" spans="1:72" hidden="1">
      <c r="A668" s="47" t="str">
        <f t="shared" si="63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2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4"/>
        <v>Aderente</v>
      </c>
      <c r="BR668" s="19" t="str">
        <f t="shared" si="65"/>
        <v>*</v>
      </c>
      <c r="BS668" s="19" t="str">
        <f t="shared" si="66"/>
        <v>*</v>
      </c>
      <c r="BT668" s="8" t="str">
        <f t="shared" si="67"/>
        <v/>
      </c>
    </row>
    <row r="669" spans="1:72" hidden="1">
      <c r="A669" s="47" t="str">
        <f t="shared" si="63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2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4"/>
        <v>Aderente</v>
      </c>
      <c r="BR669" s="19" t="str">
        <f t="shared" si="65"/>
        <v>*</v>
      </c>
      <c r="BS669" s="19" t="str">
        <f t="shared" si="66"/>
        <v>*</v>
      </c>
      <c r="BT669" s="8" t="str">
        <f t="shared" si="67"/>
        <v/>
      </c>
    </row>
    <row r="670" spans="1:72" hidden="1">
      <c r="A670" s="47" t="str">
        <f t="shared" si="63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2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4"/>
        <v>Aderente</v>
      </c>
      <c r="BR670" s="19" t="str">
        <f t="shared" si="65"/>
        <v>*</v>
      </c>
      <c r="BS670" s="19" t="str">
        <f t="shared" si="66"/>
        <v>*</v>
      </c>
      <c r="BT670" s="8" t="str">
        <f t="shared" si="67"/>
        <v/>
      </c>
    </row>
    <row r="671" spans="1:72" hidden="1">
      <c r="A671" s="47" t="str">
        <f t="shared" si="63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2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4"/>
        <v>Aderente</v>
      </c>
      <c r="BR671" s="19" t="str">
        <f t="shared" si="65"/>
        <v>*</v>
      </c>
      <c r="BS671" s="19" t="str">
        <f t="shared" si="66"/>
        <v>*</v>
      </c>
      <c r="BT671" s="8" t="str">
        <f t="shared" si="67"/>
        <v/>
      </c>
    </row>
    <row r="672" spans="1:72" hidden="1">
      <c r="A672" s="47" t="str">
        <f t="shared" si="63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2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4"/>
        <v>Aderente</v>
      </c>
      <c r="BR672" s="19" t="str">
        <f t="shared" si="65"/>
        <v>*</v>
      </c>
      <c r="BS672" s="19" t="str">
        <f t="shared" si="66"/>
        <v>*</v>
      </c>
      <c r="BT672" s="8" t="str">
        <f t="shared" si="67"/>
        <v/>
      </c>
    </row>
    <row r="673" spans="1:72" hidden="1">
      <c r="A673" s="47" t="str">
        <f t="shared" si="63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2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4"/>
        <v>Aderente</v>
      </c>
      <c r="BR673" s="19" t="str">
        <f t="shared" si="65"/>
        <v>*</v>
      </c>
      <c r="BS673" s="19" t="str">
        <f t="shared" si="66"/>
        <v>*</v>
      </c>
      <c r="BT673" s="8" t="str">
        <f t="shared" si="67"/>
        <v/>
      </c>
    </row>
    <row r="674" spans="1:72" hidden="1">
      <c r="A674" s="47" t="str">
        <f t="shared" si="63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2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4"/>
        <v>Aderente</v>
      </c>
      <c r="BR674" s="19" t="str">
        <f t="shared" si="65"/>
        <v>*</v>
      </c>
      <c r="BS674" s="19" t="str">
        <f t="shared" si="66"/>
        <v>*</v>
      </c>
      <c r="BT674" s="8" t="str">
        <f t="shared" si="67"/>
        <v/>
      </c>
    </row>
    <row r="675" spans="1:72" hidden="1">
      <c r="A675" s="47" t="str">
        <f t="shared" si="63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2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4"/>
        <v>Aderente</v>
      </c>
      <c r="BR675" s="19" t="str">
        <f t="shared" si="65"/>
        <v>*</v>
      </c>
      <c r="BS675" s="19" t="str">
        <f t="shared" si="66"/>
        <v>*</v>
      </c>
      <c r="BT675" s="8" t="str">
        <f t="shared" si="67"/>
        <v/>
      </c>
    </row>
    <row r="676" spans="1:72" hidden="1">
      <c r="A676" s="47" t="str">
        <f t="shared" si="63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2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4"/>
        <v>Aderente</v>
      </c>
      <c r="BR676" s="19" t="str">
        <f t="shared" si="65"/>
        <v>*</v>
      </c>
      <c r="BS676" s="19" t="str">
        <f t="shared" si="66"/>
        <v>*</v>
      </c>
      <c r="BT676" s="8" t="str">
        <f t="shared" si="67"/>
        <v/>
      </c>
    </row>
    <row r="677" spans="1:72" hidden="1">
      <c r="A677" s="47" t="str">
        <f t="shared" si="63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2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4"/>
        <v>Aderente</v>
      </c>
      <c r="BR677" s="19" t="str">
        <f t="shared" si="65"/>
        <v>*</v>
      </c>
      <c r="BS677" s="19" t="str">
        <f t="shared" si="66"/>
        <v>*</v>
      </c>
      <c r="BT677" s="8" t="str">
        <f t="shared" si="67"/>
        <v/>
      </c>
    </row>
    <row r="678" spans="1:72" hidden="1">
      <c r="A678" s="47" t="str">
        <f t="shared" si="63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2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4"/>
        <v>Aderente</v>
      </c>
      <c r="BR678" s="19" t="str">
        <f t="shared" si="65"/>
        <v>*</v>
      </c>
      <c r="BS678" s="19" t="str">
        <f t="shared" si="66"/>
        <v>*</v>
      </c>
      <c r="BT678" s="8" t="str">
        <f t="shared" si="67"/>
        <v/>
      </c>
    </row>
    <row r="679" spans="1:72" hidden="1">
      <c r="A679" s="47" t="str">
        <f t="shared" si="63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2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4"/>
        <v>Aderente</v>
      </c>
      <c r="BR679" s="19" t="str">
        <f t="shared" si="65"/>
        <v>*</v>
      </c>
      <c r="BS679" s="19" t="str">
        <f t="shared" si="66"/>
        <v>*</v>
      </c>
      <c r="BT679" s="8" t="str">
        <f t="shared" si="67"/>
        <v/>
      </c>
    </row>
    <row r="680" spans="1:72" hidden="1">
      <c r="A680" s="47" t="str">
        <f t="shared" si="63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2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4"/>
        <v>Aderente</v>
      </c>
      <c r="BR680" s="19" t="str">
        <f t="shared" si="65"/>
        <v>*</v>
      </c>
      <c r="BS680" s="19" t="str">
        <f t="shared" si="66"/>
        <v>*</v>
      </c>
      <c r="BT680" s="8" t="str">
        <f t="shared" si="67"/>
        <v/>
      </c>
    </row>
    <row r="681" spans="1:72" hidden="1">
      <c r="A681" s="47" t="str">
        <f t="shared" si="63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2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4"/>
        <v>Aderente</v>
      </c>
      <c r="BR681" s="19" t="str">
        <f t="shared" si="65"/>
        <v>*</v>
      </c>
      <c r="BS681" s="19" t="str">
        <f t="shared" si="66"/>
        <v>*</v>
      </c>
      <c r="BT681" s="8" t="str">
        <f t="shared" si="67"/>
        <v/>
      </c>
    </row>
    <row r="682" spans="1:72" hidden="1">
      <c r="A682" s="47" t="str">
        <f t="shared" si="63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2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4"/>
        <v>Aderente</v>
      </c>
      <c r="BR682" s="19" t="str">
        <f t="shared" si="65"/>
        <v>*</v>
      </c>
      <c r="BS682" s="19" t="str">
        <f t="shared" si="66"/>
        <v>*</v>
      </c>
      <c r="BT682" s="8" t="str">
        <f t="shared" si="67"/>
        <v/>
      </c>
    </row>
    <row r="683" spans="1:72" hidden="1">
      <c r="A683" s="47" t="str">
        <f t="shared" si="63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2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4"/>
        <v>Aderente</v>
      </c>
      <c r="BR683" s="19" t="str">
        <f t="shared" si="65"/>
        <v>*</v>
      </c>
      <c r="BS683" s="19" t="str">
        <f t="shared" si="66"/>
        <v>*</v>
      </c>
      <c r="BT683" s="8" t="str">
        <f t="shared" si="67"/>
        <v/>
      </c>
    </row>
    <row r="684" spans="1:72" hidden="1">
      <c r="A684" s="47" t="str">
        <f t="shared" si="63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2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4"/>
        <v>Aderente</v>
      </c>
      <c r="BR684" s="19" t="str">
        <f t="shared" si="65"/>
        <v>*</v>
      </c>
      <c r="BS684" s="19" t="str">
        <f t="shared" si="66"/>
        <v>*</v>
      </c>
      <c r="BT684" s="8" t="str">
        <f t="shared" si="67"/>
        <v/>
      </c>
    </row>
    <row r="685" spans="1:72" hidden="1">
      <c r="A685" s="47" t="str">
        <f t="shared" si="63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2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4"/>
        <v>Aderente</v>
      </c>
      <c r="BR685" s="19" t="str">
        <f t="shared" si="65"/>
        <v>*</v>
      </c>
      <c r="BS685" s="19" t="str">
        <f t="shared" si="66"/>
        <v>*</v>
      </c>
      <c r="BT685" s="8" t="str">
        <f t="shared" si="67"/>
        <v/>
      </c>
    </row>
    <row r="686" spans="1:72" hidden="1">
      <c r="A686" s="47" t="str">
        <f t="shared" si="63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2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4"/>
        <v>Aderente</v>
      </c>
      <c r="BR686" s="19" t="str">
        <f t="shared" si="65"/>
        <v>*</v>
      </c>
      <c r="BS686" s="19" t="str">
        <f t="shared" si="66"/>
        <v>*</v>
      </c>
      <c r="BT686" s="8" t="str">
        <f t="shared" si="67"/>
        <v/>
      </c>
    </row>
    <row r="687" spans="1:72" hidden="1">
      <c r="A687" s="47" t="str">
        <f t="shared" si="63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2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4"/>
        <v>Aderente</v>
      </c>
      <c r="BR687" s="19" t="str">
        <f t="shared" si="65"/>
        <v>*</v>
      </c>
      <c r="BS687" s="19" t="str">
        <f t="shared" si="66"/>
        <v>*</v>
      </c>
      <c r="BT687" s="8" t="str">
        <f t="shared" si="67"/>
        <v/>
      </c>
    </row>
    <row r="688" spans="1:72" hidden="1">
      <c r="A688" s="47" t="str">
        <f t="shared" si="63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2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4"/>
        <v>Aderente</v>
      </c>
      <c r="BR688" s="19" t="str">
        <f t="shared" si="65"/>
        <v>*</v>
      </c>
      <c r="BS688" s="19" t="str">
        <f t="shared" si="66"/>
        <v>*</v>
      </c>
      <c r="BT688" s="8" t="str">
        <f t="shared" si="67"/>
        <v/>
      </c>
    </row>
    <row r="689" spans="1:72" hidden="1">
      <c r="A689" s="47" t="str">
        <f t="shared" si="63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2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4"/>
        <v>Aderente</v>
      </c>
      <c r="BR689" s="19" t="str">
        <f t="shared" si="65"/>
        <v>*</v>
      </c>
      <c r="BS689" s="19" t="str">
        <f t="shared" si="66"/>
        <v>*</v>
      </c>
      <c r="BT689" s="8" t="str">
        <f t="shared" si="67"/>
        <v/>
      </c>
    </row>
    <row r="690" spans="1:72" hidden="1">
      <c r="A690" s="47" t="str">
        <f t="shared" si="63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2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4"/>
        <v>Aderente</v>
      </c>
      <c r="BR690" s="19" t="str">
        <f t="shared" si="65"/>
        <v>*</v>
      </c>
      <c r="BS690" s="19" t="str">
        <f t="shared" si="66"/>
        <v>*</v>
      </c>
      <c r="BT690" s="8" t="str">
        <f t="shared" si="67"/>
        <v/>
      </c>
    </row>
    <row r="691" spans="1:72" hidden="1">
      <c r="A691" s="47" t="str">
        <f t="shared" si="63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2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4"/>
        <v>Aderente</v>
      </c>
      <c r="BR691" s="19" t="str">
        <f t="shared" si="65"/>
        <v>*</v>
      </c>
      <c r="BS691" s="19" t="str">
        <f t="shared" si="66"/>
        <v>*</v>
      </c>
      <c r="BT691" s="8" t="str">
        <f t="shared" si="67"/>
        <v/>
      </c>
    </row>
    <row r="692" spans="1:72" hidden="1">
      <c r="A692" s="47" t="str">
        <f t="shared" si="63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2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4"/>
        <v>Aderente</v>
      </c>
      <c r="BR692" s="19" t="str">
        <f t="shared" si="65"/>
        <v>*</v>
      </c>
      <c r="BS692" s="19" t="str">
        <f t="shared" si="66"/>
        <v>*</v>
      </c>
      <c r="BT692" s="8" t="str">
        <f t="shared" si="67"/>
        <v/>
      </c>
    </row>
    <row r="693" spans="1:72" hidden="1">
      <c r="A693" s="47" t="str">
        <f t="shared" si="63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2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4"/>
        <v>Aderente</v>
      </c>
      <c r="BR693" s="19" t="str">
        <f t="shared" si="65"/>
        <v>*</v>
      </c>
      <c r="BS693" s="19" t="str">
        <f t="shared" si="66"/>
        <v>*</v>
      </c>
      <c r="BT693" s="8" t="str">
        <f t="shared" si="67"/>
        <v/>
      </c>
    </row>
    <row r="694" spans="1:72" hidden="1">
      <c r="A694" s="47" t="str">
        <f t="shared" si="63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2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4"/>
        <v>Aderente</v>
      </c>
      <c r="BR694" s="19" t="str">
        <f t="shared" si="65"/>
        <v>*</v>
      </c>
      <c r="BS694" s="19" t="str">
        <f t="shared" si="66"/>
        <v>*</v>
      </c>
      <c r="BT694" s="8" t="str">
        <f t="shared" si="67"/>
        <v/>
      </c>
    </row>
    <row r="695" spans="1:72" hidden="1">
      <c r="A695" s="47" t="str">
        <f t="shared" si="63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2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4"/>
        <v>Aderente</v>
      </c>
      <c r="BR695" s="19" t="str">
        <f t="shared" si="65"/>
        <v>*</v>
      </c>
      <c r="BS695" s="19" t="str">
        <f t="shared" si="66"/>
        <v>*</v>
      </c>
      <c r="BT695" s="8" t="str">
        <f t="shared" si="67"/>
        <v/>
      </c>
    </row>
    <row r="696" spans="1:72" hidden="1">
      <c r="A696" s="47" t="str">
        <f t="shared" si="63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2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4"/>
        <v>Aderente</v>
      </c>
      <c r="BR696" s="19" t="str">
        <f t="shared" si="65"/>
        <v>*</v>
      </c>
      <c r="BS696" s="19" t="str">
        <f t="shared" si="66"/>
        <v>*</v>
      </c>
      <c r="BT696" s="8" t="str">
        <f t="shared" si="67"/>
        <v/>
      </c>
    </row>
    <row r="697" spans="1:72" hidden="1">
      <c r="A697" s="47" t="str">
        <f t="shared" si="63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2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4"/>
        <v>Aderente</v>
      </c>
      <c r="BR697" s="19" t="str">
        <f t="shared" si="65"/>
        <v>*</v>
      </c>
      <c r="BS697" s="19" t="str">
        <f t="shared" si="66"/>
        <v>*</v>
      </c>
      <c r="BT697" s="8" t="str">
        <f t="shared" si="67"/>
        <v/>
      </c>
    </row>
    <row r="698" spans="1:72" hidden="1">
      <c r="A698" s="47" t="str">
        <f t="shared" si="63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2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4"/>
        <v>Aderente</v>
      </c>
      <c r="BR698" s="19" t="str">
        <f t="shared" si="65"/>
        <v>*</v>
      </c>
      <c r="BS698" s="19" t="str">
        <f t="shared" si="66"/>
        <v>*</v>
      </c>
      <c r="BT698" s="8" t="str">
        <f t="shared" si="67"/>
        <v/>
      </c>
    </row>
    <row r="699" spans="1:72" hidden="1">
      <c r="A699" s="47" t="str">
        <f t="shared" si="63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2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4"/>
        <v>Aderente</v>
      </c>
      <c r="BR699" s="19" t="str">
        <f t="shared" si="65"/>
        <v>*</v>
      </c>
      <c r="BS699" s="19" t="str">
        <f t="shared" si="66"/>
        <v>*</v>
      </c>
      <c r="BT699" s="8" t="str">
        <f t="shared" si="67"/>
        <v/>
      </c>
    </row>
    <row r="700" spans="1:72" hidden="1">
      <c r="A700" s="47" t="str">
        <f t="shared" si="63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2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4"/>
        <v>Aderente</v>
      </c>
      <c r="BR700" s="19" t="str">
        <f t="shared" si="65"/>
        <v>*</v>
      </c>
      <c r="BS700" s="19" t="str">
        <f t="shared" si="66"/>
        <v>*</v>
      </c>
      <c r="BT700" s="8" t="str">
        <f t="shared" si="67"/>
        <v/>
      </c>
    </row>
    <row r="701" spans="1:72" hidden="1">
      <c r="A701" s="47" t="str">
        <f t="shared" si="63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2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4"/>
        <v>Aderente</v>
      </c>
      <c r="BR701" s="19" t="str">
        <f t="shared" si="65"/>
        <v>*</v>
      </c>
      <c r="BS701" s="19" t="str">
        <f t="shared" si="66"/>
        <v>*</v>
      </c>
      <c r="BT701" s="8" t="str">
        <f t="shared" si="67"/>
        <v/>
      </c>
    </row>
    <row r="702" spans="1:72" hidden="1">
      <c r="A702" s="47" t="str">
        <f t="shared" si="63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2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4"/>
        <v>Aderente</v>
      </c>
      <c r="BR702" s="19" t="str">
        <f t="shared" si="65"/>
        <v>*</v>
      </c>
      <c r="BS702" s="19" t="str">
        <f t="shared" si="66"/>
        <v>*</v>
      </c>
      <c r="BT702" s="8" t="str">
        <f t="shared" si="67"/>
        <v/>
      </c>
    </row>
    <row r="703" spans="1:72" hidden="1">
      <c r="A703" s="47" t="str">
        <f t="shared" si="63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2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4"/>
        <v>Aderente</v>
      </c>
      <c r="BR703" s="19" t="str">
        <f t="shared" si="65"/>
        <v>*</v>
      </c>
      <c r="BS703" s="19" t="str">
        <f t="shared" si="66"/>
        <v>*</v>
      </c>
      <c r="BT703" s="8" t="str">
        <f t="shared" si="67"/>
        <v/>
      </c>
    </row>
    <row r="704" spans="1:72" hidden="1">
      <c r="A704" s="47" t="str">
        <f t="shared" si="63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2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4"/>
        <v>Aderente</v>
      </c>
      <c r="BR704" s="19" t="str">
        <f t="shared" si="65"/>
        <v>*</v>
      </c>
      <c r="BS704" s="19" t="str">
        <f t="shared" si="66"/>
        <v>*</v>
      </c>
      <c r="BT704" s="8" t="str">
        <f t="shared" si="67"/>
        <v/>
      </c>
    </row>
    <row r="705" spans="1:72" hidden="1">
      <c r="A705" s="47" t="str">
        <f t="shared" si="63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2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4"/>
        <v>Aderente</v>
      </c>
      <c r="BR705" s="19" t="str">
        <f t="shared" si="65"/>
        <v>*</v>
      </c>
      <c r="BS705" s="19" t="str">
        <f t="shared" si="66"/>
        <v>*</v>
      </c>
      <c r="BT705" s="8" t="str">
        <f t="shared" si="67"/>
        <v/>
      </c>
    </row>
    <row r="706" spans="1:72" hidden="1">
      <c r="A706" s="47" t="str">
        <f t="shared" si="63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2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4"/>
        <v>Aderente</v>
      </c>
      <c r="BR706" s="19" t="str">
        <f t="shared" si="65"/>
        <v>*</v>
      </c>
      <c r="BS706" s="19" t="str">
        <f t="shared" si="66"/>
        <v>*</v>
      </c>
      <c r="BT706" s="8" t="str">
        <f t="shared" si="67"/>
        <v/>
      </c>
    </row>
    <row r="707" spans="1:72" hidden="1">
      <c r="A707" s="47" t="str">
        <f t="shared" si="63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2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4"/>
        <v>Aderente</v>
      </c>
      <c r="BR707" s="19" t="str">
        <f t="shared" si="65"/>
        <v>*</v>
      </c>
      <c r="BS707" s="19" t="str">
        <f t="shared" si="66"/>
        <v>*</v>
      </c>
      <c r="BT707" s="8" t="str">
        <f t="shared" si="67"/>
        <v/>
      </c>
    </row>
    <row r="708" spans="1:72" hidden="1">
      <c r="A708" s="47" t="str">
        <f t="shared" si="63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2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4"/>
        <v>Aderente</v>
      </c>
      <c r="BR708" s="19" t="str">
        <f t="shared" si="65"/>
        <v>*</v>
      </c>
      <c r="BS708" s="19" t="str">
        <f t="shared" si="66"/>
        <v>*</v>
      </c>
      <c r="BT708" s="8" t="str">
        <f t="shared" si="67"/>
        <v/>
      </c>
    </row>
    <row r="709" spans="1:72" hidden="1">
      <c r="A709" s="47" t="str">
        <f t="shared" si="63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2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4"/>
        <v>Aderente</v>
      </c>
      <c r="BR709" s="19" t="str">
        <f t="shared" si="65"/>
        <v>*</v>
      </c>
      <c r="BS709" s="19" t="str">
        <f t="shared" si="66"/>
        <v>*</v>
      </c>
      <c r="BT709" s="8" t="str">
        <f t="shared" si="67"/>
        <v/>
      </c>
    </row>
    <row r="710" spans="1:72" hidden="1">
      <c r="A710" s="47" t="str">
        <f t="shared" si="63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2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4"/>
        <v>Aderente</v>
      </c>
      <c r="BR710" s="19" t="str">
        <f t="shared" si="65"/>
        <v>*</v>
      </c>
      <c r="BS710" s="19" t="str">
        <f t="shared" si="66"/>
        <v>*</v>
      </c>
      <c r="BT710" s="8" t="str">
        <f t="shared" si="67"/>
        <v/>
      </c>
    </row>
    <row r="711" spans="1:72" hidden="1">
      <c r="A711" s="47" t="str">
        <f t="shared" si="63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68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4"/>
        <v>Aderente</v>
      </c>
      <c r="BR711" s="19" t="str">
        <f t="shared" si="65"/>
        <v>*</v>
      </c>
      <c r="BS711" s="19" t="str">
        <f t="shared" si="66"/>
        <v>*</v>
      </c>
      <c r="BT711" s="8" t="str">
        <f t="shared" si="67"/>
        <v/>
      </c>
    </row>
    <row r="712" spans="1:72" hidden="1">
      <c r="A712" s="47" t="str">
        <f t="shared" ref="A712:A775" si="69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68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0">IF(AND(BR712&lt;1,BS712&lt;1),"Produção e Intervalo",IF(BR712&lt;1,"Intervalo",IF(BS712&lt;1,"Produção","Aderente")))</f>
        <v>Aderente</v>
      </c>
      <c r="BR712" s="19" t="str">
        <f t="shared" ref="BR712:BR775" si="71">IF(OR(B712="",F712=""),"*",AY712/P712)</f>
        <v>*</v>
      </c>
      <c r="BS712" s="19" t="str">
        <f t="shared" ref="BS712:BS775" si="72">IF(OR(B712="",F712=""),"*",BA712/Q712)</f>
        <v>*</v>
      </c>
      <c r="BT712" s="8" t="str">
        <f t="shared" ref="BT712:BT775" si="73">IF(BN712="","",SUBSTITUTE(BM712," ","")&amp;SUBSTITUTE(BN712," ",""))</f>
        <v/>
      </c>
    </row>
    <row r="713" spans="1:72" hidden="1">
      <c r="A713" s="47" t="str">
        <f t="shared" si="69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68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0"/>
        <v>Aderente</v>
      </c>
      <c r="BR713" s="19" t="str">
        <f t="shared" si="71"/>
        <v>*</v>
      </c>
      <c r="BS713" s="19" t="str">
        <f t="shared" si="72"/>
        <v>*</v>
      </c>
      <c r="BT713" s="8" t="str">
        <f t="shared" si="73"/>
        <v/>
      </c>
    </row>
    <row r="714" spans="1:72" hidden="1">
      <c r="A714" s="47" t="str">
        <f t="shared" si="69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68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0"/>
        <v>Aderente</v>
      </c>
      <c r="BR714" s="19" t="str">
        <f t="shared" si="71"/>
        <v>*</v>
      </c>
      <c r="BS714" s="19" t="str">
        <f t="shared" si="72"/>
        <v>*</v>
      </c>
      <c r="BT714" s="8" t="str">
        <f t="shared" si="73"/>
        <v/>
      </c>
    </row>
    <row r="715" spans="1:72" hidden="1">
      <c r="A715" s="47" t="str">
        <f t="shared" si="69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68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0"/>
        <v>Aderente</v>
      </c>
      <c r="BR715" s="19" t="str">
        <f t="shared" si="71"/>
        <v>*</v>
      </c>
      <c r="BS715" s="19" t="str">
        <f t="shared" si="72"/>
        <v>*</v>
      </c>
      <c r="BT715" s="8" t="str">
        <f t="shared" si="73"/>
        <v/>
      </c>
    </row>
    <row r="716" spans="1:72" hidden="1">
      <c r="A716" s="47" t="str">
        <f t="shared" si="69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68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0"/>
        <v>Aderente</v>
      </c>
      <c r="BR716" s="19" t="str">
        <f t="shared" si="71"/>
        <v>*</v>
      </c>
      <c r="BS716" s="19" t="str">
        <f t="shared" si="72"/>
        <v>*</v>
      </c>
      <c r="BT716" s="8" t="str">
        <f t="shared" si="73"/>
        <v/>
      </c>
    </row>
    <row r="717" spans="1:72" hidden="1">
      <c r="A717" s="47" t="str">
        <f t="shared" si="69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68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0"/>
        <v>Aderente</v>
      </c>
      <c r="BR717" s="19" t="str">
        <f t="shared" si="71"/>
        <v>*</v>
      </c>
      <c r="BS717" s="19" t="str">
        <f t="shared" si="72"/>
        <v>*</v>
      </c>
      <c r="BT717" s="8" t="str">
        <f t="shared" si="73"/>
        <v/>
      </c>
    </row>
    <row r="718" spans="1:72" hidden="1">
      <c r="A718" s="47" t="str">
        <f t="shared" si="69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68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0"/>
        <v>Aderente</v>
      </c>
      <c r="BR718" s="19" t="str">
        <f t="shared" si="71"/>
        <v>*</v>
      </c>
      <c r="BS718" s="19" t="str">
        <f t="shared" si="72"/>
        <v>*</v>
      </c>
      <c r="BT718" s="8" t="str">
        <f t="shared" si="73"/>
        <v/>
      </c>
    </row>
    <row r="719" spans="1:72" hidden="1">
      <c r="A719" s="47" t="str">
        <f t="shared" si="69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68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0"/>
        <v>Aderente</v>
      </c>
      <c r="BR719" s="19" t="str">
        <f t="shared" si="71"/>
        <v>*</v>
      </c>
      <c r="BS719" s="19" t="str">
        <f t="shared" si="72"/>
        <v>*</v>
      </c>
      <c r="BT719" s="8" t="str">
        <f t="shared" si="73"/>
        <v/>
      </c>
    </row>
    <row r="720" spans="1:72" hidden="1">
      <c r="A720" s="47" t="str">
        <f t="shared" si="69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68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0"/>
        <v>Aderente</v>
      </c>
      <c r="BR720" s="19" t="str">
        <f t="shared" si="71"/>
        <v>*</v>
      </c>
      <c r="BS720" s="19" t="str">
        <f t="shared" si="72"/>
        <v>*</v>
      </c>
      <c r="BT720" s="8" t="str">
        <f t="shared" si="73"/>
        <v/>
      </c>
    </row>
    <row r="721" spans="1:72" hidden="1">
      <c r="A721" s="47" t="str">
        <f t="shared" si="69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68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0"/>
        <v>Aderente</v>
      </c>
      <c r="BR721" s="19" t="str">
        <f t="shared" si="71"/>
        <v>*</v>
      </c>
      <c r="BS721" s="19" t="str">
        <f t="shared" si="72"/>
        <v>*</v>
      </c>
      <c r="BT721" s="8" t="str">
        <f t="shared" si="73"/>
        <v/>
      </c>
    </row>
    <row r="722" spans="1:72" hidden="1">
      <c r="A722" s="47" t="str">
        <f t="shared" si="69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68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0"/>
        <v>Aderente</v>
      </c>
      <c r="BR722" s="19" t="str">
        <f t="shared" si="71"/>
        <v>*</v>
      </c>
      <c r="BS722" s="19" t="str">
        <f t="shared" si="72"/>
        <v>*</v>
      </c>
      <c r="BT722" s="8" t="str">
        <f t="shared" si="73"/>
        <v/>
      </c>
    </row>
    <row r="723" spans="1:72" hidden="1">
      <c r="A723" s="47" t="str">
        <f t="shared" si="69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68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0"/>
        <v>Aderente</v>
      </c>
      <c r="BR723" s="19" t="str">
        <f t="shared" si="71"/>
        <v>*</v>
      </c>
      <c r="BS723" s="19" t="str">
        <f t="shared" si="72"/>
        <v>*</v>
      </c>
      <c r="BT723" s="8" t="str">
        <f t="shared" si="73"/>
        <v/>
      </c>
    </row>
    <row r="724" spans="1:72" hidden="1">
      <c r="A724" s="47" t="str">
        <f t="shared" si="69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68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0"/>
        <v>Aderente</v>
      </c>
      <c r="BR724" s="19" t="str">
        <f t="shared" si="71"/>
        <v>*</v>
      </c>
      <c r="BS724" s="19" t="str">
        <f t="shared" si="72"/>
        <v>*</v>
      </c>
      <c r="BT724" s="8" t="str">
        <f t="shared" si="73"/>
        <v/>
      </c>
    </row>
    <row r="725" spans="1:72" hidden="1">
      <c r="A725" s="47" t="str">
        <f t="shared" si="69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68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0"/>
        <v>Aderente</v>
      </c>
      <c r="BR725" s="19" t="str">
        <f t="shared" si="71"/>
        <v>*</v>
      </c>
      <c r="BS725" s="19" t="str">
        <f t="shared" si="72"/>
        <v>*</v>
      </c>
      <c r="BT725" s="8" t="str">
        <f t="shared" si="73"/>
        <v/>
      </c>
    </row>
    <row r="726" spans="1:72" hidden="1">
      <c r="A726" s="47" t="str">
        <f t="shared" si="69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68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0"/>
        <v>Aderente</v>
      </c>
      <c r="BR726" s="19" t="str">
        <f t="shared" si="71"/>
        <v>*</v>
      </c>
      <c r="BS726" s="19" t="str">
        <f t="shared" si="72"/>
        <v>*</v>
      </c>
      <c r="BT726" s="8" t="str">
        <f t="shared" si="73"/>
        <v/>
      </c>
    </row>
    <row r="727" spans="1:72" hidden="1">
      <c r="A727" s="47" t="str">
        <f t="shared" si="69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68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0"/>
        <v>Aderente</v>
      </c>
      <c r="BR727" s="19" t="str">
        <f t="shared" si="71"/>
        <v>*</v>
      </c>
      <c r="BS727" s="19" t="str">
        <f t="shared" si="72"/>
        <v>*</v>
      </c>
      <c r="BT727" s="8" t="str">
        <f t="shared" si="73"/>
        <v/>
      </c>
    </row>
    <row r="728" spans="1:72" hidden="1">
      <c r="A728" s="47" t="str">
        <f t="shared" si="69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68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0"/>
        <v>Aderente</v>
      </c>
      <c r="BR728" s="19" t="str">
        <f t="shared" si="71"/>
        <v>*</v>
      </c>
      <c r="BS728" s="19" t="str">
        <f t="shared" si="72"/>
        <v>*</v>
      </c>
      <c r="BT728" s="8" t="str">
        <f t="shared" si="73"/>
        <v/>
      </c>
    </row>
    <row r="729" spans="1:72" hidden="1">
      <c r="A729" s="47" t="str">
        <f t="shared" si="69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68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0"/>
        <v>Aderente</v>
      </c>
      <c r="BR729" s="19" t="str">
        <f t="shared" si="71"/>
        <v>*</v>
      </c>
      <c r="BS729" s="19" t="str">
        <f t="shared" si="72"/>
        <v>*</v>
      </c>
      <c r="BT729" s="8" t="str">
        <f t="shared" si="73"/>
        <v/>
      </c>
    </row>
    <row r="730" spans="1:72" hidden="1">
      <c r="A730" s="47" t="str">
        <f t="shared" si="69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68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0"/>
        <v>Aderente</v>
      </c>
      <c r="BR730" s="19" t="str">
        <f t="shared" si="71"/>
        <v>*</v>
      </c>
      <c r="BS730" s="19" t="str">
        <f t="shared" si="72"/>
        <v>*</v>
      </c>
      <c r="BT730" s="8" t="str">
        <f t="shared" si="73"/>
        <v/>
      </c>
    </row>
    <row r="731" spans="1:72" hidden="1">
      <c r="A731" s="47" t="str">
        <f t="shared" si="69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68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0"/>
        <v>Aderente</v>
      </c>
      <c r="BR731" s="19" t="str">
        <f t="shared" si="71"/>
        <v>*</v>
      </c>
      <c r="BS731" s="19" t="str">
        <f t="shared" si="72"/>
        <v>*</v>
      </c>
      <c r="BT731" s="8" t="str">
        <f t="shared" si="73"/>
        <v/>
      </c>
    </row>
    <row r="732" spans="1:72" hidden="1">
      <c r="A732" s="47" t="str">
        <f t="shared" si="69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68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0"/>
        <v>Aderente</v>
      </c>
      <c r="BR732" s="19" t="str">
        <f t="shared" si="71"/>
        <v>*</v>
      </c>
      <c r="BS732" s="19" t="str">
        <f t="shared" si="72"/>
        <v>*</v>
      </c>
      <c r="BT732" s="8" t="str">
        <f t="shared" si="73"/>
        <v/>
      </c>
    </row>
    <row r="733" spans="1:72" hidden="1">
      <c r="A733" s="47" t="str">
        <f t="shared" si="69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68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0"/>
        <v>Aderente</v>
      </c>
      <c r="BR733" s="19" t="str">
        <f t="shared" si="71"/>
        <v>*</v>
      </c>
      <c r="BS733" s="19" t="str">
        <f t="shared" si="72"/>
        <v>*</v>
      </c>
      <c r="BT733" s="8" t="str">
        <f t="shared" si="73"/>
        <v/>
      </c>
    </row>
    <row r="734" spans="1:72" hidden="1">
      <c r="A734" s="47" t="str">
        <f t="shared" si="69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68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0"/>
        <v>Aderente</v>
      </c>
      <c r="BR734" s="19" t="str">
        <f t="shared" si="71"/>
        <v>*</v>
      </c>
      <c r="BS734" s="19" t="str">
        <f t="shared" si="72"/>
        <v>*</v>
      </c>
      <c r="BT734" s="8" t="str">
        <f t="shared" si="73"/>
        <v/>
      </c>
    </row>
    <row r="735" spans="1:72" hidden="1">
      <c r="A735" s="47" t="str">
        <f t="shared" si="69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68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0"/>
        <v>Aderente</v>
      </c>
      <c r="BR735" s="19" t="str">
        <f t="shared" si="71"/>
        <v>*</v>
      </c>
      <c r="BS735" s="19" t="str">
        <f t="shared" si="72"/>
        <v>*</v>
      </c>
      <c r="BT735" s="8" t="str">
        <f t="shared" si="73"/>
        <v/>
      </c>
    </row>
    <row r="736" spans="1:72" hidden="1">
      <c r="A736" s="47" t="str">
        <f t="shared" si="69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68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0"/>
        <v>Aderente</v>
      </c>
      <c r="BR736" s="19" t="str">
        <f t="shared" si="71"/>
        <v>*</v>
      </c>
      <c r="BS736" s="19" t="str">
        <f t="shared" si="72"/>
        <v>*</v>
      </c>
      <c r="BT736" s="8" t="str">
        <f t="shared" si="73"/>
        <v/>
      </c>
    </row>
    <row r="737" spans="1:72" hidden="1">
      <c r="A737" s="47" t="str">
        <f t="shared" si="69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68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0"/>
        <v>Aderente</v>
      </c>
      <c r="BR737" s="19" t="str">
        <f t="shared" si="71"/>
        <v>*</v>
      </c>
      <c r="BS737" s="19" t="str">
        <f t="shared" si="72"/>
        <v>*</v>
      </c>
      <c r="BT737" s="8" t="str">
        <f t="shared" si="73"/>
        <v/>
      </c>
    </row>
    <row r="738" spans="1:72" hidden="1">
      <c r="A738" s="47" t="str">
        <f t="shared" si="69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68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0"/>
        <v>Aderente</v>
      </c>
      <c r="BR738" s="19" t="str">
        <f t="shared" si="71"/>
        <v>*</v>
      </c>
      <c r="BS738" s="19" t="str">
        <f t="shared" si="72"/>
        <v>*</v>
      </c>
      <c r="BT738" s="8" t="str">
        <f t="shared" si="73"/>
        <v/>
      </c>
    </row>
    <row r="739" spans="1:72" hidden="1">
      <c r="A739" s="47" t="str">
        <f t="shared" si="69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68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0"/>
        <v>Aderente</v>
      </c>
      <c r="BR739" s="19" t="str">
        <f t="shared" si="71"/>
        <v>*</v>
      </c>
      <c r="BS739" s="19" t="str">
        <f t="shared" si="72"/>
        <v>*</v>
      </c>
      <c r="BT739" s="8" t="str">
        <f t="shared" si="73"/>
        <v/>
      </c>
    </row>
    <row r="740" spans="1:72" hidden="1">
      <c r="A740" s="47" t="str">
        <f t="shared" si="69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68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0"/>
        <v>Aderente</v>
      </c>
      <c r="BR740" s="19" t="str">
        <f t="shared" si="71"/>
        <v>*</v>
      </c>
      <c r="BS740" s="19" t="str">
        <f t="shared" si="72"/>
        <v>*</v>
      </c>
      <c r="BT740" s="8" t="str">
        <f t="shared" si="73"/>
        <v/>
      </c>
    </row>
    <row r="741" spans="1:72" hidden="1">
      <c r="A741" s="47" t="str">
        <f t="shared" si="69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68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0"/>
        <v>Aderente</v>
      </c>
      <c r="BR741" s="19" t="str">
        <f t="shared" si="71"/>
        <v>*</v>
      </c>
      <c r="BS741" s="19" t="str">
        <f t="shared" si="72"/>
        <v>*</v>
      </c>
      <c r="BT741" s="8" t="str">
        <f t="shared" si="73"/>
        <v/>
      </c>
    </row>
    <row r="742" spans="1:72" hidden="1">
      <c r="A742" s="47" t="str">
        <f t="shared" si="69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68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0"/>
        <v>Aderente</v>
      </c>
      <c r="BR742" s="19" t="str">
        <f t="shared" si="71"/>
        <v>*</v>
      </c>
      <c r="BS742" s="19" t="str">
        <f t="shared" si="72"/>
        <v>*</v>
      </c>
      <c r="BT742" s="8" t="str">
        <f t="shared" si="73"/>
        <v/>
      </c>
    </row>
    <row r="743" spans="1:72" hidden="1">
      <c r="A743" s="47" t="str">
        <f t="shared" si="69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68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0"/>
        <v>Aderente</v>
      </c>
      <c r="BR743" s="19" t="str">
        <f t="shared" si="71"/>
        <v>*</v>
      </c>
      <c r="BS743" s="19" t="str">
        <f t="shared" si="72"/>
        <v>*</v>
      </c>
      <c r="BT743" s="8" t="str">
        <f t="shared" si="73"/>
        <v/>
      </c>
    </row>
    <row r="744" spans="1:72" hidden="1">
      <c r="A744" s="47" t="str">
        <f t="shared" si="69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68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0"/>
        <v>Aderente</v>
      </c>
      <c r="BR744" s="19" t="str">
        <f t="shared" si="71"/>
        <v>*</v>
      </c>
      <c r="BS744" s="19" t="str">
        <f t="shared" si="72"/>
        <v>*</v>
      </c>
      <c r="BT744" s="8" t="str">
        <f t="shared" si="73"/>
        <v/>
      </c>
    </row>
    <row r="745" spans="1:72" hidden="1">
      <c r="A745" s="47" t="str">
        <f t="shared" si="69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68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0"/>
        <v>Aderente</v>
      </c>
      <c r="BR745" s="19" t="str">
        <f t="shared" si="71"/>
        <v>*</v>
      </c>
      <c r="BS745" s="19" t="str">
        <f t="shared" si="72"/>
        <v>*</v>
      </c>
      <c r="BT745" s="8" t="str">
        <f t="shared" si="73"/>
        <v/>
      </c>
    </row>
    <row r="746" spans="1:72" hidden="1">
      <c r="A746" s="47" t="str">
        <f t="shared" si="69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68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0"/>
        <v>Aderente</v>
      </c>
      <c r="BR746" s="19" t="str">
        <f t="shared" si="71"/>
        <v>*</v>
      </c>
      <c r="BS746" s="19" t="str">
        <f t="shared" si="72"/>
        <v>*</v>
      </c>
      <c r="BT746" s="8" t="str">
        <f t="shared" si="73"/>
        <v/>
      </c>
    </row>
    <row r="747" spans="1:72" hidden="1">
      <c r="A747" s="47" t="str">
        <f t="shared" si="69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68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0"/>
        <v>Aderente</v>
      </c>
      <c r="BR747" s="19" t="str">
        <f t="shared" si="71"/>
        <v>*</v>
      </c>
      <c r="BS747" s="19" t="str">
        <f t="shared" si="72"/>
        <v>*</v>
      </c>
      <c r="BT747" s="8" t="str">
        <f t="shared" si="73"/>
        <v/>
      </c>
    </row>
    <row r="748" spans="1:72" hidden="1">
      <c r="A748" s="47" t="str">
        <f t="shared" si="69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68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0"/>
        <v>Aderente</v>
      </c>
      <c r="BR748" s="19" t="str">
        <f t="shared" si="71"/>
        <v>*</v>
      </c>
      <c r="BS748" s="19" t="str">
        <f t="shared" si="72"/>
        <v>*</v>
      </c>
      <c r="BT748" s="8" t="str">
        <f t="shared" si="73"/>
        <v/>
      </c>
    </row>
    <row r="749" spans="1:72" hidden="1">
      <c r="A749" s="47" t="str">
        <f t="shared" si="69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68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0"/>
        <v>Aderente</v>
      </c>
      <c r="BR749" s="19" t="str">
        <f t="shared" si="71"/>
        <v>*</v>
      </c>
      <c r="BS749" s="19" t="str">
        <f t="shared" si="72"/>
        <v>*</v>
      </c>
      <c r="BT749" s="8" t="str">
        <f t="shared" si="73"/>
        <v/>
      </c>
    </row>
    <row r="750" spans="1:72" hidden="1">
      <c r="A750" s="47" t="str">
        <f t="shared" si="69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68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0"/>
        <v>Aderente</v>
      </c>
      <c r="BR750" s="19" t="str">
        <f t="shared" si="71"/>
        <v>*</v>
      </c>
      <c r="BS750" s="19" t="str">
        <f t="shared" si="72"/>
        <v>*</v>
      </c>
      <c r="BT750" s="8" t="str">
        <f t="shared" si="73"/>
        <v/>
      </c>
    </row>
    <row r="751" spans="1:72" hidden="1">
      <c r="A751" s="47" t="str">
        <f t="shared" si="69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68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0"/>
        <v>Aderente</v>
      </c>
      <c r="BR751" s="19" t="str">
        <f t="shared" si="71"/>
        <v>*</v>
      </c>
      <c r="BS751" s="19" t="str">
        <f t="shared" si="72"/>
        <v>*</v>
      </c>
      <c r="BT751" s="8" t="str">
        <f t="shared" si="73"/>
        <v/>
      </c>
    </row>
    <row r="752" spans="1:72" hidden="1">
      <c r="A752" s="47" t="str">
        <f t="shared" si="69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68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0"/>
        <v>Aderente</v>
      </c>
      <c r="BR752" s="19" t="str">
        <f t="shared" si="71"/>
        <v>*</v>
      </c>
      <c r="BS752" s="19" t="str">
        <f t="shared" si="72"/>
        <v>*</v>
      </c>
      <c r="BT752" s="8" t="str">
        <f t="shared" si="73"/>
        <v/>
      </c>
    </row>
    <row r="753" spans="1:72" hidden="1">
      <c r="A753" s="47" t="str">
        <f t="shared" si="69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68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0"/>
        <v>Aderente</v>
      </c>
      <c r="BR753" s="19" t="str">
        <f t="shared" si="71"/>
        <v>*</v>
      </c>
      <c r="BS753" s="19" t="str">
        <f t="shared" si="72"/>
        <v>*</v>
      </c>
      <c r="BT753" s="8" t="str">
        <f t="shared" si="73"/>
        <v/>
      </c>
    </row>
    <row r="754" spans="1:72" hidden="1">
      <c r="A754" s="47" t="str">
        <f t="shared" si="69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68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0"/>
        <v>Aderente</v>
      </c>
      <c r="BR754" s="19" t="str">
        <f t="shared" si="71"/>
        <v>*</v>
      </c>
      <c r="BS754" s="19" t="str">
        <f t="shared" si="72"/>
        <v>*</v>
      </c>
      <c r="BT754" s="8" t="str">
        <f t="shared" si="73"/>
        <v/>
      </c>
    </row>
    <row r="755" spans="1:72" hidden="1">
      <c r="A755" s="47" t="str">
        <f t="shared" si="69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68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0"/>
        <v>Aderente</v>
      </c>
      <c r="BR755" s="19" t="str">
        <f t="shared" si="71"/>
        <v>*</v>
      </c>
      <c r="BS755" s="19" t="str">
        <f t="shared" si="72"/>
        <v>*</v>
      </c>
      <c r="BT755" s="8" t="str">
        <f t="shared" si="73"/>
        <v/>
      </c>
    </row>
    <row r="756" spans="1:72" hidden="1">
      <c r="A756" s="47" t="str">
        <f t="shared" si="69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68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0"/>
        <v>Aderente</v>
      </c>
      <c r="BR756" s="19" t="str">
        <f t="shared" si="71"/>
        <v>*</v>
      </c>
      <c r="BS756" s="19" t="str">
        <f t="shared" si="72"/>
        <v>*</v>
      </c>
      <c r="BT756" s="8" t="str">
        <f t="shared" si="73"/>
        <v/>
      </c>
    </row>
    <row r="757" spans="1:72" hidden="1">
      <c r="A757" s="47" t="str">
        <f t="shared" si="69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68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0"/>
        <v>Aderente</v>
      </c>
      <c r="BR757" s="19" t="str">
        <f t="shared" si="71"/>
        <v>*</v>
      </c>
      <c r="BS757" s="19" t="str">
        <f t="shared" si="72"/>
        <v>*</v>
      </c>
      <c r="BT757" s="8" t="str">
        <f t="shared" si="73"/>
        <v/>
      </c>
    </row>
    <row r="758" spans="1:72" hidden="1">
      <c r="A758" s="47" t="str">
        <f t="shared" si="69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68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0"/>
        <v>Aderente</v>
      </c>
      <c r="BR758" s="19" t="str">
        <f t="shared" si="71"/>
        <v>*</v>
      </c>
      <c r="BS758" s="19" t="str">
        <f t="shared" si="72"/>
        <v>*</v>
      </c>
      <c r="BT758" s="8" t="str">
        <f t="shared" si="73"/>
        <v/>
      </c>
    </row>
    <row r="759" spans="1:72" hidden="1">
      <c r="A759" s="47" t="str">
        <f t="shared" si="69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68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0"/>
        <v>Aderente</v>
      </c>
      <c r="BR759" s="19" t="str">
        <f t="shared" si="71"/>
        <v>*</v>
      </c>
      <c r="BS759" s="19" t="str">
        <f t="shared" si="72"/>
        <v>*</v>
      </c>
      <c r="BT759" s="8" t="str">
        <f t="shared" si="73"/>
        <v/>
      </c>
    </row>
    <row r="760" spans="1:72" hidden="1">
      <c r="A760" s="47" t="str">
        <f t="shared" si="69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68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0"/>
        <v>Aderente</v>
      </c>
      <c r="BR760" s="19" t="str">
        <f t="shared" si="71"/>
        <v>*</v>
      </c>
      <c r="BS760" s="19" t="str">
        <f t="shared" si="72"/>
        <v>*</v>
      </c>
      <c r="BT760" s="8" t="str">
        <f t="shared" si="73"/>
        <v/>
      </c>
    </row>
    <row r="761" spans="1:72" hidden="1">
      <c r="A761" s="47" t="str">
        <f t="shared" si="69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68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0"/>
        <v>Aderente</v>
      </c>
      <c r="BR761" s="19" t="str">
        <f t="shared" si="71"/>
        <v>*</v>
      </c>
      <c r="BS761" s="19" t="str">
        <f t="shared" si="72"/>
        <v>*</v>
      </c>
      <c r="BT761" s="8" t="str">
        <f t="shared" si="73"/>
        <v/>
      </c>
    </row>
    <row r="762" spans="1:72" hidden="1">
      <c r="A762" s="47" t="str">
        <f t="shared" si="69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68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0"/>
        <v>Aderente</v>
      </c>
      <c r="BR762" s="19" t="str">
        <f t="shared" si="71"/>
        <v>*</v>
      </c>
      <c r="BS762" s="19" t="str">
        <f t="shared" si="72"/>
        <v>*</v>
      </c>
      <c r="BT762" s="8" t="str">
        <f t="shared" si="73"/>
        <v/>
      </c>
    </row>
    <row r="763" spans="1:72" hidden="1">
      <c r="A763" s="47" t="str">
        <f t="shared" si="69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68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0"/>
        <v>Aderente</v>
      </c>
      <c r="BR763" s="19" t="str">
        <f t="shared" si="71"/>
        <v>*</v>
      </c>
      <c r="BS763" s="19" t="str">
        <f t="shared" si="72"/>
        <v>*</v>
      </c>
      <c r="BT763" s="8" t="str">
        <f t="shared" si="73"/>
        <v/>
      </c>
    </row>
    <row r="764" spans="1:72" hidden="1">
      <c r="A764" s="47" t="str">
        <f t="shared" si="69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68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0"/>
        <v>Aderente</v>
      </c>
      <c r="BR764" s="19" t="str">
        <f t="shared" si="71"/>
        <v>*</v>
      </c>
      <c r="BS764" s="19" t="str">
        <f t="shared" si="72"/>
        <v>*</v>
      </c>
      <c r="BT764" s="8" t="str">
        <f t="shared" si="73"/>
        <v/>
      </c>
    </row>
    <row r="765" spans="1:72" hidden="1">
      <c r="A765" s="47" t="str">
        <f t="shared" si="69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68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0"/>
        <v>Aderente</v>
      </c>
      <c r="BR765" s="19" t="str">
        <f t="shared" si="71"/>
        <v>*</v>
      </c>
      <c r="BS765" s="19" t="str">
        <f t="shared" si="72"/>
        <v>*</v>
      </c>
      <c r="BT765" s="8" t="str">
        <f t="shared" si="73"/>
        <v/>
      </c>
    </row>
    <row r="766" spans="1:72" hidden="1">
      <c r="A766" s="47" t="str">
        <f t="shared" si="69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68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0"/>
        <v>Aderente</v>
      </c>
      <c r="BR766" s="19" t="str">
        <f t="shared" si="71"/>
        <v>*</v>
      </c>
      <c r="BS766" s="19" t="str">
        <f t="shared" si="72"/>
        <v>*</v>
      </c>
      <c r="BT766" s="8" t="str">
        <f t="shared" si="73"/>
        <v/>
      </c>
    </row>
    <row r="767" spans="1:72" hidden="1">
      <c r="A767" s="47" t="str">
        <f t="shared" si="69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68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0"/>
        <v>Aderente</v>
      </c>
      <c r="BR767" s="19" t="str">
        <f t="shared" si="71"/>
        <v>*</v>
      </c>
      <c r="BS767" s="19" t="str">
        <f t="shared" si="72"/>
        <v>*</v>
      </c>
      <c r="BT767" s="8" t="str">
        <f t="shared" si="73"/>
        <v/>
      </c>
    </row>
    <row r="768" spans="1:72" hidden="1">
      <c r="A768" s="47" t="str">
        <f t="shared" si="69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68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0"/>
        <v>Aderente</v>
      </c>
      <c r="BR768" s="19" t="str">
        <f t="shared" si="71"/>
        <v>*</v>
      </c>
      <c r="BS768" s="19" t="str">
        <f t="shared" si="72"/>
        <v>*</v>
      </c>
      <c r="BT768" s="8" t="str">
        <f t="shared" si="73"/>
        <v/>
      </c>
    </row>
    <row r="769" spans="1:72" hidden="1">
      <c r="A769" s="47" t="str">
        <f t="shared" si="69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68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0"/>
        <v>Aderente</v>
      </c>
      <c r="BR769" s="19" t="str">
        <f t="shared" si="71"/>
        <v>*</v>
      </c>
      <c r="BS769" s="19" t="str">
        <f t="shared" si="72"/>
        <v>*</v>
      </c>
      <c r="BT769" s="8" t="str">
        <f t="shared" si="73"/>
        <v/>
      </c>
    </row>
    <row r="770" spans="1:72" hidden="1">
      <c r="A770" s="47" t="str">
        <f t="shared" si="69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68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0"/>
        <v>Aderente</v>
      </c>
      <c r="BR770" s="19" t="str">
        <f t="shared" si="71"/>
        <v>*</v>
      </c>
      <c r="BS770" s="19" t="str">
        <f t="shared" si="72"/>
        <v>*</v>
      </c>
      <c r="BT770" s="8" t="str">
        <f t="shared" si="73"/>
        <v/>
      </c>
    </row>
    <row r="771" spans="1:72" hidden="1">
      <c r="A771" s="47" t="str">
        <f t="shared" si="69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68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0"/>
        <v>Aderente</v>
      </c>
      <c r="BR771" s="19" t="str">
        <f t="shared" si="71"/>
        <v>*</v>
      </c>
      <c r="BS771" s="19" t="str">
        <f t="shared" si="72"/>
        <v>*</v>
      </c>
      <c r="BT771" s="8" t="str">
        <f t="shared" si="73"/>
        <v/>
      </c>
    </row>
    <row r="772" spans="1:72" hidden="1">
      <c r="A772" s="47" t="str">
        <f t="shared" si="69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68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0"/>
        <v>Aderente</v>
      </c>
      <c r="BR772" s="19" t="str">
        <f t="shared" si="71"/>
        <v>*</v>
      </c>
      <c r="BS772" s="19" t="str">
        <f t="shared" si="72"/>
        <v>*</v>
      </c>
      <c r="BT772" s="8" t="str">
        <f t="shared" si="73"/>
        <v/>
      </c>
    </row>
    <row r="773" spans="1:72" hidden="1">
      <c r="A773" s="47" t="str">
        <f t="shared" si="69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68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0"/>
        <v>Aderente</v>
      </c>
      <c r="BR773" s="19" t="str">
        <f t="shared" si="71"/>
        <v>*</v>
      </c>
      <c r="BS773" s="19" t="str">
        <f t="shared" si="72"/>
        <v>*</v>
      </c>
      <c r="BT773" s="8" t="str">
        <f t="shared" si="73"/>
        <v/>
      </c>
    </row>
    <row r="774" spans="1:72" hidden="1">
      <c r="A774" s="47" t="str">
        <f t="shared" si="69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68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0"/>
        <v>Aderente</v>
      </c>
      <c r="BR774" s="19" t="str">
        <f t="shared" si="71"/>
        <v>*</v>
      </c>
      <c r="BS774" s="19" t="str">
        <f t="shared" si="72"/>
        <v>*</v>
      </c>
      <c r="BT774" s="8" t="str">
        <f t="shared" si="73"/>
        <v/>
      </c>
    </row>
    <row r="775" spans="1:72" hidden="1">
      <c r="A775" s="47" t="str">
        <f t="shared" si="69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4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0"/>
        <v>Aderente</v>
      </c>
      <c r="BR775" s="19" t="str">
        <f t="shared" si="71"/>
        <v>*</v>
      </c>
      <c r="BS775" s="19" t="str">
        <f t="shared" si="72"/>
        <v>*</v>
      </c>
      <c r="BT775" s="8" t="str">
        <f t="shared" si="73"/>
        <v/>
      </c>
    </row>
    <row r="776" spans="1:72" hidden="1">
      <c r="A776" s="47" t="str">
        <f t="shared" ref="A776:A839" si="75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4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76">IF(AND(BR776&lt;1,BS776&lt;1),"Produção e Intervalo",IF(BR776&lt;1,"Intervalo",IF(BS776&lt;1,"Produção","Aderente")))</f>
        <v>Aderente</v>
      </c>
      <c r="BR776" s="19" t="str">
        <f t="shared" ref="BR776:BR839" si="77">IF(OR(B776="",F776=""),"*",AY776/P776)</f>
        <v>*</v>
      </c>
      <c r="BS776" s="19" t="str">
        <f t="shared" ref="BS776:BS839" si="78">IF(OR(B776="",F776=""),"*",BA776/Q776)</f>
        <v>*</v>
      </c>
      <c r="BT776" s="8" t="str">
        <f t="shared" ref="BT776:BT839" si="79">IF(BN776="","",SUBSTITUTE(BM776," ","")&amp;SUBSTITUTE(BN776," ",""))</f>
        <v/>
      </c>
    </row>
    <row r="777" spans="1:72" hidden="1">
      <c r="A777" s="47" t="str">
        <f t="shared" si="75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4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76"/>
        <v>Aderente</v>
      </c>
      <c r="BR777" s="19" t="str">
        <f t="shared" si="77"/>
        <v>*</v>
      </c>
      <c r="BS777" s="19" t="str">
        <f t="shared" si="78"/>
        <v>*</v>
      </c>
      <c r="BT777" s="8" t="str">
        <f t="shared" si="79"/>
        <v/>
      </c>
    </row>
    <row r="778" spans="1:72" hidden="1">
      <c r="A778" s="47" t="str">
        <f t="shared" si="75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4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76"/>
        <v>Aderente</v>
      </c>
      <c r="BR778" s="19" t="str">
        <f t="shared" si="77"/>
        <v>*</v>
      </c>
      <c r="BS778" s="19" t="str">
        <f t="shared" si="78"/>
        <v>*</v>
      </c>
      <c r="BT778" s="8" t="str">
        <f t="shared" si="79"/>
        <v/>
      </c>
    </row>
    <row r="779" spans="1:72" hidden="1">
      <c r="A779" s="47" t="str">
        <f t="shared" si="75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4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76"/>
        <v>Aderente</v>
      </c>
      <c r="BR779" s="19" t="str">
        <f t="shared" si="77"/>
        <v>*</v>
      </c>
      <c r="BS779" s="19" t="str">
        <f t="shared" si="78"/>
        <v>*</v>
      </c>
      <c r="BT779" s="8" t="str">
        <f t="shared" si="79"/>
        <v/>
      </c>
    </row>
    <row r="780" spans="1:72" hidden="1">
      <c r="A780" s="47" t="str">
        <f t="shared" si="75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4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76"/>
        <v>Aderente</v>
      </c>
      <c r="BR780" s="19" t="str">
        <f t="shared" si="77"/>
        <v>*</v>
      </c>
      <c r="BS780" s="19" t="str">
        <f t="shared" si="78"/>
        <v>*</v>
      </c>
      <c r="BT780" s="8" t="str">
        <f t="shared" si="79"/>
        <v/>
      </c>
    </row>
    <row r="781" spans="1:72" hidden="1">
      <c r="A781" s="47" t="str">
        <f t="shared" si="75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4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76"/>
        <v>Aderente</v>
      </c>
      <c r="BR781" s="19" t="str">
        <f t="shared" si="77"/>
        <v>*</v>
      </c>
      <c r="BS781" s="19" t="str">
        <f t="shared" si="78"/>
        <v>*</v>
      </c>
      <c r="BT781" s="8" t="str">
        <f t="shared" si="79"/>
        <v/>
      </c>
    </row>
    <row r="782" spans="1:72" hidden="1">
      <c r="A782" s="47" t="str">
        <f t="shared" si="75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4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76"/>
        <v>Aderente</v>
      </c>
      <c r="BR782" s="19" t="str">
        <f t="shared" si="77"/>
        <v>*</v>
      </c>
      <c r="BS782" s="19" t="str">
        <f t="shared" si="78"/>
        <v>*</v>
      </c>
      <c r="BT782" s="8" t="str">
        <f t="shared" si="79"/>
        <v/>
      </c>
    </row>
    <row r="783" spans="1:72" hidden="1">
      <c r="A783" s="47" t="str">
        <f t="shared" si="75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4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76"/>
        <v>Aderente</v>
      </c>
      <c r="BR783" s="19" t="str">
        <f t="shared" si="77"/>
        <v>*</v>
      </c>
      <c r="BS783" s="19" t="str">
        <f t="shared" si="78"/>
        <v>*</v>
      </c>
      <c r="BT783" s="8" t="str">
        <f t="shared" si="79"/>
        <v/>
      </c>
    </row>
    <row r="784" spans="1:72" hidden="1">
      <c r="A784" s="47" t="str">
        <f t="shared" si="75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4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76"/>
        <v>Aderente</v>
      </c>
      <c r="BR784" s="19" t="str">
        <f t="shared" si="77"/>
        <v>*</v>
      </c>
      <c r="BS784" s="19" t="str">
        <f t="shared" si="78"/>
        <v>*</v>
      </c>
      <c r="BT784" s="8" t="str">
        <f t="shared" si="79"/>
        <v/>
      </c>
    </row>
    <row r="785" spans="1:72" hidden="1">
      <c r="A785" s="47" t="str">
        <f t="shared" si="75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4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76"/>
        <v>Aderente</v>
      </c>
      <c r="BR785" s="19" t="str">
        <f t="shared" si="77"/>
        <v>*</v>
      </c>
      <c r="BS785" s="19" t="str">
        <f t="shared" si="78"/>
        <v>*</v>
      </c>
      <c r="BT785" s="8" t="str">
        <f t="shared" si="79"/>
        <v/>
      </c>
    </row>
    <row r="786" spans="1:72" hidden="1">
      <c r="A786" s="47" t="str">
        <f t="shared" si="75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4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76"/>
        <v>Aderente</v>
      </c>
      <c r="BR786" s="19" t="str">
        <f t="shared" si="77"/>
        <v>*</v>
      </c>
      <c r="BS786" s="19" t="str">
        <f t="shared" si="78"/>
        <v>*</v>
      </c>
      <c r="BT786" s="8" t="str">
        <f t="shared" si="79"/>
        <v/>
      </c>
    </row>
    <row r="787" spans="1:72" hidden="1">
      <c r="A787" s="47" t="str">
        <f t="shared" si="75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4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76"/>
        <v>Aderente</v>
      </c>
      <c r="BR787" s="19" t="str">
        <f t="shared" si="77"/>
        <v>*</v>
      </c>
      <c r="BS787" s="19" t="str">
        <f t="shared" si="78"/>
        <v>*</v>
      </c>
      <c r="BT787" s="8" t="str">
        <f t="shared" si="79"/>
        <v/>
      </c>
    </row>
    <row r="788" spans="1:72" hidden="1">
      <c r="A788" s="47" t="str">
        <f t="shared" si="75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4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76"/>
        <v>Aderente</v>
      </c>
      <c r="BR788" s="19" t="str">
        <f t="shared" si="77"/>
        <v>*</v>
      </c>
      <c r="BS788" s="19" t="str">
        <f t="shared" si="78"/>
        <v>*</v>
      </c>
      <c r="BT788" s="8" t="str">
        <f t="shared" si="79"/>
        <v/>
      </c>
    </row>
    <row r="789" spans="1:72" hidden="1">
      <c r="A789" s="47" t="str">
        <f t="shared" si="75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4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76"/>
        <v>Aderente</v>
      </c>
      <c r="BR789" s="19" t="str">
        <f t="shared" si="77"/>
        <v>*</v>
      </c>
      <c r="BS789" s="19" t="str">
        <f t="shared" si="78"/>
        <v>*</v>
      </c>
      <c r="BT789" s="8" t="str">
        <f t="shared" si="79"/>
        <v/>
      </c>
    </row>
    <row r="790" spans="1:72" hidden="1">
      <c r="A790" s="47" t="str">
        <f t="shared" si="75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4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76"/>
        <v>Aderente</v>
      </c>
      <c r="BR790" s="19" t="str">
        <f t="shared" si="77"/>
        <v>*</v>
      </c>
      <c r="BS790" s="19" t="str">
        <f t="shared" si="78"/>
        <v>*</v>
      </c>
      <c r="BT790" s="8" t="str">
        <f t="shared" si="79"/>
        <v/>
      </c>
    </row>
    <row r="791" spans="1:72" hidden="1">
      <c r="A791" s="47" t="str">
        <f t="shared" si="75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4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76"/>
        <v>Aderente</v>
      </c>
      <c r="BR791" s="19" t="str">
        <f t="shared" si="77"/>
        <v>*</v>
      </c>
      <c r="BS791" s="19" t="str">
        <f t="shared" si="78"/>
        <v>*</v>
      </c>
      <c r="BT791" s="8" t="str">
        <f t="shared" si="79"/>
        <v/>
      </c>
    </row>
    <row r="792" spans="1:72" hidden="1">
      <c r="A792" s="47" t="str">
        <f t="shared" si="75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4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76"/>
        <v>Aderente</v>
      </c>
      <c r="BR792" s="19" t="str">
        <f t="shared" si="77"/>
        <v>*</v>
      </c>
      <c r="BS792" s="19" t="str">
        <f t="shared" si="78"/>
        <v>*</v>
      </c>
      <c r="BT792" s="8" t="str">
        <f t="shared" si="79"/>
        <v/>
      </c>
    </row>
    <row r="793" spans="1:72" hidden="1">
      <c r="A793" s="47" t="str">
        <f t="shared" si="75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4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76"/>
        <v>Aderente</v>
      </c>
      <c r="BR793" s="19" t="str">
        <f t="shared" si="77"/>
        <v>*</v>
      </c>
      <c r="BS793" s="19" t="str">
        <f t="shared" si="78"/>
        <v>*</v>
      </c>
      <c r="BT793" s="8" t="str">
        <f t="shared" si="79"/>
        <v/>
      </c>
    </row>
    <row r="794" spans="1:72" hidden="1">
      <c r="A794" s="47" t="str">
        <f t="shared" si="75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4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76"/>
        <v>Aderente</v>
      </c>
      <c r="BR794" s="19" t="str">
        <f t="shared" si="77"/>
        <v>*</v>
      </c>
      <c r="BS794" s="19" t="str">
        <f t="shared" si="78"/>
        <v>*</v>
      </c>
      <c r="BT794" s="8" t="str">
        <f t="shared" si="79"/>
        <v/>
      </c>
    </row>
    <row r="795" spans="1:72" hidden="1">
      <c r="A795" s="47" t="str">
        <f t="shared" si="75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4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76"/>
        <v>Aderente</v>
      </c>
      <c r="BR795" s="19" t="str">
        <f t="shared" si="77"/>
        <v>*</v>
      </c>
      <c r="BS795" s="19" t="str">
        <f t="shared" si="78"/>
        <v>*</v>
      </c>
      <c r="BT795" s="8" t="str">
        <f t="shared" si="79"/>
        <v/>
      </c>
    </row>
    <row r="796" spans="1:72" hidden="1">
      <c r="A796" s="47" t="str">
        <f t="shared" si="75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4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76"/>
        <v>Aderente</v>
      </c>
      <c r="BR796" s="19" t="str">
        <f t="shared" si="77"/>
        <v>*</v>
      </c>
      <c r="BS796" s="19" t="str">
        <f t="shared" si="78"/>
        <v>*</v>
      </c>
      <c r="BT796" s="8" t="str">
        <f t="shared" si="79"/>
        <v/>
      </c>
    </row>
    <row r="797" spans="1:72" hidden="1">
      <c r="A797" s="47" t="str">
        <f t="shared" si="75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4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76"/>
        <v>Aderente</v>
      </c>
      <c r="BR797" s="19" t="str">
        <f t="shared" si="77"/>
        <v>*</v>
      </c>
      <c r="BS797" s="19" t="str">
        <f t="shared" si="78"/>
        <v>*</v>
      </c>
      <c r="BT797" s="8" t="str">
        <f t="shared" si="79"/>
        <v/>
      </c>
    </row>
    <row r="798" spans="1:72" hidden="1">
      <c r="A798" s="47" t="str">
        <f t="shared" si="75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4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76"/>
        <v>Aderente</v>
      </c>
      <c r="BR798" s="19" t="str">
        <f t="shared" si="77"/>
        <v>*</v>
      </c>
      <c r="BS798" s="19" t="str">
        <f t="shared" si="78"/>
        <v>*</v>
      </c>
      <c r="BT798" s="8" t="str">
        <f t="shared" si="79"/>
        <v/>
      </c>
    </row>
    <row r="799" spans="1:72" hidden="1">
      <c r="A799" s="47" t="str">
        <f t="shared" si="75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4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76"/>
        <v>Aderente</v>
      </c>
      <c r="BR799" s="19" t="str">
        <f t="shared" si="77"/>
        <v>*</v>
      </c>
      <c r="BS799" s="19" t="str">
        <f t="shared" si="78"/>
        <v>*</v>
      </c>
      <c r="BT799" s="8" t="str">
        <f t="shared" si="79"/>
        <v/>
      </c>
    </row>
    <row r="800" spans="1:72" hidden="1">
      <c r="A800" s="47" t="str">
        <f t="shared" si="75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4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76"/>
        <v>Aderente</v>
      </c>
      <c r="BR800" s="19" t="str">
        <f t="shared" si="77"/>
        <v>*</v>
      </c>
      <c r="BS800" s="19" t="str">
        <f t="shared" si="78"/>
        <v>*</v>
      </c>
      <c r="BT800" s="8" t="str">
        <f t="shared" si="79"/>
        <v/>
      </c>
    </row>
    <row r="801" spans="1:72" hidden="1">
      <c r="A801" s="47" t="str">
        <f t="shared" si="75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4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76"/>
        <v>Aderente</v>
      </c>
      <c r="BR801" s="19" t="str">
        <f t="shared" si="77"/>
        <v>*</v>
      </c>
      <c r="BS801" s="19" t="str">
        <f t="shared" si="78"/>
        <v>*</v>
      </c>
      <c r="BT801" s="8" t="str">
        <f t="shared" si="79"/>
        <v/>
      </c>
    </row>
    <row r="802" spans="1:72" hidden="1">
      <c r="A802" s="47" t="str">
        <f t="shared" si="75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4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76"/>
        <v>Aderente</v>
      </c>
      <c r="BR802" s="19" t="str">
        <f t="shared" si="77"/>
        <v>*</v>
      </c>
      <c r="BS802" s="19" t="str">
        <f t="shared" si="78"/>
        <v>*</v>
      </c>
      <c r="BT802" s="8" t="str">
        <f t="shared" si="79"/>
        <v/>
      </c>
    </row>
    <row r="803" spans="1:72" hidden="1">
      <c r="A803" s="47" t="str">
        <f t="shared" si="75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4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76"/>
        <v>Aderente</v>
      </c>
      <c r="BR803" s="19" t="str">
        <f t="shared" si="77"/>
        <v>*</v>
      </c>
      <c r="BS803" s="19" t="str">
        <f t="shared" si="78"/>
        <v>*</v>
      </c>
      <c r="BT803" s="8" t="str">
        <f t="shared" si="79"/>
        <v/>
      </c>
    </row>
    <row r="804" spans="1:72" hidden="1">
      <c r="A804" s="47" t="str">
        <f t="shared" si="75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4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76"/>
        <v>Aderente</v>
      </c>
      <c r="BR804" s="19" t="str">
        <f t="shared" si="77"/>
        <v>*</v>
      </c>
      <c r="BS804" s="19" t="str">
        <f t="shared" si="78"/>
        <v>*</v>
      </c>
      <c r="BT804" s="8" t="str">
        <f t="shared" si="79"/>
        <v/>
      </c>
    </row>
    <row r="805" spans="1:72" hidden="1">
      <c r="A805" s="47" t="str">
        <f t="shared" si="75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4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76"/>
        <v>Aderente</v>
      </c>
      <c r="BR805" s="19" t="str">
        <f t="shared" si="77"/>
        <v>*</v>
      </c>
      <c r="BS805" s="19" t="str">
        <f t="shared" si="78"/>
        <v>*</v>
      </c>
      <c r="BT805" s="8" t="str">
        <f t="shared" si="79"/>
        <v/>
      </c>
    </row>
    <row r="806" spans="1:72" hidden="1">
      <c r="A806" s="47" t="str">
        <f t="shared" si="75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4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76"/>
        <v>Aderente</v>
      </c>
      <c r="BR806" s="19" t="str">
        <f t="shared" si="77"/>
        <v>*</v>
      </c>
      <c r="BS806" s="19" t="str">
        <f t="shared" si="78"/>
        <v>*</v>
      </c>
      <c r="BT806" s="8" t="str">
        <f t="shared" si="79"/>
        <v/>
      </c>
    </row>
    <row r="807" spans="1:72" hidden="1">
      <c r="A807" s="47" t="str">
        <f t="shared" si="75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4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76"/>
        <v>Aderente</v>
      </c>
      <c r="BR807" s="19" t="str">
        <f t="shared" si="77"/>
        <v>*</v>
      </c>
      <c r="BS807" s="19" t="str">
        <f t="shared" si="78"/>
        <v>*</v>
      </c>
      <c r="BT807" s="8" t="str">
        <f t="shared" si="79"/>
        <v/>
      </c>
    </row>
    <row r="808" spans="1:72" hidden="1">
      <c r="A808" s="47" t="str">
        <f t="shared" si="75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4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76"/>
        <v>Aderente</v>
      </c>
      <c r="BR808" s="19" t="str">
        <f t="shared" si="77"/>
        <v>*</v>
      </c>
      <c r="BS808" s="19" t="str">
        <f t="shared" si="78"/>
        <v>*</v>
      </c>
      <c r="BT808" s="8" t="str">
        <f t="shared" si="79"/>
        <v/>
      </c>
    </row>
    <row r="809" spans="1:72" hidden="1">
      <c r="A809" s="47" t="str">
        <f t="shared" si="75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4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76"/>
        <v>Aderente</v>
      </c>
      <c r="BR809" s="19" t="str">
        <f t="shared" si="77"/>
        <v>*</v>
      </c>
      <c r="BS809" s="19" t="str">
        <f t="shared" si="78"/>
        <v>*</v>
      </c>
      <c r="BT809" s="8" t="str">
        <f t="shared" si="79"/>
        <v/>
      </c>
    </row>
    <row r="810" spans="1:72" hidden="1">
      <c r="A810" s="47" t="str">
        <f t="shared" si="75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4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76"/>
        <v>Aderente</v>
      </c>
      <c r="BR810" s="19" t="str">
        <f t="shared" si="77"/>
        <v>*</v>
      </c>
      <c r="BS810" s="19" t="str">
        <f t="shared" si="78"/>
        <v>*</v>
      </c>
      <c r="BT810" s="8" t="str">
        <f t="shared" si="79"/>
        <v/>
      </c>
    </row>
    <row r="811" spans="1:72" hidden="1">
      <c r="A811" s="47" t="str">
        <f t="shared" si="75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4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76"/>
        <v>Aderente</v>
      </c>
      <c r="BR811" s="19" t="str">
        <f t="shared" si="77"/>
        <v>*</v>
      </c>
      <c r="BS811" s="19" t="str">
        <f t="shared" si="78"/>
        <v>*</v>
      </c>
      <c r="BT811" s="8" t="str">
        <f t="shared" si="79"/>
        <v/>
      </c>
    </row>
    <row r="812" spans="1:72" hidden="1">
      <c r="A812" s="47" t="str">
        <f t="shared" si="75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4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76"/>
        <v>Aderente</v>
      </c>
      <c r="BR812" s="19" t="str">
        <f t="shared" si="77"/>
        <v>*</v>
      </c>
      <c r="BS812" s="19" t="str">
        <f t="shared" si="78"/>
        <v>*</v>
      </c>
      <c r="BT812" s="8" t="str">
        <f t="shared" si="79"/>
        <v/>
      </c>
    </row>
    <row r="813" spans="1:72" hidden="1">
      <c r="A813" s="47" t="str">
        <f t="shared" si="75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4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76"/>
        <v>Aderente</v>
      </c>
      <c r="BR813" s="19" t="str">
        <f t="shared" si="77"/>
        <v>*</v>
      </c>
      <c r="BS813" s="19" t="str">
        <f t="shared" si="78"/>
        <v>*</v>
      </c>
      <c r="BT813" s="8" t="str">
        <f t="shared" si="79"/>
        <v/>
      </c>
    </row>
    <row r="814" spans="1:72" hidden="1">
      <c r="A814" s="47" t="str">
        <f t="shared" si="75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4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76"/>
        <v>Aderente</v>
      </c>
      <c r="BR814" s="19" t="str">
        <f t="shared" si="77"/>
        <v>*</v>
      </c>
      <c r="BS814" s="19" t="str">
        <f t="shared" si="78"/>
        <v>*</v>
      </c>
      <c r="BT814" s="8" t="str">
        <f t="shared" si="79"/>
        <v/>
      </c>
    </row>
    <row r="815" spans="1:72" hidden="1">
      <c r="A815" s="47" t="str">
        <f t="shared" si="75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4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76"/>
        <v>Aderente</v>
      </c>
      <c r="BR815" s="19" t="str">
        <f t="shared" si="77"/>
        <v>*</v>
      </c>
      <c r="BS815" s="19" t="str">
        <f t="shared" si="78"/>
        <v>*</v>
      </c>
      <c r="BT815" s="8" t="str">
        <f t="shared" si="79"/>
        <v/>
      </c>
    </row>
    <row r="816" spans="1:72" hidden="1">
      <c r="A816" s="47" t="str">
        <f t="shared" si="75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4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76"/>
        <v>Aderente</v>
      </c>
      <c r="BR816" s="19" t="str">
        <f t="shared" si="77"/>
        <v>*</v>
      </c>
      <c r="BS816" s="19" t="str">
        <f t="shared" si="78"/>
        <v>*</v>
      </c>
      <c r="BT816" s="8" t="str">
        <f t="shared" si="79"/>
        <v/>
      </c>
    </row>
    <row r="817" spans="1:72" hidden="1">
      <c r="A817" s="47" t="str">
        <f t="shared" si="75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4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76"/>
        <v>Aderente</v>
      </c>
      <c r="BR817" s="19" t="str">
        <f t="shared" si="77"/>
        <v>*</v>
      </c>
      <c r="BS817" s="19" t="str">
        <f t="shared" si="78"/>
        <v>*</v>
      </c>
      <c r="BT817" s="8" t="str">
        <f t="shared" si="79"/>
        <v/>
      </c>
    </row>
    <row r="818" spans="1:72" hidden="1">
      <c r="A818" s="47" t="str">
        <f t="shared" si="75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4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76"/>
        <v>Aderente</v>
      </c>
      <c r="BR818" s="19" t="str">
        <f t="shared" si="77"/>
        <v>*</v>
      </c>
      <c r="BS818" s="19" t="str">
        <f t="shared" si="78"/>
        <v>*</v>
      </c>
      <c r="BT818" s="8" t="str">
        <f t="shared" si="79"/>
        <v/>
      </c>
    </row>
    <row r="819" spans="1:72" hidden="1">
      <c r="A819" s="47" t="str">
        <f t="shared" si="75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4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76"/>
        <v>Aderente</v>
      </c>
      <c r="BR819" s="19" t="str">
        <f t="shared" si="77"/>
        <v>*</v>
      </c>
      <c r="BS819" s="19" t="str">
        <f t="shared" si="78"/>
        <v>*</v>
      </c>
      <c r="BT819" s="8" t="str">
        <f t="shared" si="79"/>
        <v/>
      </c>
    </row>
    <row r="820" spans="1:72" hidden="1">
      <c r="A820" s="47" t="str">
        <f t="shared" si="75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4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76"/>
        <v>Aderente</v>
      </c>
      <c r="BR820" s="19" t="str">
        <f t="shared" si="77"/>
        <v>*</v>
      </c>
      <c r="BS820" s="19" t="str">
        <f t="shared" si="78"/>
        <v>*</v>
      </c>
      <c r="BT820" s="8" t="str">
        <f t="shared" si="79"/>
        <v/>
      </c>
    </row>
    <row r="821" spans="1:72" hidden="1">
      <c r="A821" s="47" t="str">
        <f t="shared" si="75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4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76"/>
        <v>Aderente</v>
      </c>
      <c r="BR821" s="19" t="str">
        <f t="shared" si="77"/>
        <v>*</v>
      </c>
      <c r="BS821" s="19" t="str">
        <f t="shared" si="78"/>
        <v>*</v>
      </c>
      <c r="BT821" s="8" t="str">
        <f t="shared" si="79"/>
        <v/>
      </c>
    </row>
    <row r="822" spans="1:72" hidden="1">
      <c r="A822" s="47" t="str">
        <f t="shared" si="75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4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76"/>
        <v>Aderente</v>
      </c>
      <c r="BR822" s="19" t="str">
        <f t="shared" si="77"/>
        <v>*</v>
      </c>
      <c r="BS822" s="19" t="str">
        <f t="shared" si="78"/>
        <v>*</v>
      </c>
      <c r="BT822" s="8" t="str">
        <f t="shared" si="79"/>
        <v/>
      </c>
    </row>
    <row r="823" spans="1:72" hidden="1">
      <c r="A823" s="47" t="str">
        <f t="shared" si="75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4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76"/>
        <v>Aderente</v>
      </c>
      <c r="BR823" s="19" t="str">
        <f t="shared" si="77"/>
        <v>*</v>
      </c>
      <c r="BS823" s="19" t="str">
        <f t="shared" si="78"/>
        <v>*</v>
      </c>
      <c r="BT823" s="8" t="str">
        <f t="shared" si="79"/>
        <v/>
      </c>
    </row>
    <row r="824" spans="1:72" hidden="1">
      <c r="A824" s="47" t="str">
        <f t="shared" si="75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4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76"/>
        <v>Aderente</v>
      </c>
      <c r="BR824" s="19" t="str">
        <f t="shared" si="77"/>
        <v>*</v>
      </c>
      <c r="BS824" s="19" t="str">
        <f t="shared" si="78"/>
        <v>*</v>
      </c>
      <c r="BT824" s="8" t="str">
        <f t="shared" si="79"/>
        <v/>
      </c>
    </row>
    <row r="825" spans="1:72" hidden="1">
      <c r="A825" s="47" t="str">
        <f t="shared" si="75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4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76"/>
        <v>Aderente</v>
      </c>
      <c r="BR825" s="19" t="str">
        <f t="shared" si="77"/>
        <v>*</v>
      </c>
      <c r="BS825" s="19" t="str">
        <f t="shared" si="78"/>
        <v>*</v>
      </c>
      <c r="BT825" s="8" t="str">
        <f t="shared" si="79"/>
        <v/>
      </c>
    </row>
    <row r="826" spans="1:72" hidden="1">
      <c r="A826" s="47" t="str">
        <f t="shared" si="75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4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76"/>
        <v>Aderente</v>
      </c>
      <c r="BR826" s="19" t="str">
        <f t="shared" si="77"/>
        <v>*</v>
      </c>
      <c r="BS826" s="19" t="str">
        <f t="shared" si="78"/>
        <v>*</v>
      </c>
      <c r="BT826" s="8" t="str">
        <f t="shared" si="79"/>
        <v/>
      </c>
    </row>
    <row r="827" spans="1:72" hidden="1">
      <c r="A827" s="47" t="str">
        <f t="shared" si="75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4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76"/>
        <v>Aderente</v>
      </c>
      <c r="BR827" s="19" t="str">
        <f t="shared" si="77"/>
        <v>*</v>
      </c>
      <c r="BS827" s="19" t="str">
        <f t="shared" si="78"/>
        <v>*</v>
      </c>
      <c r="BT827" s="8" t="str">
        <f t="shared" si="79"/>
        <v/>
      </c>
    </row>
    <row r="828" spans="1:72" hidden="1">
      <c r="A828" s="47" t="str">
        <f t="shared" si="75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4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76"/>
        <v>Aderente</v>
      </c>
      <c r="BR828" s="19" t="str">
        <f t="shared" si="77"/>
        <v>*</v>
      </c>
      <c r="BS828" s="19" t="str">
        <f t="shared" si="78"/>
        <v>*</v>
      </c>
      <c r="BT828" s="8" t="str">
        <f t="shared" si="79"/>
        <v/>
      </c>
    </row>
    <row r="829" spans="1:72" hidden="1">
      <c r="A829" s="47" t="str">
        <f t="shared" si="75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4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76"/>
        <v>Aderente</v>
      </c>
      <c r="BR829" s="19" t="str">
        <f t="shared" si="77"/>
        <v>*</v>
      </c>
      <c r="BS829" s="19" t="str">
        <f t="shared" si="78"/>
        <v>*</v>
      </c>
      <c r="BT829" s="8" t="str">
        <f t="shared" si="79"/>
        <v/>
      </c>
    </row>
    <row r="830" spans="1:72" hidden="1">
      <c r="A830" s="47" t="str">
        <f t="shared" si="75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4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76"/>
        <v>Aderente</v>
      </c>
      <c r="BR830" s="19" t="str">
        <f t="shared" si="77"/>
        <v>*</v>
      </c>
      <c r="BS830" s="19" t="str">
        <f t="shared" si="78"/>
        <v>*</v>
      </c>
      <c r="BT830" s="8" t="str">
        <f t="shared" si="79"/>
        <v/>
      </c>
    </row>
    <row r="831" spans="1:72" hidden="1">
      <c r="A831" s="47" t="str">
        <f t="shared" si="75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4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76"/>
        <v>Aderente</v>
      </c>
      <c r="BR831" s="19" t="str">
        <f t="shared" si="77"/>
        <v>*</v>
      </c>
      <c r="BS831" s="19" t="str">
        <f t="shared" si="78"/>
        <v>*</v>
      </c>
      <c r="BT831" s="8" t="str">
        <f t="shared" si="79"/>
        <v/>
      </c>
    </row>
    <row r="832" spans="1:72" hidden="1">
      <c r="A832" s="47" t="str">
        <f t="shared" si="75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4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76"/>
        <v>Aderente</v>
      </c>
      <c r="BR832" s="19" t="str">
        <f t="shared" si="77"/>
        <v>*</v>
      </c>
      <c r="BS832" s="19" t="str">
        <f t="shared" si="78"/>
        <v>*</v>
      </c>
      <c r="BT832" s="8" t="str">
        <f t="shared" si="79"/>
        <v/>
      </c>
    </row>
    <row r="833" spans="1:72" hidden="1">
      <c r="A833" s="47" t="str">
        <f t="shared" si="75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4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76"/>
        <v>Aderente</v>
      </c>
      <c r="BR833" s="19" t="str">
        <f t="shared" si="77"/>
        <v>*</v>
      </c>
      <c r="BS833" s="19" t="str">
        <f t="shared" si="78"/>
        <v>*</v>
      </c>
      <c r="BT833" s="8" t="str">
        <f t="shared" si="79"/>
        <v/>
      </c>
    </row>
    <row r="834" spans="1:72" hidden="1">
      <c r="A834" s="47" t="str">
        <f t="shared" si="75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4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76"/>
        <v>Aderente</v>
      </c>
      <c r="BR834" s="19" t="str">
        <f t="shared" si="77"/>
        <v>*</v>
      </c>
      <c r="BS834" s="19" t="str">
        <f t="shared" si="78"/>
        <v>*</v>
      </c>
      <c r="BT834" s="8" t="str">
        <f t="shared" si="79"/>
        <v/>
      </c>
    </row>
    <row r="835" spans="1:72" hidden="1">
      <c r="A835" s="47" t="str">
        <f t="shared" si="75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4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76"/>
        <v>Aderente</v>
      </c>
      <c r="BR835" s="19" t="str">
        <f t="shared" si="77"/>
        <v>*</v>
      </c>
      <c r="BS835" s="19" t="str">
        <f t="shared" si="78"/>
        <v>*</v>
      </c>
      <c r="BT835" s="8" t="str">
        <f t="shared" si="79"/>
        <v/>
      </c>
    </row>
    <row r="836" spans="1:72" hidden="1">
      <c r="A836" s="47" t="str">
        <f t="shared" si="75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4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76"/>
        <v>Aderente</v>
      </c>
      <c r="BR836" s="19" t="str">
        <f t="shared" si="77"/>
        <v>*</v>
      </c>
      <c r="BS836" s="19" t="str">
        <f t="shared" si="78"/>
        <v>*</v>
      </c>
      <c r="BT836" s="8" t="str">
        <f t="shared" si="79"/>
        <v/>
      </c>
    </row>
    <row r="837" spans="1:72" hidden="1">
      <c r="A837" s="47" t="str">
        <f t="shared" si="75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4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76"/>
        <v>Aderente</v>
      </c>
      <c r="BR837" s="19" t="str">
        <f t="shared" si="77"/>
        <v>*</v>
      </c>
      <c r="BS837" s="19" t="str">
        <f t="shared" si="78"/>
        <v>*</v>
      </c>
      <c r="BT837" s="8" t="str">
        <f t="shared" si="79"/>
        <v/>
      </c>
    </row>
    <row r="838" spans="1:72" hidden="1">
      <c r="A838" s="47" t="str">
        <f t="shared" si="75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4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76"/>
        <v>Aderente</v>
      </c>
      <c r="BR838" s="19" t="str">
        <f t="shared" si="77"/>
        <v>*</v>
      </c>
      <c r="BS838" s="19" t="str">
        <f t="shared" si="78"/>
        <v>*</v>
      </c>
      <c r="BT838" s="8" t="str">
        <f t="shared" si="79"/>
        <v/>
      </c>
    </row>
    <row r="839" spans="1:72" hidden="1">
      <c r="A839" s="47" t="str">
        <f t="shared" si="75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0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76"/>
        <v>Aderente</v>
      </c>
      <c r="BR839" s="19" t="str">
        <f t="shared" si="77"/>
        <v>*</v>
      </c>
      <c r="BS839" s="19" t="str">
        <f t="shared" si="78"/>
        <v>*</v>
      </c>
      <c r="BT839" s="8" t="str">
        <f t="shared" si="79"/>
        <v/>
      </c>
    </row>
    <row r="840" spans="1:72" hidden="1">
      <c r="A840" s="47" t="str">
        <f t="shared" ref="A840:A903" si="81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0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2">IF(AND(BR840&lt;1,BS840&lt;1),"Produção e Intervalo",IF(BR840&lt;1,"Intervalo",IF(BS840&lt;1,"Produção","Aderente")))</f>
        <v>Aderente</v>
      </c>
      <c r="BR840" s="19" t="str">
        <f t="shared" ref="BR840:BR903" si="83">IF(OR(B840="",F840=""),"*",AY840/P840)</f>
        <v>*</v>
      </c>
      <c r="BS840" s="19" t="str">
        <f t="shared" ref="BS840:BS903" si="84">IF(OR(B840="",F840=""),"*",BA840/Q840)</f>
        <v>*</v>
      </c>
      <c r="BT840" s="8" t="str">
        <f t="shared" ref="BT840:BT903" si="85">IF(BN840="","",SUBSTITUTE(BM840," ","")&amp;SUBSTITUTE(BN840," ",""))</f>
        <v/>
      </c>
    </row>
    <row r="841" spans="1:72" hidden="1">
      <c r="A841" s="47" t="str">
        <f t="shared" si="81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0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2"/>
        <v>Aderente</v>
      </c>
      <c r="BR841" s="19" t="str">
        <f t="shared" si="83"/>
        <v>*</v>
      </c>
      <c r="BS841" s="19" t="str">
        <f t="shared" si="84"/>
        <v>*</v>
      </c>
      <c r="BT841" s="8" t="str">
        <f t="shared" si="85"/>
        <v/>
      </c>
    </row>
    <row r="842" spans="1:72" hidden="1">
      <c r="A842" s="47" t="str">
        <f t="shared" si="81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0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2"/>
        <v>Aderente</v>
      </c>
      <c r="BR842" s="19" t="str">
        <f t="shared" si="83"/>
        <v>*</v>
      </c>
      <c r="BS842" s="19" t="str">
        <f t="shared" si="84"/>
        <v>*</v>
      </c>
      <c r="BT842" s="8" t="str">
        <f t="shared" si="85"/>
        <v/>
      </c>
    </row>
    <row r="843" spans="1:72" hidden="1">
      <c r="A843" s="47" t="str">
        <f t="shared" si="81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0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2"/>
        <v>Aderente</v>
      </c>
      <c r="BR843" s="19" t="str">
        <f t="shared" si="83"/>
        <v>*</v>
      </c>
      <c r="BS843" s="19" t="str">
        <f t="shared" si="84"/>
        <v>*</v>
      </c>
      <c r="BT843" s="8" t="str">
        <f t="shared" si="85"/>
        <v/>
      </c>
    </row>
    <row r="844" spans="1:72" hidden="1">
      <c r="A844" s="47" t="str">
        <f t="shared" si="81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0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2"/>
        <v>Aderente</v>
      </c>
      <c r="BR844" s="19" t="str">
        <f t="shared" si="83"/>
        <v>*</v>
      </c>
      <c r="BS844" s="19" t="str">
        <f t="shared" si="84"/>
        <v>*</v>
      </c>
      <c r="BT844" s="8" t="str">
        <f t="shared" si="85"/>
        <v/>
      </c>
    </row>
    <row r="845" spans="1:72" hidden="1">
      <c r="A845" s="47" t="str">
        <f t="shared" si="81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0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2"/>
        <v>Aderente</v>
      </c>
      <c r="BR845" s="19" t="str">
        <f t="shared" si="83"/>
        <v>*</v>
      </c>
      <c r="BS845" s="19" t="str">
        <f t="shared" si="84"/>
        <v>*</v>
      </c>
      <c r="BT845" s="8" t="str">
        <f t="shared" si="85"/>
        <v/>
      </c>
    </row>
    <row r="846" spans="1:72" hidden="1">
      <c r="A846" s="47" t="str">
        <f t="shared" si="81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0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2"/>
        <v>Aderente</v>
      </c>
      <c r="BR846" s="19" t="str">
        <f t="shared" si="83"/>
        <v>*</v>
      </c>
      <c r="BS846" s="19" t="str">
        <f t="shared" si="84"/>
        <v>*</v>
      </c>
      <c r="BT846" s="8" t="str">
        <f t="shared" si="85"/>
        <v/>
      </c>
    </row>
    <row r="847" spans="1:72" hidden="1">
      <c r="A847" s="47" t="str">
        <f t="shared" si="81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0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2"/>
        <v>Aderente</v>
      </c>
      <c r="BR847" s="19" t="str">
        <f t="shared" si="83"/>
        <v>*</v>
      </c>
      <c r="BS847" s="19" t="str">
        <f t="shared" si="84"/>
        <v>*</v>
      </c>
      <c r="BT847" s="8" t="str">
        <f t="shared" si="85"/>
        <v/>
      </c>
    </row>
    <row r="848" spans="1:72" hidden="1">
      <c r="A848" s="47" t="str">
        <f t="shared" si="81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0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2"/>
        <v>Aderente</v>
      </c>
      <c r="BR848" s="19" t="str">
        <f t="shared" si="83"/>
        <v>*</v>
      </c>
      <c r="BS848" s="19" t="str">
        <f t="shared" si="84"/>
        <v>*</v>
      </c>
      <c r="BT848" s="8" t="str">
        <f t="shared" si="85"/>
        <v/>
      </c>
    </row>
    <row r="849" spans="1:72" hidden="1">
      <c r="A849" s="47" t="str">
        <f t="shared" si="81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0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2"/>
        <v>Aderente</v>
      </c>
      <c r="BR849" s="19" t="str">
        <f t="shared" si="83"/>
        <v>*</v>
      </c>
      <c r="BS849" s="19" t="str">
        <f t="shared" si="84"/>
        <v>*</v>
      </c>
      <c r="BT849" s="8" t="str">
        <f t="shared" si="85"/>
        <v/>
      </c>
    </row>
    <row r="850" spans="1:72" hidden="1">
      <c r="A850" s="47" t="str">
        <f t="shared" si="81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0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2"/>
        <v>Aderente</v>
      </c>
      <c r="BR850" s="19" t="str">
        <f t="shared" si="83"/>
        <v>*</v>
      </c>
      <c r="BS850" s="19" t="str">
        <f t="shared" si="84"/>
        <v>*</v>
      </c>
      <c r="BT850" s="8" t="str">
        <f t="shared" si="85"/>
        <v/>
      </c>
    </row>
    <row r="851" spans="1:72" hidden="1">
      <c r="A851" s="47" t="str">
        <f t="shared" si="81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0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2"/>
        <v>Aderente</v>
      </c>
      <c r="BR851" s="19" t="str">
        <f t="shared" si="83"/>
        <v>*</v>
      </c>
      <c r="BS851" s="19" t="str">
        <f t="shared" si="84"/>
        <v>*</v>
      </c>
      <c r="BT851" s="8" t="str">
        <f t="shared" si="85"/>
        <v/>
      </c>
    </row>
    <row r="852" spans="1:72" hidden="1">
      <c r="A852" s="47" t="str">
        <f t="shared" si="81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0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2"/>
        <v>Aderente</v>
      </c>
      <c r="BR852" s="19" t="str">
        <f t="shared" si="83"/>
        <v>*</v>
      </c>
      <c r="BS852" s="19" t="str">
        <f t="shared" si="84"/>
        <v>*</v>
      </c>
      <c r="BT852" s="8" t="str">
        <f t="shared" si="85"/>
        <v/>
      </c>
    </row>
    <row r="853" spans="1:72" hidden="1">
      <c r="A853" s="47" t="str">
        <f t="shared" si="81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0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2"/>
        <v>Aderente</v>
      </c>
      <c r="BR853" s="19" t="str">
        <f t="shared" si="83"/>
        <v>*</v>
      </c>
      <c r="BS853" s="19" t="str">
        <f t="shared" si="84"/>
        <v>*</v>
      </c>
      <c r="BT853" s="8" t="str">
        <f t="shared" si="85"/>
        <v/>
      </c>
    </row>
    <row r="854" spans="1:72" hidden="1">
      <c r="A854" s="47" t="str">
        <f t="shared" si="81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0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2"/>
        <v>Aderente</v>
      </c>
      <c r="BR854" s="19" t="str">
        <f t="shared" si="83"/>
        <v>*</v>
      </c>
      <c r="BS854" s="19" t="str">
        <f t="shared" si="84"/>
        <v>*</v>
      </c>
      <c r="BT854" s="8" t="str">
        <f t="shared" si="85"/>
        <v/>
      </c>
    </row>
    <row r="855" spans="1:72" hidden="1">
      <c r="A855" s="47" t="str">
        <f t="shared" si="81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0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2"/>
        <v>Aderente</v>
      </c>
      <c r="BR855" s="19" t="str">
        <f t="shared" si="83"/>
        <v>*</v>
      </c>
      <c r="BS855" s="19" t="str">
        <f t="shared" si="84"/>
        <v>*</v>
      </c>
      <c r="BT855" s="8" t="str">
        <f t="shared" si="85"/>
        <v/>
      </c>
    </row>
    <row r="856" spans="1:72" hidden="1">
      <c r="A856" s="47" t="str">
        <f t="shared" si="81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0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2"/>
        <v>Aderente</v>
      </c>
      <c r="BR856" s="19" t="str">
        <f t="shared" si="83"/>
        <v>*</v>
      </c>
      <c r="BS856" s="19" t="str">
        <f t="shared" si="84"/>
        <v>*</v>
      </c>
      <c r="BT856" s="8" t="str">
        <f t="shared" si="85"/>
        <v/>
      </c>
    </row>
    <row r="857" spans="1:72" hidden="1">
      <c r="A857" s="47" t="str">
        <f t="shared" si="81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0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2"/>
        <v>Aderente</v>
      </c>
      <c r="BR857" s="19" t="str">
        <f t="shared" si="83"/>
        <v>*</v>
      </c>
      <c r="BS857" s="19" t="str">
        <f t="shared" si="84"/>
        <v>*</v>
      </c>
      <c r="BT857" s="8" t="str">
        <f t="shared" si="85"/>
        <v/>
      </c>
    </row>
    <row r="858" spans="1:72" hidden="1">
      <c r="A858" s="47" t="str">
        <f t="shared" si="81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0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2"/>
        <v>Aderente</v>
      </c>
      <c r="BR858" s="19" t="str">
        <f t="shared" si="83"/>
        <v>*</v>
      </c>
      <c r="BS858" s="19" t="str">
        <f t="shared" si="84"/>
        <v>*</v>
      </c>
      <c r="BT858" s="8" t="str">
        <f t="shared" si="85"/>
        <v/>
      </c>
    </row>
    <row r="859" spans="1:72" hidden="1">
      <c r="A859" s="47" t="str">
        <f t="shared" si="81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0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2"/>
        <v>Aderente</v>
      </c>
      <c r="BR859" s="19" t="str">
        <f t="shared" si="83"/>
        <v>*</v>
      </c>
      <c r="BS859" s="19" t="str">
        <f t="shared" si="84"/>
        <v>*</v>
      </c>
      <c r="BT859" s="8" t="str">
        <f t="shared" si="85"/>
        <v/>
      </c>
    </row>
    <row r="860" spans="1:72" hidden="1">
      <c r="A860" s="47" t="str">
        <f t="shared" si="81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0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2"/>
        <v>Aderente</v>
      </c>
      <c r="BR860" s="19" t="str">
        <f t="shared" si="83"/>
        <v>*</v>
      </c>
      <c r="BS860" s="19" t="str">
        <f t="shared" si="84"/>
        <v>*</v>
      </c>
      <c r="BT860" s="8" t="str">
        <f t="shared" si="85"/>
        <v/>
      </c>
    </row>
    <row r="861" spans="1:72" hidden="1">
      <c r="A861" s="47" t="str">
        <f t="shared" si="81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0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2"/>
        <v>Aderente</v>
      </c>
      <c r="BR861" s="19" t="str">
        <f t="shared" si="83"/>
        <v>*</v>
      </c>
      <c r="BS861" s="19" t="str">
        <f t="shared" si="84"/>
        <v>*</v>
      </c>
      <c r="BT861" s="8" t="str">
        <f t="shared" si="85"/>
        <v/>
      </c>
    </row>
    <row r="862" spans="1:72" hidden="1">
      <c r="A862" s="47" t="str">
        <f t="shared" si="81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0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2"/>
        <v>Aderente</v>
      </c>
      <c r="BR862" s="19" t="str">
        <f t="shared" si="83"/>
        <v>*</v>
      </c>
      <c r="BS862" s="19" t="str">
        <f t="shared" si="84"/>
        <v>*</v>
      </c>
      <c r="BT862" s="8" t="str">
        <f t="shared" si="85"/>
        <v/>
      </c>
    </row>
    <row r="863" spans="1:72" hidden="1">
      <c r="A863" s="47" t="str">
        <f t="shared" si="81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0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2"/>
        <v>Aderente</v>
      </c>
      <c r="BR863" s="19" t="str">
        <f t="shared" si="83"/>
        <v>*</v>
      </c>
      <c r="BS863" s="19" t="str">
        <f t="shared" si="84"/>
        <v>*</v>
      </c>
      <c r="BT863" s="8" t="str">
        <f t="shared" si="85"/>
        <v/>
      </c>
    </row>
    <row r="864" spans="1:72" hidden="1">
      <c r="A864" s="47" t="str">
        <f t="shared" si="81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0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2"/>
        <v>Aderente</v>
      </c>
      <c r="BR864" s="19" t="str">
        <f t="shared" si="83"/>
        <v>*</v>
      </c>
      <c r="BS864" s="19" t="str">
        <f t="shared" si="84"/>
        <v>*</v>
      </c>
      <c r="BT864" s="8" t="str">
        <f t="shared" si="85"/>
        <v/>
      </c>
    </row>
    <row r="865" spans="1:72" hidden="1">
      <c r="A865" s="47" t="str">
        <f t="shared" si="81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0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2"/>
        <v>Aderente</v>
      </c>
      <c r="BR865" s="19" t="str">
        <f t="shared" si="83"/>
        <v>*</v>
      </c>
      <c r="BS865" s="19" t="str">
        <f t="shared" si="84"/>
        <v>*</v>
      </c>
      <c r="BT865" s="8" t="str">
        <f t="shared" si="85"/>
        <v/>
      </c>
    </row>
    <row r="866" spans="1:72" hidden="1">
      <c r="A866" s="47" t="str">
        <f t="shared" si="81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0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2"/>
        <v>Aderente</v>
      </c>
      <c r="BR866" s="19" t="str">
        <f t="shared" si="83"/>
        <v>*</v>
      </c>
      <c r="BS866" s="19" t="str">
        <f t="shared" si="84"/>
        <v>*</v>
      </c>
      <c r="BT866" s="8" t="str">
        <f t="shared" si="85"/>
        <v/>
      </c>
    </row>
    <row r="867" spans="1:72" hidden="1">
      <c r="A867" s="47" t="str">
        <f t="shared" si="81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0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2"/>
        <v>Aderente</v>
      </c>
      <c r="BR867" s="19" t="str">
        <f t="shared" si="83"/>
        <v>*</v>
      </c>
      <c r="BS867" s="19" t="str">
        <f t="shared" si="84"/>
        <v>*</v>
      </c>
      <c r="BT867" s="8" t="str">
        <f t="shared" si="85"/>
        <v/>
      </c>
    </row>
    <row r="868" spans="1:72" hidden="1">
      <c r="A868" s="47" t="str">
        <f t="shared" si="81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0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2"/>
        <v>Aderente</v>
      </c>
      <c r="BR868" s="19" t="str">
        <f t="shared" si="83"/>
        <v>*</v>
      </c>
      <c r="BS868" s="19" t="str">
        <f t="shared" si="84"/>
        <v>*</v>
      </c>
      <c r="BT868" s="8" t="str">
        <f t="shared" si="85"/>
        <v/>
      </c>
    </row>
    <row r="869" spans="1:72" hidden="1">
      <c r="A869" s="47" t="str">
        <f t="shared" si="81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0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2"/>
        <v>Aderente</v>
      </c>
      <c r="BR869" s="19" t="str">
        <f t="shared" si="83"/>
        <v>*</v>
      </c>
      <c r="BS869" s="19" t="str">
        <f t="shared" si="84"/>
        <v>*</v>
      </c>
      <c r="BT869" s="8" t="str">
        <f t="shared" si="85"/>
        <v/>
      </c>
    </row>
    <row r="870" spans="1:72" hidden="1">
      <c r="A870" s="47" t="str">
        <f t="shared" si="81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0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2"/>
        <v>Aderente</v>
      </c>
      <c r="BR870" s="19" t="str">
        <f t="shared" si="83"/>
        <v>*</v>
      </c>
      <c r="BS870" s="19" t="str">
        <f t="shared" si="84"/>
        <v>*</v>
      </c>
      <c r="BT870" s="8" t="str">
        <f t="shared" si="85"/>
        <v/>
      </c>
    </row>
    <row r="871" spans="1:72" hidden="1">
      <c r="A871" s="47" t="str">
        <f t="shared" si="81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0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2"/>
        <v>Aderente</v>
      </c>
      <c r="BR871" s="19" t="str">
        <f t="shared" si="83"/>
        <v>*</v>
      </c>
      <c r="BS871" s="19" t="str">
        <f t="shared" si="84"/>
        <v>*</v>
      </c>
      <c r="BT871" s="8" t="str">
        <f t="shared" si="85"/>
        <v/>
      </c>
    </row>
    <row r="872" spans="1:72" hidden="1">
      <c r="A872" s="47" t="str">
        <f t="shared" si="81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0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2"/>
        <v>Aderente</v>
      </c>
      <c r="BR872" s="19" t="str">
        <f t="shared" si="83"/>
        <v>*</v>
      </c>
      <c r="BS872" s="19" t="str">
        <f t="shared" si="84"/>
        <v>*</v>
      </c>
      <c r="BT872" s="8" t="str">
        <f t="shared" si="85"/>
        <v/>
      </c>
    </row>
    <row r="873" spans="1:72" hidden="1">
      <c r="A873" s="47" t="str">
        <f t="shared" si="81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0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2"/>
        <v>Aderente</v>
      </c>
      <c r="BR873" s="19" t="str">
        <f t="shared" si="83"/>
        <v>*</v>
      </c>
      <c r="BS873" s="19" t="str">
        <f t="shared" si="84"/>
        <v>*</v>
      </c>
      <c r="BT873" s="8" t="str">
        <f t="shared" si="85"/>
        <v/>
      </c>
    </row>
    <row r="874" spans="1:72" hidden="1">
      <c r="A874" s="47" t="str">
        <f t="shared" si="81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0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2"/>
        <v>Aderente</v>
      </c>
      <c r="BR874" s="19" t="str">
        <f t="shared" si="83"/>
        <v>*</v>
      </c>
      <c r="BS874" s="19" t="str">
        <f t="shared" si="84"/>
        <v>*</v>
      </c>
      <c r="BT874" s="8" t="str">
        <f t="shared" si="85"/>
        <v/>
      </c>
    </row>
    <row r="875" spans="1:72" hidden="1">
      <c r="A875" s="47" t="str">
        <f t="shared" si="81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0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2"/>
        <v>Aderente</v>
      </c>
      <c r="BR875" s="19" t="str">
        <f t="shared" si="83"/>
        <v>*</v>
      </c>
      <c r="BS875" s="19" t="str">
        <f t="shared" si="84"/>
        <v>*</v>
      </c>
      <c r="BT875" s="8" t="str">
        <f t="shared" si="85"/>
        <v/>
      </c>
    </row>
    <row r="876" spans="1:72" hidden="1">
      <c r="A876" s="47" t="str">
        <f t="shared" si="81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0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2"/>
        <v>Aderente</v>
      </c>
      <c r="BR876" s="19" t="str">
        <f t="shared" si="83"/>
        <v>*</v>
      </c>
      <c r="BS876" s="19" t="str">
        <f t="shared" si="84"/>
        <v>*</v>
      </c>
      <c r="BT876" s="8" t="str">
        <f t="shared" si="85"/>
        <v/>
      </c>
    </row>
    <row r="877" spans="1:72" hidden="1">
      <c r="A877" s="47" t="str">
        <f t="shared" si="81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0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2"/>
        <v>Aderente</v>
      </c>
      <c r="BR877" s="19" t="str">
        <f t="shared" si="83"/>
        <v>*</v>
      </c>
      <c r="BS877" s="19" t="str">
        <f t="shared" si="84"/>
        <v>*</v>
      </c>
      <c r="BT877" s="8" t="str">
        <f t="shared" si="85"/>
        <v/>
      </c>
    </row>
    <row r="878" spans="1:72" hidden="1">
      <c r="A878" s="47" t="str">
        <f t="shared" si="81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0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2"/>
        <v>Aderente</v>
      </c>
      <c r="BR878" s="19" t="str">
        <f t="shared" si="83"/>
        <v>*</v>
      </c>
      <c r="BS878" s="19" t="str">
        <f t="shared" si="84"/>
        <v>*</v>
      </c>
      <c r="BT878" s="8" t="str">
        <f t="shared" si="85"/>
        <v/>
      </c>
    </row>
    <row r="879" spans="1:72" hidden="1">
      <c r="A879" s="47" t="str">
        <f t="shared" si="81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0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2"/>
        <v>Aderente</v>
      </c>
      <c r="BR879" s="19" t="str">
        <f t="shared" si="83"/>
        <v>*</v>
      </c>
      <c r="BS879" s="19" t="str">
        <f t="shared" si="84"/>
        <v>*</v>
      </c>
      <c r="BT879" s="8" t="str">
        <f t="shared" si="85"/>
        <v/>
      </c>
    </row>
    <row r="880" spans="1:72" hidden="1">
      <c r="A880" s="47" t="str">
        <f t="shared" si="81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0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2"/>
        <v>Aderente</v>
      </c>
      <c r="BR880" s="19" t="str">
        <f t="shared" si="83"/>
        <v>*</v>
      </c>
      <c r="BS880" s="19" t="str">
        <f t="shared" si="84"/>
        <v>*</v>
      </c>
      <c r="BT880" s="8" t="str">
        <f t="shared" si="85"/>
        <v/>
      </c>
    </row>
    <row r="881" spans="1:72" hidden="1">
      <c r="A881" s="47" t="str">
        <f t="shared" si="81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0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2"/>
        <v>Aderente</v>
      </c>
      <c r="BR881" s="19" t="str">
        <f t="shared" si="83"/>
        <v>*</v>
      </c>
      <c r="BS881" s="19" t="str">
        <f t="shared" si="84"/>
        <v>*</v>
      </c>
      <c r="BT881" s="8" t="str">
        <f t="shared" si="85"/>
        <v/>
      </c>
    </row>
    <row r="882" spans="1:72" hidden="1">
      <c r="A882" s="47" t="str">
        <f t="shared" si="81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0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2"/>
        <v>Aderente</v>
      </c>
      <c r="BR882" s="19" t="str">
        <f t="shared" si="83"/>
        <v>*</v>
      </c>
      <c r="BS882" s="19" t="str">
        <f t="shared" si="84"/>
        <v>*</v>
      </c>
      <c r="BT882" s="8" t="str">
        <f t="shared" si="85"/>
        <v/>
      </c>
    </row>
    <row r="883" spans="1:72" hidden="1">
      <c r="A883" s="47" t="str">
        <f t="shared" si="81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0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2"/>
        <v>Aderente</v>
      </c>
      <c r="BR883" s="19" t="str">
        <f t="shared" si="83"/>
        <v>*</v>
      </c>
      <c r="BS883" s="19" t="str">
        <f t="shared" si="84"/>
        <v>*</v>
      </c>
      <c r="BT883" s="8" t="str">
        <f t="shared" si="85"/>
        <v/>
      </c>
    </row>
    <row r="884" spans="1:72" hidden="1">
      <c r="A884" s="47" t="str">
        <f t="shared" si="81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0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2"/>
        <v>Aderente</v>
      </c>
      <c r="BR884" s="19" t="str">
        <f t="shared" si="83"/>
        <v>*</v>
      </c>
      <c r="BS884" s="19" t="str">
        <f t="shared" si="84"/>
        <v>*</v>
      </c>
      <c r="BT884" s="8" t="str">
        <f t="shared" si="85"/>
        <v/>
      </c>
    </row>
    <row r="885" spans="1:72" hidden="1">
      <c r="A885" s="47" t="str">
        <f t="shared" si="81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0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2"/>
        <v>Aderente</v>
      </c>
      <c r="BR885" s="19" t="str">
        <f t="shared" si="83"/>
        <v>*</v>
      </c>
      <c r="BS885" s="19" t="str">
        <f t="shared" si="84"/>
        <v>*</v>
      </c>
      <c r="BT885" s="8" t="str">
        <f t="shared" si="85"/>
        <v/>
      </c>
    </row>
    <row r="886" spans="1:72" hidden="1">
      <c r="A886" s="47" t="str">
        <f t="shared" si="81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0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2"/>
        <v>Aderente</v>
      </c>
      <c r="BR886" s="19" t="str">
        <f t="shared" si="83"/>
        <v>*</v>
      </c>
      <c r="BS886" s="19" t="str">
        <f t="shared" si="84"/>
        <v>*</v>
      </c>
      <c r="BT886" s="8" t="str">
        <f t="shared" si="85"/>
        <v/>
      </c>
    </row>
    <row r="887" spans="1:72" hidden="1">
      <c r="A887" s="47" t="str">
        <f t="shared" si="81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0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2"/>
        <v>Aderente</v>
      </c>
      <c r="BR887" s="19" t="str">
        <f t="shared" si="83"/>
        <v>*</v>
      </c>
      <c r="BS887" s="19" t="str">
        <f t="shared" si="84"/>
        <v>*</v>
      </c>
      <c r="BT887" s="8" t="str">
        <f t="shared" si="85"/>
        <v/>
      </c>
    </row>
    <row r="888" spans="1:72" hidden="1">
      <c r="A888" s="47" t="str">
        <f t="shared" si="81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0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2"/>
        <v>Aderente</v>
      </c>
      <c r="BR888" s="19" t="str">
        <f t="shared" si="83"/>
        <v>*</v>
      </c>
      <c r="BS888" s="19" t="str">
        <f t="shared" si="84"/>
        <v>*</v>
      </c>
      <c r="BT888" s="8" t="str">
        <f t="shared" si="85"/>
        <v/>
      </c>
    </row>
    <row r="889" spans="1:72" hidden="1">
      <c r="A889" s="47" t="str">
        <f t="shared" si="81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0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2"/>
        <v>Aderente</v>
      </c>
      <c r="BR889" s="19" t="str">
        <f t="shared" si="83"/>
        <v>*</v>
      </c>
      <c r="BS889" s="19" t="str">
        <f t="shared" si="84"/>
        <v>*</v>
      </c>
      <c r="BT889" s="8" t="str">
        <f t="shared" si="85"/>
        <v/>
      </c>
    </row>
    <row r="890" spans="1:72" hidden="1">
      <c r="A890" s="47" t="str">
        <f t="shared" si="81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0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2"/>
        <v>Aderente</v>
      </c>
      <c r="BR890" s="19" t="str">
        <f t="shared" si="83"/>
        <v>*</v>
      </c>
      <c r="BS890" s="19" t="str">
        <f t="shared" si="84"/>
        <v>*</v>
      </c>
      <c r="BT890" s="8" t="str">
        <f t="shared" si="85"/>
        <v/>
      </c>
    </row>
    <row r="891" spans="1:72" hidden="1">
      <c r="A891" s="47" t="str">
        <f t="shared" si="81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0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2"/>
        <v>Aderente</v>
      </c>
      <c r="BR891" s="19" t="str">
        <f t="shared" si="83"/>
        <v>*</v>
      </c>
      <c r="BS891" s="19" t="str">
        <f t="shared" si="84"/>
        <v>*</v>
      </c>
      <c r="BT891" s="8" t="str">
        <f t="shared" si="85"/>
        <v/>
      </c>
    </row>
    <row r="892" spans="1:72" hidden="1">
      <c r="A892" s="47" t="str">
        <f t="shared" si="81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0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2"/>
        <v>Aderente</v>
      </c>
      <c r="BR892" s="19" t="str">
        <f t="shared" si="83"/>
        <v>*</v>
      </c>
      <c r="BS892" s="19" t="str">
        <f t="shared" si="84"/>
        <v>*</v>
      </c>
      <c r="BT892" s="8" t="str">
        <f t="shared" si="85"/>
        <v/>
      </c>
    </row>
    <row r="893" spans="1:72" hidden="1">
      <c r="A893" s="47" t="str">
        <f t="shared" si="81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0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2"/>
        <v>Aderente</v>
      </c>
      <c r="BR893" s="19" t="str">
        <f t="shared" si="83"/>
        <v>*</v>
      </c>
      <c r="BS893" s="19" t="str">
        <f t="shared" si="84"/>
        <v>*</v>
      </c>
      <c r="BT893" s="8" t="str">
        <f t="shared" si="85"/>
        <v/>
      </c>
    </row>
    <row r="894" spans="1:72" hidden="1">
      <c r="A894" s="47" t="str">
        <f t="shared" si="81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0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2"/>
        <v>Aderente</v>
      </c>
      <c r="BR894" s="19" t="str">
        <f t="shared" si="83"/>
        <v>*</v>
      </c>
      <c r="BS894" s="19" t="str">
        <f t="shared" si="84"/>
        <v>*</v>
      </c>
      <c r="BT894" s="8" t="str">
        <f t="shared" si="85"/>
        <v/>
      </c>
    </row>
    <row r="895" spans="1:72" hidden="1">
      <c r="A895" s="47" t="str">
        <f t="shared" si="81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0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2"/>
        <v>Aderente</v>
      </c>
      <c r="BR895" s="19" t="str">
        <f t="shared" si="83"/>
        <v>*</v>
      </c>
      <c r="BS895" s="19" t="str">
        <f t="shared" si="84"/>
        <v>*</v>
      </c>
      <c r="BT895" s="8" t="str">
        <f t="shared" si="85"/>
        <v/>
      </c>
    </row>
    <row r="896" spans="1:72" hidden="1">
      <c r="A896" s="47" t="str">
        <f t="shared" si="81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0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2"/>
        <v>Aderente</v>
      </c>
      <c r="BR896" s="19" t="str">
        <f t="shared" si="83"/>
        <v>*</v>
      </c>
      <c r="BS896" s="19" t="str">
        <f t="shared" si="84"/>
        <v>*</v>
      </c>
      <c r="BT896" s="8" t="str">
        <f t="shared" si="85"/>
        <v/>
      </c>
    </row>
    <row r="897" spans="1:72" hidden="1">
      <c r="A897" s="47" t="str">
        <f t="shared" si="81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0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2"/>
        <v>Aderente</v>
      </c>
      <c r="BR897" s="19" t="str">
        <f t="shared" si="83"/>
        <v>*</v>
      </c>
      <c r="BS897" s="19" t="str">
        <f t="shared" si="84"/>
        <v>*</v>
      </c>
      <c r="BT897" s="8" t="str">
        <f t="shared" si="85"/>
        <v/>
      </c>
    </row>
    <row r="898" spans="1:72" hidden="1">
      <c r="A898" s="47" t="str">
        <f t="shared" si="81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0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2"/>
        <v>Aderente</v>
      </c>
      <c r="BR898" s="19" t="str">
        <f t="shared" si="83"/>
        <v>*</v>
      </c>
      <c r="BS898" s="19" t="str">
        <f t="shared" si="84"/>
        <v>*</v>
      </c>
      <c r="BT898" s="8" t="str">
        <f t="shared" si="85"/>
        <v/>
      </c>
    </row>
    <row r="899" spans="1:72" hidden="1">
      <c r="A899" s="47" t="str">
        <f t="shared" si="81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0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2"/>
        <v>Aderente</v>
      </c>
      <c r="BR899" s="19" t="str">
        <f t="shared" si="83"/>
        <v>*</v>
      </c>
      <c r="BS899" s="19" t="str">
        <f t="shared" si="84"/>
        <v>*</v>
      </c>
      <c r="BT899" s="8" t="str">
        <f t="shared" si="85"/>
        <v/>
      </c>
    </row>
    <row r="900" spans="1:72" hidden="1">
      <c r="A900" s="47" t="str">
        <f t="shared" si="81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0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2"/>
        <v>Aderente</v>
      </c>
      <c r="BR900" s="19" t="str">
        <f t="shared" si="83"/>
        <v>*</v>
      </c>
      <c r="BS900" s="19" t="str">
        <f t="shared" si="84"/>
        <v>*</v>
      </c>
      <c r="BT900" s="8" t="str">
        <f t="shared" si="85"/>
        <v/>
      </c>
    </row>
    <row r="901" spans="1:72" hidden="1">
      <c r="A901" s="47" t="str">
        <f t="shared" si="81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0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2"/>
        <v>Aderente</v>
      </c>
      <c r="BR901" s="19" t="str">
        <f t="shared" si="83"/>
        <v>*</v>
      </c>
      <c r="BS901" s="19" t="str">
        <f t="shared" si="84"/>
        <v>*</v>
      </c>
      <c r="BT901" s="8" t="str">
        <f t="shared" si="85"/>
        <v/>
      </c>
    </row>
    <row r="902" spans="1:72" hidden="1">
      <c r="A902" s="47" t="str">
        <f t="shared" si="81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0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2"/>
        <v>Aderente</v>
      </c>
      <c r="BR902" s="19" t="str">
        <f t="shared" si="83"/>
        <v>*</v>
      </c>
      <c r="BS902" s="19" t="str">
        <f t="shared" si="84"/>
        <v>*</v>
      </c>
      <c r="BT902" s="8" t="str">
        <f t="shared" si="85"/>
        <v/>
      </c>
    </row>
    <row r="903" spans="1:72" hidden="1">
      <c r="A903" s="47" t="str">
        <f t="shared" si="81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86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2"/>
        <v>Aderente</v>
      </c>
      <c r="BR903" s="19" t="str">
        <f t="shared" si="83"/>
        <v>*</v>
      </c>
      <c r="BS903" s="19" t="str">
        <f t="shared" si="84"/>
        <v>*</v>
      </c>
      <c r="BT903" s="8" t="str">
        <f t="shared" si="85"/>
        <v/>
      </c>
    </row>
    <row r="904" spans="1:72" hidden="1">
      <c r="A904" s="47" t="str">
        <f t="shared" ref="A904:A967" si="87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86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88">IF(AND(BR904&lt;1,BS904&lt;1),"Produção e Intervalo",IF(BR904&lt;1,"Intervalo",IF(BS904&lt;1,"Produção","Aderente")))</f>
        <v>Aderente</v>
      </c>
      <c r="BR904" s="19" t="str">
        <f t="shared" ref="BR904:BR967" si="89">IF(OR(B904="",F904=""),"*",AY904/P904)</f>
        <v>*</v>
      </c>
      <c r="BS904" s="19" t="str">
        <f t="shared" ref="BS904:BS967" si="90">IF(OR(B904="",F904=""),"*",BA904/Q904)</f>
        <v>*</v>
      </c>
      <c r="BT904" s="8" t="str">
        <f t="shared" ref="BT904:BT967" si="91">IF(BN904="","",SUBSTITUTE(BM904," ","")&amp;SUBSTITUTE(BN904," ",""))</f>
        <v/>
      </c>
    </row>
    <row r="905" spans="1:72" hidden="1">
      <c r="A905" s="47" t="str">
        <f t="shared" si="87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86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88"/>
        <v>Aderente</v>
      </c>
      <c r="BR905" s="19" t="str">
        <f t="shared" si="89"/>
        <v>*</v>
      </c>
      <c r="BS905" s="19" t="str">
        <f t="shared" si="90"/>
        <v>*</v>
      </c>
      <c r="BT905" s="8" t="str">
        <f t="shared" si="91"/>
        <v/>
      </c>
    </row>
    <row r="906" spans="1:72" hidden="1">
      <c r="A906" s="47" t="str">
        <f t="shared" si="87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86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88"/>
        <v>Aderente</v>
      </c>
      <c r="BR906" s="19" t="str">
        <f t="shared" si="89"/>
        <v>*</v>
      </c>
      <c r="BS906" s="19" t="str">
        <f t="shared" si="90"/>
        <v>*</v>
      </c>
      <c r="BT906" s="8" t="str">
        <f t="shared" si="91"/>
        <v/>
      </c>
    </row>
    <row r="907" spans="1:72" hidden="1">
      <c r="A907" s="47" t="str">
        <f t="shared" si="87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86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88"/>
        <v>Aderente</v>
      </c>
      <c r="BR907" s="19" t="str">
        <f t="shared" si="89"/>
        <v>*</v>
      </c>
      <c r="BS907" s="19" t="str">
        <f t="shared" si="90"/>
        <v>*</v>
      </c>
      <c r="BT907" s="8" t="str">
        <f t="shared" si="91"/>
        <v/>
      </c>
    </row>
    <row r="908" spans="1:72" hidden="1">
      <c r="A908" s="47" t="str">
        <f t="shared" si="87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86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88"/>
        <v>Aderente</v>
      </c>
      <c r="BR908" s="19" t="str">
        <f t="shared" si="89"/>
        <v>*</v>
      </c>
      <c r="BS908" s="19" t="str">
        <f t="shared" si="90"/>
        <v>*</v>
      </c>
      <c r="BT908" s="8" t="str">
        <f t="shared" si="91"/>
        <v/>
      </c>
    </row>
    <row r="909" spans="1:72" hidden="1">
      <c r="A909" s="47" t="str">
        <f t="shared" si="87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86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88"/>
        <v>Aderente</v>
      </c>
      <c r="BR909" s="19" t="str">
        <f t="shared" si="89"/>
        <v>*</v>
      </c>
      <c r="BS909" s="19" t="str">
        <f t="shared" si="90"/>
        <v>*</v>
      </c>
      <c r="BT909" s="8" t="str">
        <f t="shared" si="91"/>
        <v/>
      </c>
    </row>
    <row r="910" spans="1:72" hidden="1">
      <c r="A910" s="47" t="str">
        <f t="shared" si="87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86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88"/>
        <v>Aderente</v>
      </c>
      <c r="BR910" s="19" t="str">
        <f t="shared" si="89"/>
        <v>*</v>
      </c>
      <c r="BS910" s="19" t="str">
        <f t="shared" si="90"/>
        <v>*</v>
      </c>
      <c r="BT910" s="8" t="str">
        <f t="shared" si="91"/>
        <v/>
      </c>
    </row>
    <row r="911" spans="1:72" hidden="1">
      <c r="A911" s="47" t="str">
        <f t="shared" si="87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86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88"/>
        <v>Aderente</v>
      </c>
      <c r="BR911" s="19" t="str">
        <f t="shared" si="89"/>
        <v>*</v>
      </c>
      <c r="BS911" s="19" t="str">
        <f t="shared" si="90"/>
        <v>*</v>
      </c>
      <c r="BT911" s="8" t="str">
        <f t="shared" si="91"/>
        <v/>
      </c>
    </row>
    <row r="912" spans="1:72" hidden="1">
      <c r="A912" s="47" t="str">
        <f t="shared" si="87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86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88"/>
        <v>Aderente</v>
      </c>
      <c r="BR912" s="19" t="str">
        <f t="shared" si="89"/>
        <v>*</v>
      </c>
      <c r="BS912" s="19" t="str">
        <f t="shared" si="90"/>
        <v>*</v>
      </c>
      <c r="BT912" s="8" t="str">
        <f t="shared" si="91"/>
        <v/>
      </c>
    </row>
    <row r="913" spans="1:72" hidden="1">
      <c r="A913" s="47" t="str">
        <f t="shared" si="87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86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88"/>
        <v>Aderente</v>
      </c>
      <c r="BR913" s="19" t="str">
        <f t="shared" si="89"/>
        <v>*</v>
      </c>
      <c r="BS913" s="19" t="str">
        <f t="shared" si="90"/>
        <v>*</v>
      </c>
      <c r="BT913" s="8" t="str">
        <f t="shared" si="91"/>
        <v/>
      </c>
    </row>
    <row r="914" spans="1:72" hidden="1">
      <c r="A914" s="47" t="str">
        <f t="shared" si="87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86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88"/>
        <v>Aderente</v>
      </c>
      <c r="BR914" s="19" t="str">
        <f t="shared" si="89"/>
        <v>*</v>
      </c>
      <c r="BS914" s="19" t="str">
        <f t="shared" si="90"/>
        <v>*</v>
      </c>
      <c r="BT914" s="8" t="str">
        <f t="shared" si="91"/>
        <v/>
      </c>
    </row>
    <row r="915" spans="1:72" hidden="1">
      <c r="A915" s="47" t="str">
        <f t="shared" si="87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86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88"/>
        <v>Aderente</v>
      </c>
      <c r="BR915" s="19" t="str">
        <f t="shared" si="89"/>
        <v>*</v>
      </c>
      <c r="BS915" s="19" t="str">
        <f t="shared" si="90"/>
        <v>*</v>
      </c>
      <c r="BT915" s="8" t="str">
        <f t="shared" si="91"/>
        <v/>
      </c>
    </row>
    <row r="916" spans="1:72" hidden="1">
      <c r="A916" s="47" t="str">
        <f t="shared" si="87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86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88"/>
        <v>Aderente</v>
      </c>
      <c r="BR916" s="19" t="str">
        <f t="shared" si="89"/>
        <v>*</v>
      </c>
      <c r="BS916" s="19" t="str">
        <f t="shared" si="90"/>
        <v>*</v>
      </c>
      <c r="BT916" s="8" t="str">
        <f t="shared" si="91"/>
        <v/>
      </c>
    </row>
    <row r="917" spans="1:72" hidden="1">
      <c r="A917" s="47" t="str">
        <f t="shared" si="87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86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88"/>
        <v>Aderente</v>
      </c>
      <c r="BR917" s="19" t="str">
        <f t="shared" si="89"/>
        <v>*</v>
      </c>
      <c r="BS917" s="19" t="str">
        <f t="shared" si="90"/>
        <v>*</v>
      </c>
      <c r="BT917" s="8" t="str">
        <f t="shared" si="91"/>
        <v/>
      </c>
    </row>
    <row r="918" spans="1:72" hidden="1">
      <c r="A918" s="47" t="str">
        <f t="shared" si="87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86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88"/>
        <v>Aderente</v>
      </c>
      <c r="BR918" s="19" t="str">
        <f t="shared" si="89"/>
        <v>*</v>
      </c>
      <c r="BS918" s="19" t="str">
        <f t="shared" si="90"/>
        <v>*</v>
      </c>
      <c r="BT918" s="8" t="str">
        <f t="shared" si="91"/>
        <v/>
      </c>
    </row>
    <row r="919" spans="1:72" hidden="1">
      <c r="A919" s="47" t="str">
        <f t="shared" si="87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86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88"/>
        <v>Aderente</v>
      </c>
      <c r="BR919" s="19" t="str">
        <f t="shared" si="89"/>
        <v>*</v>
      </c>
      <c r="BS919" s="19" t="str">
        <f t="shared" si="90"/>
        <v>*</v>
      </c>
      <c r="BT919" s="8" t="str">
        <f t="shared" si="91"/>
        <v/>
      </c>
    </row>
    <row r="920" spans="1:72" hidden="1">
      <c r="A920" s="47" t="str">
        <f t="shared" si="87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86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88"/>
        <v>Aderente</v>
      </c>
      <c r="BR920" s="19" t="str">
        <f t="shared" si="89"/>
        <v>*</v>
      </c>
      <c r="BS920" s="19" t="str">
        <f t="shared" si="90"/>
        <v>*</v>
      </c>
      <c r="BT920" s="8" t="str">
        <f t="shared" si="91"/>
        <v/>
      </c>
    </row>
    <row r="921" spans="1:72" hidden="1">
      <c r="A921" s="47" t="str">
        <f t="shared" si="87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86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88"/>
        <v>Aderente</v>
      </c>
      <c r="BR921" s="19" t="str">
        <f t="shared" si="89"/>
        <v>*</v>
      </c>
      <c r="BS921" s="19" t="str">
        <f t="shared" si="90"/>
        <v>*</v>
      </c>
      <c r="BT921" s="8" t="str">
        <f t="shared" si="91"/>
        <v/>
      </c>
    </row>
    <row r="922" spans="1:72" hidden="1">
      <c r="A922" s="47" t="str">
        <f t="shared" si="87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86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88"/>
        <v>Aderente</v>
      </c>
      <c r="BR922" s="19" t="str">
        <f t="shared" si="89"/>
        <v>*</v>
      </c>
      <c r="BS922" s="19" t="str">
        <f t="shared" si="90"/>
        <v>*</v>
      </c>
      <c r="BT922" s="8" t="str">
        <f t="shared" si="91"/>
        <v/>
      </c>
    </row>
    <row r="923" spans="1:72" hidden="1">
      <c r="A923" s="47" t="str">
        <f t="shared" si="87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86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88"/>
        <v>Aderente</v>
      </c>
      <c r="BR923" s="19" t="str">
        <f t="shared" si="89"/>
        <v>*</v>
      </c>
      <c r="BS923" s="19" t="str">
        <f t="shared" si="90"/>
        <v>*</v>
      </c>
      <c r="BT923" s="8" t="str">
        <f t="shared" si="91"/>
        <v/>
      </c>
    </row>
    <row r="924" spans="1:72" hidden="1">
      <c r="A924" s="47" t="str">
        <f t="shared" si="87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86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88"/>
        <v>Aderente</v>
      </c>
      <c r="BR924" s="19" t="str">
        <f t="shared" si="89"/>
        <v>*</v>
      </c>
      <c r="BS924" s="19" t="str">
        <f t="shared" si="90"/>
        <v>*</v>
      </c>
      <c r="BT924" s="8" t="str">
        <f t="shared" si="91"/>
        <v/>
      </c>
    </row>
    <row r="925" spans="1:72" hidden="1">
      <c r="A925" s="47" t="str">
        <f t="shared" si="87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86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88"/>
        <v>Aderente</v>
      </c>
      <c r="BR925" s="19" t="str">
        <f t="shared" si="89"/>
        <v>*</v>
      </c>
      <c r="BS925" s="19" t="str">
        <f t="shared" si="90"/>
        <v>*</v>
      </c>
      <c r="BT925" s="8" t="str">
        <f t="shared" si="91"/>
        <v/>
      </c>
    </row>
    <row r="926" spans="1:72" hidden="1">
      <c r="A926" s="47" t="str">
        <f t="shared" si="87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86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88"/>
        <v>Aderente</v>
      </c>
      <c r="BR926" s="19" t="str">
        <f t="shared" si="89"/>
        <v>*</v>
      </c>
      <c r="BS926" s="19" t="str">
        <f t="shared" si="90"/>
        <v>*</v>
      </c>
      <c r="BT926" s="8" t="str">
        <f t="shared" si="91"/>
        <v/>
      </c>
    </row>
    <row r="927" spans="1:72" hidden="1">
      <c r="A927" s="47" t="str">
        <f t="shared" si="87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86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88"/>
        <v>Aderente</v>
      </c>
      <c r="BR927" s="19" t="str">
        <f t="shared" si="89"/>
        <v>*</v>
      </c>
      <c r="BS927" s="19" t="str">
        <f t="shared" si="90"/>
        <v>*</v>
      </c>
      <c r="BT927" s="8" t="str">
        <f t="shared" si="91"/>
        <v/>
      </c>
    </row>
    <row r="928" spans="1:72" hidden="1">
      <c r="A928" s="47" t="str">
        <f t="shared" si="87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86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88"/>
        <v>Aderente</v>
      </c>
      <c r="BR928" s="19" t="str">
        <f t="shared" si="89"/>
        <v>*</v>
      </c>
      <c r="BS928" s="19" t="str">
        <f t="shared" si="90"/>
        <v>*</v>
      </c>
      <c r="BT928" s="8" t="str">
        <f t="shared" si="91"/>
        <v/>
      </c>
    </row>
    <row r="929" spans="1:72" hidden="1">
      <c r="A929" s="47" t="str">
        <f t="shared" si="87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86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88"/>
        <v>Aderente</v>
      </c>
      <c r="BR929" s="19" t="str">
        <f t="shared" si="89"/>
        <v>*</v>
      </c>
      <c r="BS929" s="19" t="str">
        <f t="shared" si="90"/>
        <v>*</v>
      </c>
      <c r="BT929" s="8" t="str">
        <f t="shared" si="91"/>
        <v/>
      </c>
    </row>
    <row r="930" spans="1:72" hidden="1">
      <c r="A930" s="47" t="str">
        <f t="shared" si="87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86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88"/>
        <v>Aderente</v>
      </c>
      <c r="BR930" s="19" t="str">
        <f t="shared" si="89"/>
        <v>*</v>
      </c>
      <c r="BS930" s="19" t="str">
        <f t="shared" si="90"/>
        <v>*</v>
      </c>
      <c r="BT930" s="8" t="str">
        <f t="shared" si="91"/>
        <v/>
      </c>
    </row>
    <row r="931" spans="1:72" hidden="1">
      <c r="A931" s="47" t="str">
        <f t="shared" si="87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86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88"/>
        <v>Aderente</v>
      </c>
      <c r="BR931" s="19" t="str">
        <f t="shared" si="89"/>
        <v>*</v>
      </c>
      <c r="BS931" s="19" t="str">
        <f t="shared" si="90"/>
        <v>*</v>
      </c>
      <c r="BT931" s="8" t="str">
        <f t="shared" si="91"/>
        <v/>
      </c>
    </row>
    <row r="932" spans="1:72" hidden="1">
      <c r="A932" s="47" t="str">
        <f t="shared" si="87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86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88"/>
        <v>Aderente</v>
      </c>
      <c r="BR932" s="19" t="str">
        <f t="shared" si="89"/>
        <v>*</v>
      </c>
      <c r="BS932" s="19" t="str">
        <f t="shared" si="90"/>
        <v>*</v>
      </c>
      <c r="BT932" s="8" t="str">
        <f t="shared" si="91"/>
        <v/>
      </c>
    </row>
    <row r="933" spans="1:72" hidden="1">
      <c r="A933" s="47" t="str">
        <f t="shared" si="87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86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88"/>
        <v>Aderente</v>
      </c>
      <c r="BR933" s="19" t="str">
        <f t="shared" si="89"/>
        <v>*</v>
      </c>
      <c r="BS933" s="19" t="str">
        <f t="shared" si="90"/>
        <v>*</v>
      </c>
      <c r="BT933" s="8" t="str">
        <f t="shared" si="91"/>
        <v/>
      </c>
    </row>
    <row r="934" spans="1:72" hidden="1">
      <c r="A934" s="47" t="str">
        <f t="shared" si="87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86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88"/>
        <v>Aderente</v>
      </c>
      <c r="BR934" s="19" t="str">
        <f t="shared" si="89"/>
        <v>*</v>
      </c>
      <c r="BS934" s="19" t="str">
        <f t="shared" si="90"/>
        <v>*</v>
      </c>
      <c r="BT934" s="8" t="str">
        <f t="shared" si="91"/>
        <v/>
      </c>
    </row>
    <row r="935" spans="1:72" hidden="1">
      <c r="A935" s="47" t="str">
        <f t="shared" si="87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86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88"/>
        <v>Aderente</v>
      </c>
      <c r="BR935" s="19" t="str">
        <f t="shared" si="89"/>
        <v>*</v>
      </c>
      <c r="BS935" s="19" t="str">
        <f t="shared" si="90"/>
        <v>*</v>
      </c>
      <c r="BT935" s="8" t="str">
        <f t="shared" si="91"/>
        <v/>
      </c>
    </row>
    <row r="936" spans="1:72" hidden="1">
      <c r="A936" s="47" t="str">
        <f t="shared" si="87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86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88"/>
        <v>Aderente</v>
      </c>
      <c r="BR936" s="19" t="str">
        <f t="shared" si="89"/>
        <v>*</v>
      </c>
      <c r="BS936" s="19" t="str">
        <f t="shared" si="90"/>
        <v>*</v>
      </c>
      <c r="BT936" s="8" t="str">
        <f t="shared" si="91"/>
        <v/>
      </c>
    </row>
    <row r="937" spans="1:72" hidden="1">
      <c r="A937" s="47" t="str">
        <f t="shared" si="87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86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88"/>
        <v>Aderente</v>
      </c>
      <c r="BR937" s="19" t="str">
        <f t="shared" si="89"/>
        <v>*</v>
      </c>
      <c r="BS937" s="19" t="str">
        <f t="shared" si="90"/>
        <v>*</v>
      </c>
      <c r="BT937" s="8" t="str">
        <f t="shared" si="91"/>
        <v/>
      </c>
    </row>
    <row r="938" spans="1:72" hidden="1">
      <c r="A938" s="47" t="str">
        <f t="shared" si="87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86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88"/>
        <v>Aderente</v>
      </c>
      <c r="BR938" s="19" t="str">
        <f t="shared" si="89"/>
        <v>*</v>
      </c>
      <c r="BS938" s="19" t="str">
        <f t="shared" si="90"/>
        <v>*</v>
      </c>
      <c r="BT938" s="8" t="str">
        <f t="shared" si="91"/>
        <v/>
      </c>
    </row>
    <row r="939" spans="1:72" hidden="1">
      <c r="A939" s="47" t="str">
        <f t="shared" si="87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86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88"/>
        <v>Aderente</v>
      </c>
      <c r="BR939" s="19" t="str">
        <f t="shared" si="89"/>
        <v>*</v>
      </c>
      <c r="BS939" s="19" t="str">
        <f t="shared" si="90"/>
        <v>*</v>
      </c>
      <c r="BT939" s="8" t="str">
        <f t="shared" si="91"/>
        <v/>
      </c>
    </row>
    <row r="940" spans="1:72" hidden="1">
      <c r="A940" s="47" t="str">
        <f t="shared" si="87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86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88"/>
        <v>Aderente</v>
      </c>
      <c r="BR940" s="19" t="str">
        <f t="shared" si="89"/>
        <v>*</v>
      </c>
      <c r="BS940" s="19" t="str">
        <f t="shared" si="90"/>
        <v>*</v>
      </c>
      <c r="BT940" s="8" t="str">
        <f t="shared" si="91"/>
        <v/>
      </c>
    </row>
    <row r="941" spans="1:72" hidden="1">
      <c r="A941" s="47" t="str">
        <f t="shared" si="87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86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88"/>
        <v>Aderente</v>
      </c>
      <c r="BR941" s="19" t="str">
        <f t="shared" si="89"/>
        <v>*</v>
      </c>
      <c r="BS941" s="19" t="str">
        <f t="shared" si="90"/>
        <v>*</v>
      </c>
      <c r="BT941" s="8" t="str">
        <f t="shared" si="91"/>
        <v/>
      </c>
    </row>
    <row r="942" spans="1:72" hidden="1">
      <c r="A942" s="47" t="str">
        <f t="shared" si="87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86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88"/>
        <v>Aderente</v>
      </c>
      <c r="BR942" s="19" t="str">
        <f t="shared" si="89"/>
        <v>*</v>
      </c>
      <c r="BS942" s="19" t="str">
        <f t="shared" si="90"/>
        <v>*</v>
      </c>
      <c r="BT942" s="8" t="str">
        <f t="shared" si="91"/>
        <v/>
      </c>
    </row>
    <row r="943" spans="1:72" hidden="1">
      <c r="A943" s="47" t="str">
        <f t="shared" si="87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86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88"/>
        <v>Aderente</v>
      </c>
      <c r="BR943" s="19" t="str">
        <f t="shared" si="89"/>
        <v>*</v>
      </c>
      <c r="BS943" s="19" t="str">
        <f t="shared" si="90"/>
        <v>*</v>
      </c>
      <c r="BT943" s="8" t="str">
        <f t="shared" si="91"/>
        <v/>
      </c>
    </row>
    <row r="944" spans="1:72" hidden="1">
      <c r="A944" s="47" t="str">
        <f t="shared" si="87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86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88"/>
        <v>Aderente</v>
      </c>
      <c r="BR944" s="19" t="str">
        <f t="shared" si="89"/>
        <v>*</v>
      </c>
      <c r="BS944" s="19" t="str">
        <f t="shared" si="90"/>
        <v>*</v>
      </c>
      <c r="BT944" s="8" t="str">
        <f t="shared" si="91"/>
        <v/>
      </c>
    </row>
    <row r="945" spans="1:72" hidden="1">
      <c r="A945" s="47" t="str">
        <f t="shared" si="87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86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88"/>
        <v>Aderente</v>
      </c>
      <c r="BR945" s="19" t="str">
        <f t="shared" si="89"/>
        <v>*</v>
      </c>
      <c r="BS945" s="19" t="str">
        <f t="shared" si="90"/>
        <v>*</v>
      </c>
      <c r="BT945" s="8" t="str">
        <f t="shared" si="91"/>
        <v/>
      </c>
    </row>
    <row r="946" spans="1:72" hidden="1">
      <c r="A946" s="47" t="str">
        <f t="shared" si="87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86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88"/>
        <v>Aderente</v>
      </c>
      <c r="BR946" s="19" t="str">
        <f t="shared" si="89"/>
        <v>*</v>
      </c>
      <c r="BS946" s="19" t="str">
        <f t="shared" si="90"/>
        <v>*</v>
      </c>
      <c r="BT946" s="8" t="str">
        <f t="shared" si="91"/>
        <v/>
      </c>
    </row>
    <row r="947" spans="1:72" hidden="1">
      <c r="A947" s="47" t="str">
        <f t="shared" si="87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86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88"/>
        <v>Aderente</v>
      </c>
      <c r="BR947" s="19" t="str">
        <f t="shared" si="89"/>
        <v>*</v>
      </c>
      <c r="BS947" s="19" t="str">
        <f t="shared" si="90"/>
        <v>*</v>
      </c>
      <c r="BT947" s="8" t="str">
        <f t="shared" si="91"/>
        <v/>
      </c>
    </row>
    <row r="948" spans="1:72" hidden="1">
      <c r="A948" s="47" t="str">
        <f t="shared" si="87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86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88"/>
        <v>Aderente</v>
      </c>
      <c r="BR948" s="19" t="str">
        <f t="shared" si="89"/>
        <v>*</v>
      </c>
      <c r="BS948" s="19" t="str">
        <f t="shared" si="90"/>
        <v>*</v>
      </c>
      <c r="BT948" s="8" t="str">
        <f t="shared" si="91"/>
        <v/>
      </c>
    </row>
    <row r="949" spans="1:72" hidden="1">
      <c r="A949" s="47" t="str">
        <f t="shared" si="87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86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88"/>
        <v>Aderente</v>
      </c>
      <c r="BR949" s="19" t="str">
        <f t="shared" si="89"/>
        <v>*</v>
      </c>
      <c r="BS949" s="19" t="str">
        <f t="shared" si="90"/>
        <v>*</v>
      </c>
      <c r="BT949" s="8" t="str">
        <f t="shared" si="91"/>
        <v/>
      </c>
    </row>
    <row r="950" spans="1:72" hidden="1">
      <c r="A950" s="47" t="str">
        <f t="shared" si="87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86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88"/>
        <v>Aderente</v>
      </c>
      <c r="BR950" s="19" t="str">
        <f t="shared" si="89"/>
        <v>*</v>
      </c>
      <c r="BS950" s="19" t="str">
        <f t="shared" si="90"/>
        <v>*</v>
      </c>
      <c r="BT950" s="8" t="str">
        <f t="shared" si="91"/>
        <v/>
      </c>
    </row>
    <row r="951" spans="1:72" hidden="1">
      <c r="A951" s="47" t="str">
        <f t="shared" si="87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86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88"/>
        <v>Aderente</v>
      </c>
      <c r="BR951" s="19" t="str">
        <f t="shared" si="89"/>
        <v>*</v>
      </c>
      <c r="BS951" s="19" t="str">
        <f t="shared" si="90"/>
        <v>*</v>
      </c>
      <c r="BT951" s="8" t="str">
        <f t="shared" si="91"/>
        <v/>
      </c>
    </row>
    <row r="952" spans="1:72" hidden="1">
      <c r="A952" s="47" t="str">
        <f t="shared" si="87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86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88"/>
        <v>Aderente</v>
      </c>
      <c r="BR952" s="19" t="str">
        <f t="shared" si="89"/>
        <v>*</v>
      </c>
      <c r="BS952" s="19" t="str">
        <f t="shared" si="90"/>
        <v>*</v>
      </c>
      <c r="BT952" s="8" t="str">
        <f t="shared" si="91"/>
        <v/>
      </c>
    </row>
    <row r="953" spans="1:72" hidden="1">
      <c r="A953" s="47" t="str">
        <f t="shared" si="87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86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88"/>
        <v>Aderente</v>
      </c>
      <c r="BR953" s="19" t="str">
        <f t="shared" si="89"/>
        <v>*</v>
      </c>
      <c r="BS953" s="19" t="str">
        <f t="shared" si="90"/>
        <v>*</v>
      </c>
      <c r="BT953" s="8" t="str">
        <f t="shared" si="91"/>
        <v/>
      </c>
    </row>
    <row r="954" spans="1:72" hidden="1">
      <c r="A954" s="47" t="str">
        <f t="shared" si="87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86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88"/>
        <v>Aderente</v>
      </c>
      <c r="BR954" s="19" t="str">
        <f t="shared" si="89"/>
        <v>*</v>
      </c>
      <c r="BS954" s="19" t="str">
        <f t="shared" si="90"/>
        <v>*</v>
      </c>
      <c r="BT954" s="8" t="str">
        <f t="shared" si="91"/>
        <v/>
      </c>
    </row>
    <row r="955" spans="1:72" hidden="1">
      <c r="A955" s="47" t="str">
        <f t="shared" si="87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86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88"/>
        <v>Aderente</v>
      </c>
      <c r="BR955" s="19" t="str">
        <f t="shared" si="89"/>
        <v>*</v>
      </c>
      <c r="BS955" s="19" t="str">
        <f t="shared" si="90"/>
        <v>*</v>
      </c>
      <c r="BT955" s="8" t="str">
        <f t="shared" si="91"/>
        <v/>
      </c>
    </row>
    <row r="956" spans="1:72" hidden="1">
      <c r="A956" s="47" t="str">
        <f t="shared" si="87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86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88"/>
        <v>Aderente</v>
      </c>
      <c r="BR956" s="19" t="str">
        <f t="shared" si="89"/>
        <v>*</v>
      </c>
      <c r="BS956" s="19" t="str">
        <f t="shared" si="90"/>
        <v>*</v>
      </c>
      <c r="BT956" s="8" t="str">
        <f t="shared" si="91"/>
        <v/>
      </c>
    </row>
    <row r="957" spans="1:72" hidden="1">
      <c r="A957" s="47" t="str">
        <f t="shared" si="87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86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88"/>
        <v>Aderente</v>
      </c>
      <c r="BR957" s="19" t="str">
        <f t="shared" si="89"/>
        <v>*</v>
      </c>
      <c r="BS957" s="19" t="str">
        <f t="shared" si="90"/>
        <v>*</v>
      </c>
      <c r="BT957" s="8" t="str">
        <f t="shared" si="91"/>
        <v/>
      </c>
    </row>
    <row r="958" spans="1:72" hidden="1">
      <c r="A958" s="47" t="str">
        <f t="shared" si="87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86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88"/>
        <v>Aderente</v>
      </c>
      <c r="BR958" s="19" t="str">
        <f t="shared" si="89"/>
        <v>*</v>
      </c>
      <c r="BS958" s="19" t="str">
        <f t="shared" si="90"/>
        <v>*</v>
      </c>
      <c r="BT958" s="8" t="str">
        <f t="shared" si="91"/>
        <v/>
      </c>
    </row>
    <row r="959" spans="1:72" hidden="1">
      <c r="A959" s="47" t="str">
        <f t="shared" si="87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86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88"/>
        <v>Aderente</v>
      </c>
      <c r="BR959" s="19" t="str">
        <f t="shared" si="89"/>
        <v>*</v>
      </c>
      <c r="BS959" s="19" t="str">
        <f t="shared" si="90"/>
        <v>*</v>
      </c>
      <c r="BT959" s="8" t="str">
        <f t="shared" si="91"/>
        <v/>
      </c>
    </row>
    <row r="960" spans="1:72" hidden="1">
      <c r="A960" s="47" t="str">
        <f t="shared" si="87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86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88"/>
        <v>Aderente</v>
      </c>
      <c r="BR960" s="19" t="str">
        <f t="shared" si="89"/>
        <v>*</v>
      </c>
      <c r="BS960" s="19" t="str">
        <f t="shared" si="90"/>
        <v>*</v>
      </c>
      <c r="BT960" s="8" t="str">
        <f t="shared" si="91"/>
        <v/>
      </c>
    </row>
    <row r="961" spans="1:72" hidden="1">
      <c r="A961" s="47" t="str">
        <f t="shared" si="87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86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88"/>
        <v>Aderente</v>
      </c>
      <c r="BR961" s="19" t="str">
        <f t="shared" si="89"/>
        <v>*</v>
      </c>
      <c r="BS961" s="19" t="str">
        <f t="shared" si="90"/>
        <v>*</v>
      </c>
      <c r="BT961" s="8" t="str">
        <f t="shared" si="91"/>
        <v/>
      </c>
    </row>
    <row r="962" spans="1:72" hidden="1">
      <c r="A962" s="47" t="str">
        <f t="shared" si="87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86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88"/>
        <v>Aderente</v>
      </c>
      <c r="BR962" s="19" t="str">
        <f t="shared" si="89"/>
        <v>*</v>
      </c>
      <c r="BS962" s="19" t="str">
        <f t="shared" si="90"/>
        <v>*</v>
      </c>
      <c r="BT962" s="8" t="str">
        <f t="shared" si="91"/>
        <v/>
      </c>
    </row>
    <row r="963" spans="1:72" hidden="1">
      <c r="A963" s="47" t="str">
        <f t="shared" si="87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86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88"/>
        <v>Aderente</v>
      </c>
      <c r="BR963" s="19" t="str">
        <f t="shared" si="89"/>
        <v>*</v>
      </c>
      <c r="BS963" s="19" t="str">
        <f t="shared" si="90"/>
        <v>*</v>
      </c>
      <c r="BT963" s="8" t="str">
        <f t="shared" si="91"/>
        <v/>
      </c>
    </row>
    <row r="964" spans="1:72" hidden="1">
      <c r="A964" s="47" t="str">
        <f t="shared" si="87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86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88"/>
        <v>Aderente</v>
      </c>
      <c r="BR964" s="19" t="str">
        <f t="shared" si="89"/>
        <v>*</v>
      </c>
      <c r="BS964" s="19" t="str">
        <f t="shared" si="90"/>
        <v>*</v>
      </c>
      <c r="BT964" s="8" t="str">
        <f t="shared" si="91"/>
        <v/>
      </c>
    </row>
    <row r="965" spans="1:72" hidden="1">
      <c r="A965" s="47" t="str">
        <f t="shared" si="87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86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88"/>
        <v>Aderente</v>
      </c>
      <c r="BR965" s="19" t="str">
        <f t="shared" si="89"/>
        <v>*</v>
      </c>
      <c r="BS965" s="19" t="str">
        <f t="shared" si="90"/>
        <v>*</v>
      </c>
      <c r="BT965" s="8" t="str">
        <f t="shared" si="91"/>
        <v/>
      </c>
    </row>
    <row r="966" spans="1:72" hidden="1">
      <c r="A966" s="47" t="str">
        <f t="shared" si="87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86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88"/>
        <v>Aderente</v>
      </c>
      <c r="BR966" s="19" t="str">
        <f t="shared" si="89"/>
        <v>*</v>
      </c>
      <c r="BS966" s="19" t="str">
        <f t="shared" si="90"/>
        <v>*</v>
      </c>
      <c r="BT966" s="8" t="str">
        <f t="shared" si="91"/>
        <v/>
      </c>
    </row>
    <row r="967" spans="1:72" hidden="1">
      <c r="A967" s="47" t="str">
        <f t="shared" si="87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2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88"/>
        <v>Aderente</v>
      </c>
      <c r="BR967" s="19" t="str">
        <f t="shared" si="89"/>
        <v>*</v>
      </c>
      <c r="BS967" s="19" t="str">
        <f t="shared" si="90"/>
        <v>*</v>
      </c>
      <c r="BT967" s="8" t="str">
        <f t="shared" si="91"/>
        <v/>
      </c>
    </row>
    <row r="968" spans="1:72" hidden="1">
      <c r="A968" s="47" t="str">
        <f t="shared" ref="A968:A1001" si="93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2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4">IF(AND(BR968&lt;1,BS968&lt;1),"Produção e Intervalo",IF(BR968&lt;1,"Intervalo",IF(BS968&lt;1,"Produção","Aderente")))</f>
        <v>Aderente</v>
      </c>
      <c r="BR968" s="19" t="str">
        <f t="shared" ref="BR968:BR1001" si="95">IF(OR(B968="",F968=""),"*",AY968/P968)</f>
        <v>*</v>
      </c>
      <c r="BS968" s="19" t="str">
        <f t="shared" ref="BS968:BS1001" si="96">IF(OR(B968="",F968=""),"*",BA968/Q968)</f>
        <v>*</v>
      </c>
      <c r="BT968" s="8" t="str">
        <f t="shared" ref="BT968:BT1001" si="97">IF(BN968="","",SUBSTITUTE(BM968," ","")&amp;SUBSTITUTE(BN968," ",""))</f>
        <v/>
      </c>
    </row>
    <row r="969" spans="1:72" hidden="1">
      <c r="A969" s="47" t="str">
        <f t="shared" si="93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2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4"/>
        <v>Aderente</v>
      </c>
      <c r="BR969" s="19" t="str">
        <f t="shared" si="95"/>
        <v>*</v>
      </c>
      <c r="BS969" s="19" t="str">
        <f t="shared" si="96"/>
        <v>*</v>
      </c>
      <c r="BT969" s="8" t="str">
        <f t="shared" si="97"/>
        <v/>
      </c>
    </row>
    <row r="970" spans="1:72" hidden="1">
      <c r="A970" s="47" t="str">
        <f t="shared" si="93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2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4"/>
        <v>Aderente</v>
      </c>
      <c r="BR970" s="19" t="str">
        <f t="shared" si="95"/>
        <v>*</v>
      </c>
      <c r="BS970" s="19" t="str">
        <f t="shared" si="96"/>
        <v>*</v>
      </c>
      <c r="BT970" s="8" t="str">
        <f t="shared" si="97"/>
        <v/>
      </c>
    </row>
    <row r="971" spans="1:72" hidden="1">
      <c r="A971" s="47" t="str">
        <f t="shared" si="93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2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4"/>
        <v>Aderente</v>
      </c>
      <c r="BR971" s="19" t="str">
        <f t="shared" si="95"/>
        <v>*</v>
      </c>
      <c r="BS971" s="19" t="str">
        <f t="shared" si="96"/>
        <v>*</v>
      </c>
      <c r="BT971" s="8" t="str">
        <f t="shared" si="97"/>
        <v/>
      </c>
    </row>
    <row r="972" spans="1:72" hidden="1">
      <c r="A972" s="47" t="str">
        <f t="shared" si="93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2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4"/>
        <v>Aderente</v>
      </c>
      <c r="BR972" s="19" t="str">
        <f t="shared" si="95"/>
        <v>*</v>
      </c>
      <c r="BS972" s="19" t="str">
        <f t="shared" si="96"/>
        <v>*</v>
      </c>
      <c r="BT972" s="8" t="str">
        <f t="shared" si="97"/>
        <v/>
      </c>
    </row>
    <row r="973" spans="1:72" hidden="1">
      <c r="A973" s="47" t="str">
        <f t="shared" si="93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2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4"/>
        <v>Aderente</v>
      </c>
      <c r="BR973" s="19" t="str">
        <f t="shared" si="95"/>
        <v>*</v>
      </c>
      <c r="BS973" s="19" t="str">
        <f t="shared" si="96"/>
        <v>*</v>
      </c>
      <c r="BT973" s="8" t="str">
        <f t="shared" si="97"/>
        <v/>
      </c>
    </row>
    <row r="974" spans="1:72" hidden="1">
      <c r="A974" s="47" t="str">
        <f t="shared" si="93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2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4"/>
        <v>Aderente</v>
      </c>
      <c r="BR974" s="19" t="str">
        <f t="shared" si="95"/>
        <v>*</v>
      </c>
      <c r="BS974" s="19" t="str">
        <f t="shared" si="96"/>
        <v>*</v>
      </c>
      <c r="BT974" s="8" t="str">
        <f t="shared" si="97"/>
        <v/>
      </c>
    </row>
    <row r="975" spans="1:72" hidden="1">
      <c r="A975" s="47" t="str">
        <f t="shared" si="93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2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4"/>
        <v>Aderente</v>
      </c>
      <c r="BR975" s="19" t="str">
        <f t="shared" si="95"/>
        <v>*</v>
      </c>
      <c r="BS975" s="19" t="str">
        <f t="shared" si="96"/>
        <v>*</v>
      </c>
      <c r="BT975" s="8" t="str">
        <f t="shared" si="97"/>
        <v/>
      </c>
    </row>
    <row r="976" spans="1:72" hidden="1">
      <c r="A976" s="47" t="str">
        <f t="shared" si="93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2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4"/>
        <v>Aderente</v>
      </c>
      <c r="BR976" s="19" t="str">
        <f t="shared" si="95"/>
        <v>*</v>
      </c>
      <c r="BS976" s="19" t="str">
        <f t="shared" si="96"/>
        <v>*</v>
      </c>
      <c r="BT976" s="8" t="str">
        <f t="shared" si="97"/>
        <v/>
      </c>
    </row>
    <row r="977" spans="1:72" hidden="1">
      <c r="A977" s="47" t="str">
        <f t="shared" si="93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2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4"/>
        <v>Aderente</v>
      </c>
      <c r="BR977" s="19" t="str">
        <f t="shared" si="95"/>
        <v>*</v>
      </c>
      <c r="BS977" s="19" t="str">
        <f t="shared" si="96"/>
        <v>*</v>
      </c>
      <c r="BT977" s="8" t="str">
        <f t="shared" si="97"/>
        <v/>
      </c>
    </row>
    <row r="978" spans="1:72" hidden="1">
      <c r="A978" s="47" t="str">
        <f t="shared" si="93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2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4"/>
        <v>Aderente</v>
      </c>
      <c r="BR978" s="19" t="str">
        <f t="shared" si="95"/>
        <v>*</v>
      </c>
      <c r="BS978" s="19" t="str">
        <f t="shared" si="96"/>
        <v>*</v>
      </c>
      <c r="BT978" s="8" t="str">
        <f t="shared" si="97"/>
        <v/>
      </c>
    </row>
    <row r="979" spans="1:72" hidden="1">
      <c r="A979" s="47" t="str">
        <f t="shared" si="93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2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4"/>
        <v>Aderente</v>
      </c>
      <c r="BR979" s="19" t="str">
        <f t="shared" si="95"/>
        <v>*</v>
      </c>
      <c r="BS979" s="19" t="str">
        <f t="shared" si="96"/>
        <v>*</v>
      </c>
      <c r="BT979" s="8" t="str">
        <f t="shared" si="97"/>
        <v/>
      </c>
    </row>
    <row r="980" spans="1:72" hidden="1">
      <c r="A980" s="47" t="str">
        <f t="shared" si="93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2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4"/>
        <v>Aderente</v>
      </c>
      <c r="BR980" s="19" t="str">
        <f t="shared" si="95"/>
        <v>*</v>
      </c>
      <c r="BS980" s="19" t="str">
        <f t="shared" si="96"/>
        <v>*</v>
      </c>
      <c r="BT980" s="8" t="str">
        <f t="shared" si="97"/>
        <v/>
      </c>
    </row>
    <row r="981" spans="1:72" hidden="1">
      <c r="A981" s="47" t="str">
        <f t="shared" si="93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2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4"/>
        <v>Aderente</v>
      </c>
      <c r="BR981" s="19" t="str">
        <f t="shared" si="95"/>
        <v>*</v>
      </c>
      <c r="BS981" s="19" t="str">
        <f t="shared" si="96"/>
        <v>*</v>
      </c>
      <c r="BT981" s="8" t="str">
        <f t="shared" si="97"/>
        <v/>
      </c>
    </row>
    <row r="982" spans="1:72" hidden="1">
      <c r="A982" s="47" t="str">
        <f t="shared" si="93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2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4"/>
        <v>Aderente</v>
      </c>
      <c r="BR982" s="19" t="str">
        <f t="shared" si="95"/>
        <v>*</v>
      </c>
      <c r="BS982" s="19" t="str">
        <f t="shared" si="96"/>
        <v>*</v>
      </c>
      <c r="BT982" s="8" t="str">
        <f t="shared" si="97"/>
        <v/>
      </c>
    </row>
    <row r="983" spans="1:72" hidden="1">
      <c r="A983" s="47" t="str">
        <f t="shared" si="93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2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4"/>
        <v>Aderente</v>
      </c>
      <c r="BR983" s="19" t="str">
        <f t="shared" si="95"/>
        <v>*</v>
      </c>
      <c r="BS983" s="19" t="str">
        <f t="shared" si="96"/>
        <v>*</v>
      </c>
      <c r="BT983" s="8" t="str">
        <f t="shared" si="97"/>
        <v/>
      </c>
    </row>
    <row r="984" spans="1:72" hidden="1">
      <c r="A984" s="47" t="str">
        <f t="shared" si="93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2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4"/>
        <v>Aderente</v>
      </c>
      <c r="BR984" s="19" t="str">
        <f t="shared" si="95"/>
        <v>*</v>
      </c>
      <c r="BS984" s="19" t="str">
        <f t="shared" si="96"/>
        <v>*</v>
      </c>
      <c r="BT984" s="8" t="str">
        <f t="shared" si="97"/>
        <v/>
      </c>
    </row>
    <row r="985" spans="1:72" hidden="1">
      <c r="A985" s="47" t="str">
        <f t="shared" si="93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2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4"/>
        <v>Aderente</v>
      </c>
      <c r="BR985" s="19" t="str">
        <f t="shared" si="95"/>
        <v>*</v>
      </c>
      <c r="BS985" s="19" t="str">
        <f t="shared" si="96"/>
        <v>*</v>
      </c>
      <c r="BT985" s="8" t="str">
        <f t="shared" si="97"/>
        <v/>
      </c>
    </row>
    <row r="986" spans="1:72" hidden="1">
      <c r="A986" s="47" t="str">
        <f t="shared" si="93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2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4"/>
        <v>Aderente</v>
      </c>
      <c r="BR986" s="19" t="str">
        <f t="shared" si="95"/>
        <v>*</v>
      </c>
      <c r="BS986" s="19" t="str">
        <f t="shared" si="96"/>
        <v>*</v>
      </c>
      <c r="BT986" s="8" t="str">
        <f t="shared" si="97"/>
        <v/>
      </c>
    </row>
    <row r="987" spans="1:72" hidden="1">
      <c r="A987" s="47" t="str">
        <f t="shared" si="93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2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4"/>
        <v>Aderente</v>
      </c>
      <c r="BR987" s="19" t="str">
        <f t="shared" si="95"/>
        <v>*</v>
      </c>
      <c r="BS987" s="19" t="str">
        <f t="shared" si="96"/>
        <v>*</v>
      </c>
      <c r="BT987" s="8" t="str">
        <f t="shared" si="97"/>
        <v/>
      </c>
    </row>
    <row r="988" spans="1:72" hidden="1">
      <c r="A988" s="47" t="str">
        <f t="shared" si="93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2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4"/>
        <v>Aderente</v>
      </c>
      <c r="BR988" s="19" t="str">
        <f t="shared" si="95"/>
        <v>*</v>
      </c>
      <c r="BS988" s="19" t="str">
        <f t="shared" si="96"/>
        <v>*</v>
      </c>
      <c r="BT988" s="8" t="str">
        <f t="shared" si="97"/>
        <v/>
      </c>
    </row>
    <row r="989" spans="1:72" hidden="1">
      <c r="A989" s="47" t="str">
        <f t="shared" si="93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2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4"/>
        <v>Aderente</v>
      </c>
      <c r="BR989" s="19" t="str">
        <f t="shared" si="95"/>
        <v>*</v>
      </c>
      <c r="BS989" s="19" t="str">
        <f t="shared" si="96"/>
        <v>*</v>
      </c>
      <c r="BT989" s="8" t="str">
        <f t="shared" si="97"/>
        <v/>
      </c>
    </row>
    <row r="990" spans="1:72" hidden="1">
      <c r="A990" s="47" t="str">
        <f t="shared" si="93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2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4"/>
        <v>Aderente</v>
      </c>
      <c r="BR990" s="19" t="str">
        <f t="shared" si="95"/>
        <v>*</v>
      </c>
      <c r="BS990" s="19" t="str">
        <f t="shared" si="96"/>
        <v>*</v>
      </c>
      <c r="BT990" s="8" t="str">
        <f t="shared" si="97"/>
        <v/>
      </c>
    </row>
    <row r="991" spans="1:72" hidden="1">
      <c r="A991" s="47" t="str">
        <f t="shared" si="93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2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4"/>
        <v>Aderente</v>
      </c>
      <c r="BR991" s="19" t="str">
        <f t="shared" si="95"/>
        <v>*</v>
      </c>
      <c r="BS991" s="19" t="str">
        <f t="shared" si="96"/>
        <v>*</v>
      </c>
      <c r="BT991" s="8" t="str">
        <f t="shared" si="97"/>
        <v/>
      </c>
    </row>
    <row r="992" spans="1:72" hidden="1">
      <c r="A992" s="47" t="str">
        <f t="shared" si="93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2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4"/>
        <v>Aderente</v>
      </c>
      <c r="BR992" s="19" t="str">
        <f t="shared" si="95"/>
        <v>*</v>
      </c>
      <c r="BS992" s="19" t="str">
        <f t="shared" si="96"/>
        <v>*</v>
      </c>
      <c r="BT992" s="8" t="str">
        <f t="shared" si="97"/>
        <v/>
      </c>
    </row>
    <row r="993" spans="1:72" hidden="1">
      <c r="A993" s="47" t="str">
        <f t="shared" si="93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2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4"/>
        <v>Aderente</v>
      </c>
      <c r="BR993" s="19" t="str">
        <f t="shared" si="95"/>
        <v>*</v>
      </c>
      <c r="BS993" s="19" t="str">
        <f t="shared" si="96"/>
        <v>*</v>
      </c>
      <c r="BT993" s="8" t="str">
        <f t="shared" si="97"/>
        <v/>
      </c>
    </row>
    <row r="994" spans="1:72" hidden="1">
      <c r="A994" s="47" t="str">
        <f t="shared" si="93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2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4"/>
        <v>Aderente</v>
      </c>
      <c r="BR994" s="19" t="str">
        <f t="shared" si="95"/>
        <v>*</v>
      </c>
      <c r="BS994" s="19" t="str">
        <f t="shared" si="96"/>
        <v>*</v>
      </c>
      <c r="BT994" s="8" t="str">
        <f t="shared" si="97"/>
        <v/>
      </c>
    </row>
    <row r="995" spans="1:72" hidden="1">
      <c r="A995" s="47" t="str">
        <f t="shared" si="93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2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4"/>
        <v>Aderente</v>
      </c>
      <c r="BR995" s="19" t="str">
        <f t="shared" si="95"/>
        <v>*</v>
      </c>
      <c r="BS995" s="19" t="str">
        <f t="shared" si="96"/>
        <v>*</v>
      </c>
      <c r="BT995" s="8" t="str">
        <f t="shared" si="97"/>
        <v/>
      </c>
    </row>
    <row r="996" spans="1:72" hidden="1">
      <c r="A996" s="47" t="str">
        <f t="shared" si="93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2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4"/>
        <v>Aderente</v>
      </c>
      <c r="BR996" s="19" t="str">
        <f t="shared" si="95"/>
        <v>*</v>
      </c>
      <c r="BS996" s="19" t="str">
        <f t="shared" si="96"/>
        <v>*</v>
      </c>
      <c r="BT996" s="8" t="str">
        <f t="shared" si="97"/>
        <v/>
      </c>
    </row>
    <row r="997" spans="1:72" hidden="1">
      <c r="A997" s="47" t="str">
        <f t="shared" si="93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2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4"/>
        <v>Aderente</v>
      </c>
      <c r="BR997" s="19" t="str">
        <f t="shared" si="95"/>
        <v>*</v>
      </c>
      <c r="BS997" s="19" t="str">
        <f t="shared" si="96"/>
        <v>*</v>
      </c>
      <c r="BT997" s="8" t="str">
        <f t="shared" si="97"/>
        <v/>
      </c>
    </row>
    <row r="998" spans="1:72" hidden="1">
      <c r="A998" s="47" t="str">
        <f t="shared" si="93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2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4"/>
        <v>Aderente</v>
      </c>
      <c r="BR998" s="19" t="str">
        <f t="shared" si="95"/>
        <v>*</v>
      </c>
      <c r="BS998" s="19" t="str">
        <f t="shared" si="96"/>
        <v>*</v>
      </c>
      <c r="BT998" s="8" t="str">
        <f t="shared" si="97"/>
        <v/>
      </c>
    </row>
    <row r="999" spans="1:72" hidden="1">
      <c r="A999" s="47" t="str">
        <f t="shared" si="93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2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4"/>
        <v>Aderente</v>
      </c>
      <c r="BR999" s="19" t="str">
        <f t="shared" si="95"/>
        <v>*</v>
      </c>
      <c r="BS999" s="19" t="str">
        <f t="shared" si="96"/>
        <v>*</v>
      </c>
      <c r="BT999" s="8" t="str">
        <f t="shared" si="97"/>
        <v/>
      </c>
    </row>
    <row r="1000" spans="1:72" hidden="1">
      <c r="A1000" s="47" t="str">
        <f t="shared" si="93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2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4"/>
        <v>Aderente</v>
      </c>
      <c r="BR1000" s="19" t="str">
        <f t="shared" si="95"/>
        <v>*</v>
      </c>
      <c r="BS1000" s="19" t="str">
        <f t="shared" si="96"/>
        <v>*</v>
      </c>
      <c r="BT1000" s="8" t="str">
        <f t="shared" si="97"/>
        <v/>
      </c>
    </row>
    <row r="1001" spans="1:72" hidden="1">
      <c r="A1001" s="47" t="str">
        <f t="shared" si="93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2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4"/>
        <v>Aderente</v>
      </c>
      <c r="BR1001" s="19" t="str">
        <f t="shared" si="95"/>
        <v>*</v>
      </c>
      <c r="BS1001" s="19" t="str">
        <f t="shared" si="96"/>
        <v>*</v>
      </c>
      <c r="BT1001" s="8" t="str">
        <f t="shared" si="97"/>
        <v/>
      </c>
    </row>
  </sheetData>
  <protectedRanges>
    <protectedRange sqref="Z28" name="Range1_19_1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27 Y29:Z1001">
    <cfRule type="cellIs" dxfId="171" priority="53882" operator="equal">
      <formula>"OPORTUNIDADE"</formula>
    </cfRule>
  </conditionalFormatting>
  <conditionalFormatting sqref="Y6:Z27 Y29:Z1001">
    <cfRule type="cellIs" dxfId="170" priority="11468" operator="equal">
      <formula>"NÃO"</formula>
    </cfRule>
    <cfRule type="cellIs" dxfId="169" priority="11469" operator="equal">
      <formula>"SIM"</formula>
    </cfRule>
  </conditionalFormatting>
  <conditionalFormatting sqref="AZ6:AZ1001">
    <cfRule type="expression" dxfId="168" priority="53924">
      <formula>#REF!=1</formula>
    </cfRule>
  </conditionalFormatting>
  <conditionalFormatting sqref="BE6:BE1001 U6:U1001 AY6:AY1001">
    <cfRule type="cellIs" dxfId="167" priority="53908" operator="equal">
      <formula>"ERRO"</formula>
    </cfRule>
  </conditionalFormatting>
  <conditionalFormatting sqref="BQ6:BQ1001">
    <cfRule type="cellIs" dxfId="166" priority="53903" operator="equal">
      <formula>"Produção e Intervalo"</formula>
    </cfRule>
    <cfRule type="cellIs" dxfId="165" priority="53904" operator="equal">
      <formula>"Aderente"</formula>
    </cfRule>
    <cfRule type="cellIs" dxfId="164" priority="53905" operator="equal">
      <formula>"Intervalo"</formula>
    </cfRule>
    <cfRule type="cellIs" dxfId="163" priority="53906" operator="equal">
      <formula>"Produção"</formula>
    </cfRule>
    <cfRule type="cellIs" dxfId="162" priority="53907" operator="equal">
      <formula>"ERRO"</formula>
    </cfRule>
  </conditionalFormatting>
  <conditionalFormatting sqref="BR6:BS1001">
    <cfRule type="cellIs" dxfId="161" priority="53885" operator="equal">
      <formula>"*"</formula>
    </cfRule>
    <cfRule type="cellIs" dxfId="160" priority="53886" operator="greaterThanOrEqual">
      <formula>1</formula>
    </cfRule>
    <cfRule type="cellIs" dxfId="159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1" operator="equal">
      <formula>"OPORTUNIDADE"</formula>
    </cfRule>
  </conditionalFormatting>
  <conditionalFormatting sqref="Z28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Y28">
    <cfRule type="cellIs" dxfId="155" priority="8" operator="equal">
      <formula>"OPORTUNIDADE"</formula>
    </cfRule>
  </conditionalFormatting>
  <conditionalFormatting sqref="Y28">
    <cfRule type="cellIs" dxfId="154" priority="6" operator="equal">
      <formula>"NÃO"</formula>
    </cfRule>
    <cfRule type="cellIs" dxfId="153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 BO145" xr:uid="{83E6D9B7-9D50-48B7-9A7D-60667A977272}">
      <formula1>INDIRECT(SUBSTITUTE(BM6," ",""))</formula1>
    </dataValidation>
    <dataValidation type="list" allowBlank="1" showInputMessage="1" showErrorMessage="1" sqref="BO6:BO144 BO14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G25" sqref="G25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12" t="s">
        <v>1365</v>
      </c>
      <c r="C2" s="212"/>
      <c r="D2" s="212"/>
      <c r="E2" s="212"/>
      <c r="F2" s="212"/>
      <c r="G2" s="212"/>
    </row>
    <row r="3" spans="2:7" ht="15" customHeight="1">
      <c r="B3" s="213"/>
      <c r="C3" s="213"/>
      <c r="D3" s="213"/>
      <c r="E3" s="213"/>
      <c r="F3" s="213"/>
      <c r="G3" s="213"/>
    </row>
    <row r="4" spans="2:7">
      <c r="B4" s="160" t="s">
        <v>1366</v>
      </c>
      <c r="C4" s="160" t="s">
        <v>1367</v>
      </c>
      <c r="D4" s="160" t="s">
        <v>1368</v>
      </c>
      <c r="E4" s="160" t="s">
        <v>1369</v>
      </c>
      <c r="F4" s="160" t="s">
        <v>4</v>
      </c>
      <c r="G4" s="160" t="s">
        <v>1370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1371</v>
      </c>
      <c r="C6" s="161">
        <v>407867</v>
      </c>
      <c r="D6" s="161" t="s">
        <v>1372</v>
      </c>
      <c r="E6" s="161" t="s">
        <v>824</v>
      </c>
      <c r="F6" s="161" t="s">
        <v>1373</v>
      </c>
      <c r="G6" s="162"/>
    </row>
    <row r="7" spans="2:7">
      <c r="B7" s="161" t="s">
        <v>1374</v>
      </c>
      <c r="C7" s="161">
        <v>293644</v>
      </c>
      <c r="D7" s="161" t="s">
        <v>1375</v>
      </c>
      <c r="E7" s="161" t="s">
        <v>824</v>
      </c>
      <c r="F7" s="161" t="s">
        <v>1373</v>
      </c>
      <c r="G7" s="162"/>
    </row>
    <row r="8" spans="2:7">
      <c r="B8" s="161" t="s">
        <v>1376</v>
      </c>
      <c r="C8" s="161" t="s">
        <v>593</v>
      </c>
      <c r="D8" s="161" t="s">
        <v>593</v>
      </c>
      <c r="E8" s="161" t="s">
        <v>593</v>
      </c>
      <c r="F8" s="161" t="s">
        <v>593</v>
      </c>
      <c r="G8" s="162" t="s">
        <v>593</v>
      </c>
    </row>
    <row r="9" spans="2:7">
      <c r="B9" s="161" t="s">
        <v>1377</v>
      </c>
      <c r="C9" s="161">
        <v>256790</v>
      </c>
      <c r="D9" s="161" t="s">
        <v>1378</v>
      </c>
      <c r="E9" s="161" t="s">
        <v>825</v>
      </c>
      <c r="F9" s="161" t="s">
        <v>1379</v>
      </c>
      <c r="G9" s="162">
        <v>46357</v>
      </c>
    </row>
    <row r="10" spans="2:7">
      <c r="B10" s="161" t="s">
        <v>1380</v>
      </c>
      <c r="C10" s="161">
        <v>265193</v>
      </c>
      <c r="D10" s="161" t="s">
        <v>1381</v>
      </c>
      <c r="E10" s="161" t="s">
        <v>826</v>
      </c>
      <c r="F10" s="161" t="s">
        <v>54</v>
      </c>
      <c r="G10" s="161" t="s">
        <v>1382</v>
      </c>
    </row>
    <row r="11" spans="2:7">
      <c r="B11" s="161" t="s">
        <v>1383</v>
      </c>
      <c r="C11" s="161">
        <v>293716</v>
      </c>
      <c r="D11" s="161" t="s">
        <v>1384</v>
      </c>
      <c r="E11" s="161" t="s">
        <v>826</v>
      </c>
      <c r="F11" s="161" t="s">
        <v>54</v>
      </c>
      <c r="G11" s="162">
        <v>46204</v>
      </c>
    </row>
    <row r="12" spans="2:7">
      <c r="B12" s="161" t="s">
        <v>1385</v>
      </c>
      <c r="C12" s="161">
        <v>257258</v>
      </c>
      <c r="D12" s="161" t="s">
        <v>1386</v>
      </c>
      <c r="E12" s="161" t="s">
        <v>827</v>
      </c>
      <c r="F12" s="161" t="s">
        <v>71</v>
      </c>
      <c r="G12" s="162">
        <v>46327</v>
      </c>
    </row>
    <row r="13" spans="2:7" ht="29.25">
      <c r="B13" s="161" t="s">
        <v>1387</v>
      </c>
      <c r="C13" s="161">
        <v>371147</v>
      </c>
      <c r="D13" s="161" t="s">
        <v>1388</v>
      </c>
      <c r="E13" s="161" t="s">
        <v>827</v>
      </c>
      <c r="F13" s="161" t="s">
        <v>71</v>
      </c>
      <c r="G13" s="161" t="s">
        <v>1382</v>
      </c>
    </row>
    <row r="14" spans="2:7">
      <c r="B14" s="161" t="s">
        <v>1389</v>
      </c>
      <c r="C14" s="161">
        <v>259230</v>
      </c>
      <c r="D14" s="161" t="s">
        <v>1390</v>
      </c>
      <c r="E14" s="161" t="s">
        <v>827</v>
      </c>
      <c r="F14" s="161" t="s">
        <v>71</v>
      </c>
      <c r="G14" s="162">
        <v>45992</v>
      </c>
    </row>
    <row r="15" spans="2:7">
      <c r="B15" s="161" t="s">
        <v>1391</v>
      </c>
      <c r="C15" s="161">
        <v>370705</v>
      </c>
      <c r="D15" s="161"/>
      <c r="E15" s="161" t="s">
        <v>827</v>
      </c>
      <c r="F15" s="161" t="s">
        <v>71</v>
      </c>
      <c r="G15" s="161" t="s">
        <v>1382</v>
      </c>
    </row>
    <row r="16" spans="2:7">
      <c r="B16" s="161" t="s">
        <v>1392</v>
      </c>
      <c r="C16" s="161">
        <v>258542</v>
      </c>
      <c r="D16" s="161" t="s">
        <v>1393</v>
      </c>
      <c r="E16" s="161" t="s">
        <v>828</v>
      </c>
      <c r="F16" s="161" t="s">
        <v>335</v>
      </c>
      <c r="G16" s="162">
        <v>45962</v>
      </c>
    </row>
    <row r="17" spans="2:7">
      <c r="B17" s="161" t="s">
        <v>1394</v>
      </c>
      <c r="C17" s="161">
        <v>257050</v>
      </c>
      <c r="D17" s="161" t="s">
        <v>1395</v>
      </c>
      <c r="E17" s="161" t="s">
        <v>828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7" sqref="G7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4" t="s">
        <v>1396</v>
      </c>
      <c r="C2" s="214"/>
      <c r="D2" s="214"/>
      <c r="E2" s="214"/>
      <c r="F2" s="214"/>
      <c r="G2" s="214"/>
    </row>
    <row r="3" spans="2:7" ht="19.5" customHeight="1">
      <c r="B3" s="214"/>
      <c r="C3" s="214"/>
      <c r="D3" s="214"/>
      <c r="E3" s="214"/>
      <c r="F3" s="214"/>
      <c r="G3" s="214"/>
    </row>
    <row r="4" spans="2:7" ht="19.5" customHeight="1">
      <c r="B4" s="163" t="s">
        <v>686</v>
      </c>
      <c r="C4" s="163" t="s">
        <v>1397</v>
      </c>
      <c r="D4" s="163" t="s">
        <v>1398</v>
      </c>
      <c r="E4" s="163" t="s">
        <v>1399</v>
      </c>
      <c r="F4" s="160" t="s">
        <v>1400</v>
      </c>
      <c r="G4" s="163" t="s">
        <v>1401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824</v>
      </c>
      <c r="C6" s="167">
        <v>9341</v>
      </c>
      <c r="D6" s="168">
        <v>46055</v>
      </c>
      <c r="E6" s="167">
        <v>8.5</v>
      </c>
      <c r="F6" s="169" t="s">
        <v>1402</v>
      </c>
      <c r="G6" s="167"/>
    </row>
    <row r="7" spans="2:7" ht="19.5" customHeight="1">
      <c r="B7" s="167" t="s">
        <v>825</v>
      </c>
      <c r="C7" s="167">
        <v>7629</v>
      </c>
      <c r="D7" s="168">
        <v>46062</v>
      </c>
      <c r="E7" s="167">
        <v>11000</v>
      </c>
      <c r="F7" s="169" t="s">
        <v>1403</v>
      </c>
      <c r="G7" s="167"/>
    </row>
    <row r="8" spans="2:7" ht="19.5" customHeight="1">
      <c r="B8" s="167" t="s">
        <v>826</v>
      </c>
      <c r="C8" s="167">
        <v>7694</v>
      </c>
      <c r="D8" s="168">
        <v>46062</v>
      </c>
      <c r="E8" s="167">
        <v>9500</v>
      </c>
      <c r="F8" s="169" t="s">
        <v>1402</v>
      </c>
      <c r="G8" s="167"/>
    </row>
    <row r="9" spans="2:7" ht="19.5" customHeight="1">
      <c r="B9" s="167" t="s">
        <v>827</v>
      </c>
      <c r="C9" s="167">
        <v>7663</v>
      </c>
      <c r="D9" s="168">
        <v>46056</v>
      </c>
      <c r="E9" s="167">
        <v>9000</v>
      </c>
      <c r="F9" s="169" t="s">
        <v>1402</v>
      </c>
      <c r="G9" s="167"/>
    </row>
    <row r="10" spans="2:7" ht="19.5" customHeight="1">
      <c r="B10" s="167" t="s">
        <v>1404</v>
      </c>
      <c r="C10" s="167">
        <v>9038</v>
      </c>
      <c r="D10" s="168">
        <v>46049</v>
      </c>
      <c r="E10" s="167">
        <v>15098</v>
      </c>
      <c r="F10" s="169" t="s">
        <v>1405</v>
      </c>
      <c r="G10" s="167" t="s">
        <v>1406</v>
      </c>
    </row>
    <row r="11" spans="2:7" ht="19.5" customHeight="1">
      <c r="B11" s="167" t="s">
        <v>744</v>
      </c>
      <c r="C11" s="167" t="s">
        <v>1407</v>
      </c>
      <c r="D11" s="168">
        <v>46056</v>
      </c>
      <c r="E11" s="167">
        <v>9100</v>
      </c>
      <c r="F11" s="169" t="s">
        <v>1408</v>
      </c>
      <c r="G11" s="167" t="s">
        <v>1409</v>
      </c>
    </row>
    <row r="12" spans="2:7" ht="19.5" customHeight="1">
      <c r="B12" s="167" t="s">
        <v>744</v>
      </c>
      <c r="C12" s="167" t="s">
        <v>1410</v>
      </c>
      <c r="D12" s="168">
        <v>46058</v>
      </c>
      <c r="E12" s="167">
        <v>12000</v>
      </c>
      <c r="F12" s="169" t="s">
        <v>1402</v>
      </c>
      <c r="G12" s="167"/>
    </row>
    <row r="13" spans="2:7" ht="19.5" customHeight="1">
      <c r="B13" s="167" t="s">
        <v>744</v>
      </c>
      <c r="C13" s="167" t="s">
        <v>1411</v>
      </c>
      <c r="D13" s="168">
        <v>46058</v>
      </c>
      <c r="E13" s="167">
        <v>12000</v>
      </c>
      <c r="F13" s="169" t="s">
        <v>1402</v>
      </c>
      <c r="G13" s="167"/>
    </row>
    <row r="14" spans="2:7" ht="19.5" customHeight="1">
      <c r="B14" s="167" t="s">
        <v>744</v>
      </c>
      <c r="C14" s="167" t="s">
        <v>1412</v>
      </c>
      <c r="D14" s="168">
        <v>46058</v>
      </c>
      <c r="E14" s="167">
        <v>13800</v>
      </c>
      <c r="F14" s="169" t="s">
        <v>1402</v>
      </c>
      <c r="G14" s="167" t="s">
        <v>1413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5" t="s">
        <v>1414</v>
      </c>
      <c r="D5" s="216"/>
      <c r="E5" s="216"/>
      <c r="F5" s="216"/>
      <c r="G5" s="216"/>
      <c r="H5" s="216"/>
      <c r="I5" s="216"/>
      <c r="J5" s="217"/>
      <c r="K5" s="218" t="s">
        <v>1415</v>
      </c>
      <c r="L5" s="219"/>
      <c r="M5" s="219"/>
      <c r="N5" s="219"/>
      <c r="O5" s="220" t="s">
        <v>1416</v>
      </c>
      <c r="P5" s="221"/>
    </row>
    <row r="6" spans="1:16" s="74" customFormat="1" ht="15" customHeight="1">
      <c r="A6" s="66" t="s">
        <v>1417</v>
      </c>
      <c r="B6" s="75" t="s">
        <v>1418</v>
      </c>
      <c r="C6" s="76" t="s">
        <v>992</v>
      </c>
      <c r="D6" s="77" t="s">
        <v>993</v>
      </c>
      <c r="E6" s="76" t="s">
        <v>1419</v>
      </c>
      <c r="F6" s="76" t="s">
        <v>983</v>
      </c>
      <c r="G6" s="76" t="s">
        <v>987</v>
      </c>
      <c r="H6" s="115" t="s">
        <v>611</v>
      </c>
      <c r="I6" s="78" t="s">
        <v>988</v>
      </c>
      <c r="J6" s="78" t="s">
        <v>989</v>
      </c>
      <c r="K6" s="79" t="s">
        <v>983</v>
      </c>
      <c r="L6" s="79" t="s">
        <v>1420</v>
      </c>
      <c r="M6" s="80" t="s">
        <v>611</v>
      </c>
      <c r="N6" s="81" t="s">
        <v>987</v>
      </c>
      <c r="O6" s="158" t="s">
        <v>1030</v>
      </c>
      <c r="P6" s="133" t="s">
        <v>1421</v>
      </c>
    </row>
    <row r="7" spans="1:16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8.3333333333333329E-2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 t="str">
        <f>IF(SP_SUL!BH209="","*",SP_SUL!BH209)</f>
        <v>*</v>
      </c>
      <c r="P209" s="147" t="str">
        <f>IF($A$2=1,IF(SP_SUL!BJ209="","*",SP_SUL!BJ209),IF(SP_SUL!BK209="","*",SP_SUL!BK209))</f>
        <v>Alterado programação para km 156+000 via 2 / TP pronto 11h00 / aguardando confirmar cauda do U50</v>
      </c>
    </row>
    <row r="210" spans="1:16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 t="str">
        <f>IF(SP_SUL!BH210="","*",SP_SUL!BH210)</f>
        <v>*</v>
      </c>
      <c r="P210" s="147" t="str">
        <f>IF($A$2=1,IF(SP_SUL!BJ210="","*",SP_SUL!BJ210),IF(SP_SUL!BK210="","*",SP_SUL!BK210))</f>
        <v>Alterado programação para km 156+000 via 2 / TP pronto 11h00 / aguardando confirmar cauda do U50</v>
      </c>
    </row>
    <row r="211" spans="1:16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1</v>
      </c>
      <c r="P211" s="147" t="str">
        <f>IF($A$2=1,IF(SP_SUL!BJ211="","*",SP_SUL!BJ211),IF(SP_SUL!BK211="","*",SP_SUL!BK211))</f>
        <v xml:space="preserve">MC1 08h21 /  Autorizado entrada na via 09h32 / Em Intervalo </v>
      </c>
    </row>
    <row r="212" spans="1:16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1</v>
      </c>
      <c r="P212" s="147" t="str">
        <f>IF($A$2=1,IF(SP_SUL!BJ212="","*",SP_SUL!BJ212),IF(SP_SUL!BK212="","*",SP_SUL!BK212))</f>
        <v>MC1 08h27 / autorizado entrada na via 08h40 / Em inspeção</v>
      </c>
    </row>
    <row r="213" spans="1:16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1</v>
      </c>
      <c r="P219" s="147" t="str">
        <f>IF($A$2=1,IF(SP_SUL!BJ219="","*",SP_SUL!BJ219),IF(SP_SUL!BK219="","*",SP_SUL!BK219))</f>
        <v xml:space="preserve">TP pronto 09h25 / Em intervalo das 09h35 até 11h00 / </v>
      </c>
    </row>
    <row r="220" spans="1:16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0.33333333333333331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0.125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6.25E-2</v>
      </c>
      <c r="K231" s="83" t="str">
        <f>IF(SP_SUL!AK231="","*",SP_SUL!AK231)</f>
        <v>ZYU1</v>
      </c>
      <c r="L231" s="83" t="str">
        <f>IF(SP_SUL!AM231="","*",SP_SUL!AM231)</f>
        <v>ZYU</v>
      </c>
      <c r="M231" s="83">
        <f>IF(SP_SUL!AP231="","*",SP_SUL!AP231)</f>
        <v>203.57</v>
      </c>
      <c r="N231" s="83" t="str">
        <f>IF(SP_SUL!AM231="","*",SP_SUL!AM231)</f>
        <v>ZYU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>
        <f>IF(SP_SUL!B233="","*",SP_SUL!B233)</f>
        <v>46063</v>
      </c>
      <c r="B233" s="83" t="str">
        <f>IF(SP_SUL!X233="","*",SP_SUL!X233)</f>
        <v>*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0.375</v>
      </c>
      <c r="J233" s="113">
        <f>IF(SP_SUL!P233="","*",SP_SUL!P233)</f>
        <v>0.125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46063</v>
      </c>
      <c r="B234" s="83" t="str">
        <f>IF(SP_SUL!X234="","*",SP_SUL!X234)</f>
        <v>*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V89</v>
      </c>
      <c r="F234" s="83" t="str">
        <f>IF(SP_SUL!H234="","*",SP_SUL!H234)</f>
        <v>102ZKW2</v>
      </c>
      <c r="G234" s="83" t="str">
        <f>IF(SP_SUL!M234="","*",SP_SUL!M234)</f>
        <v>ZKW-ZLU</v>
      </c>
      <c r="H234" s="116">
        <f>IF(SP_SUL!K234="","*",SP_SUL!K234)</f>
        <v>106</v>
      </c>
      <c r="I234" s="113">
        <f>IF(SP_SUL!O234="","*",SP_SUL!O234)</f>
        <v>0.35416666666666669</v>
      </c>
      <c r="J234" s="113">
        <f>IF(SP_SUL!P234="","*",SP_SUL!P234)</f>
        <v>0.125</v>
      </c>
      <c r="K234" s="83" t="str">
        <f>IF(SP_SUL!AK234="","*",SP_SUL!AK234)</f>
        <v>102ZKW2</v>
      </c>
      <c r="L234" s="83" t="str">
        <f>IF(SP_SUL!AM234="","*",SP_SUL!AM234)</f>
        <v>ZKW-ZLU</v>
      </c>
      <c r="M234" s="83">
        <f>IF(SP_SUL!AP234="","*",SP_SUL!AP234)</f>
        <v>106</v>
      </c>
      <c r="N234" s="83" t="str">
        <f>IF(SP_SUL!AM234="","*",SP_SUL!AM234)</f>
        <v>ZKW-ZLU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W60</v>
      </c>
      <c r="F235" s="83" t="str">
        <f>IF(SP_SUL!H235="","*",SP_SUL!H235)</f>
        <v>ZEM1302</v>
      </c>
      <c r="G235" s="83" t="str">
        <f>IF(SP_SUL!M235="","*",SP_SUL!M235)</f>
        <v>ZLU-ZWI</v>
      </c>
      <c r="H235" s="116">
        <f>IF(SP_SUL!K235="","*",SP_SUL!K235)</f>
        <v>118</v>
      </c>
      <c r="I235" s="113">
        <f>IF(SP_SUL!O235="","*",SP_SUL!O235)</f>
        <v>0.35416666666666669</v>
      </c>
      <c r="J235" s="113">
        <f>IF(SP_SUL!P235="","*",SP_SUL!P235)</f>
        <v>5.5555555555555552E-2</v>
      </c>
      <c r="K235" s="83" t="str">
        <f>IF(SP_SUL!AK235="","*",SP_SUL!AK235)</f>
        <v>ZEM1302</v>
      </c>
      <c r="L235" s="83" t="str">
        <f>IF(SP_SUL!AM235="","*",SP_SUL!AM235)</f>
        <v>ZLU-ZWI</v>
      </c>
      <c r="M235" s="83">
        <f>IF(SP_SUL!AP235="","*",SP_SUL!AP235)</f>
        <v>118</v>
      </c>
      <c r="N235" s="83" t="str">
        <f>IF(SP_SUL!AM235="","*",SP_SUL!AM235)</f>
        <v>ZLU-ZWI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Oportunidade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>
        <f>IF(SP_SUL!O236="","*",SP_SUL!O236)</f>
        <v>0.35416666666666669</v>
      </c>
      <c r="J236" s="113">
        <f>IF(SP_SUL!P236="","*",SP_SUL!P236)</f>
        <v>5.5555555555555552E-2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MOD ZRB</v>
      </c>
      <c r="F239" s="83" t="str">
        <f>IF(SP_SUL!H239="","*",SP_SUL!H239)</f>
        <v>-</v>
      </c>
      <c r="G239" s="83" t="str">
        <f>IF(SP_SUL!M239="","*",SP_SUL!M239)</f>
        <v>ZRB-ZEV</v>
      </c>
      <c r="H239" s="116">
        <f>IF(SP_SUL!K239="","*",SP_SUL!K239)</f>
        <v>152.19999999999999</v>
      </c>
      <c r="I239" s="113">
        <f>IF(SP_SUL!O239="","*",SP_SUL!O239)</f>
        <v>0.33333333333333331</v>
      </c>
      <c r="J239" s="113">
        <f>IF(SP_SUL!P239="","*",SP_SUL!P239)</f>
        <v>0.33333333333333331</v>
      </c>
      <c r="K239" s="83" t="str">
        <f>IF(SP_SUL!AK239="","*",SP_SUL!AK239)</f>
        <v>-</v>
      </c>
      <c r="L239" s="83" t="str">
        <f>IF(SP_SUL!AM239="","*",SP_SUL!AM239)</f>
        <v>ZRB-ZEV</v>
      </c>
      <c r="M239" s="83">
        <f>IF(SP_SUL!AP239="","*",SP_SUL!AP239)</f>
        <v>152.19999999999999</v>
      </c>
      <c r="N239" s="83" t="str">
        <f>IF(SP_SUL!AM239="","*",SP_SUL!AM239)</f>
        <v>ZRB-ZEV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W97</v>
      </c>
      <c r="F240" s="83" t="str">
        <f>IF(SP_SUL!H240="","*",SP_SUL!H240)</f>
        <v>ZEM1</v>
      </c>
      <c r="G240" s="83" t="str">
        <f>IF(SP_SUL!M240="","*",SP_SUL!M240)</f>
        <v>ZRB-ZEV</v>
      </c>
      <c r="H240" s="116">
        <f>IF(SP_SUL!K240="","*",SP_SUL!K240)</f>
        <v>155.69999999999999</v>
      </c>
      <c r="I240" s="113">
        <f>IF(SP_SUL!O240="","*",SP_SUL!O240)</f>
        <v>0.29166666666666669</v>
      </c>
      <c r="J240" s="113">
        <f>IF(SP_SUL!P240="","*",SP_SUL!P240)</f>
        <v>6.9444444444444447E-4</v>
      </c>
      <c r="K240" s="83" t="str">
        <f>IF(SP_SUL!AK240="","*",SP_SUL!AK240)</f>
        <v>ZEM1</v>
      </c>
      <c r="L240" s="83" t="str">
        <f>IF(SP_SUL!AM240="","*",SP_SUL!AM240)</f>
        <v>ZRB-ZEV</v>
      </c>
      <c r="M240" s="83">
        <f>IF(SP_SUL!AP240="","*",SP_SUL!AP240)</f>
        <v>155.69999999999999</v>
      </c>
      <c r="N240" s="83" t="str">
        <f>IF(SP_SUL!AM240="","*",SP_SUL!AM240)</f>
        <v>ZRB-ZEV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V96</v>
      </c>
      <c r="F241" s="83" t="str">
        <f>IF(SP_SUL!H241="","*",SP_SUL!H241)</f>
        <v>K67ZEV2</v>
      </c>
      <c r="G241" s="83" t="str">
        <f>IF(SP_SUL!M241="","*",SP_SUL!M241)</f>
        <v>ZRB-ZEV</v>
      </c>
      <c r="H241" s="116">
        <f>IF(SP_SUL!K241="","*",SP_SUL!K241)</f>
        <v>157.30000000000001</v>
      </c>
      <c r="I241" s="113">
        <f>IF(SP_SUL!O241="","*",SP_SUL!O241)</f>
        <v>0.30555555555555558</v>
      </c>
      <c r="J241" s="113">
        <f>IF(SP_SUL!P241="","*",SP_SUL!P241)</f>
        <v>6.9444444444444447E-4</v>
      </c>
      <c r="K241" s="83" t="str">
        <f>IF(SP_SUL!AK241="","*",SP_SUL!AK241)</f>
        <v>K67ZEV2</v>
      </c>
      <c r="L241" s="83" t="str">
        <f>IF(SP_SUL!AM241="","*",SP_SUL!AM241)</f>
        <v>ZRB-ZEV</v>
      </c>
      <c r="M241" s="83">
        <f>IF(SP_SUL!AP241="","*",SP_SUL!AP241)</f>
        <v>157.30000000000001</v>
      </c>
      <c r="N241" s="83" t="str">
        <f>IF(SP_SUL!AM241="","*",SP_SUL!AM241)</f>
        <v>ZRB-ZEV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WAGNER (TP-903)</v>
      </c>
      <c r="F242" s="83" t="str">
        <f>IF(SP_SUL!H242="","*",SP_SUL!H242)</f>
        <v>-</v>
      </c>
      <c r="G242" s="83" t="str">
        <f>IF(SP_SUL!M242="","*",SP_SUL!M242)</f>
        <v>ZRB-ZEV</v>
      </c>
      <c r="H242" s="116">
        <f>IF(SP_SUL!K242="","*",SP_SUL!K242)</f>
        <v>156.33199999999999</v>
      </c>
      <c r="I242" s="113">
        <f>IF(SP_SUL!O242="","*",SP_SUL!O242)</f>
        <v>0.33333333333333331</v>
      </c>
      <c r="J242" s="113">
        <f>IF(SP_SUL!P242="","*",SP_SUL!P242)</f>
        <v>6.9444444444444447E-4</v>
      </c>
      <c r="K242" s="83" t="str">
        <f>IF(SP_SUL!AK242="","*",SP_SUL!AK242)</f>
        <v>-</v>
      </c>
      <c r="L242" s="83" t="str">
        <f>IF(SP_SUL!AM242="","*",SP_SUL!AM242)</f>
        <v>ZRB-ZEV</v>
      </c>
      <c r="M242" s="83">
        <f>IF(SP_SUL!AP242="","*",SP_SUL!AP242)</f>
        <v>156.33199999999999</v>
      </c>
      <c r="N242" s="83" t="str">
        <f>IF(SP_SUL!AM242="","*",SP_SUL!AM242)</f>
        <v>ZRB-ZEV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CAIQUE (TMA-677)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156.93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156.93</v>
      </c>
      <c r="N243" s="83" t="str">
        <f>IF(SP_SUL!AM243="","*",SP_SUL!AM243)</f>
        <v>ZRB-ZEV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*</v>
      </c>
      <c r="C310" s="83" t="str">
        <f>IF(SP_SUL!S310="","*",SP_SUL!S310)</f>
        <v>-</v>
      </c>
      <c r="D310" s="83" t="str">
        <f>IF(SP_SUL!T310="","*",SP_SUL!T310)</f>
        <v>-</v>
      </c>
      <c r="E310" s="83" t="str">
        <f>IF(SP_SUL!D310="","*",SP_SUL!D310)</f>
        <v>*</v>
      </c>
      <c r="F310" s="83" t="str">
        <f>IF(SP_SUL!H310="","*",SP_SUL!H310)</f>
        <v>*</v>
      </c>
      <c r="G310" s="83" t="str">
        <f>IF(SP_SUL!M310="","*",SP_SUL!M310)</f>
        <v>-</v>
      </c>
      <c r="H310" s="116" t="str">
        <f>IF(SP_SUL!K310="","*",SP_SUL!K310)</f>
        <v>*</v>
      </c>
      <c r="I310" s="113" t="str">
        <f>IF(SP_SUL!O310="","*",SP_SUL!O310)</f>
        <v>*</v>
      </c>
      <c r="J310" s="113" t="str">
        <f>IF(SP_SUL!P310="","*",SP_SUL!P310)</f>
        <v>*</v>
      </c>
      <c r="K310" s="83">
        <f>IF(SP_SUL!AK310="","*",SP_SUL!AK310)</f>
        <v>0</v>
      </c>
      <c r="L310" s="83" t="str">
        <f>IF(SP_SUL!AM310="","*",SP_SUL!AM310)</f>
        <v>-</v>
      </c>
      <c r="M310" s="83">
        <f>IF(SP_SUL!AP310="","*",SP_SUL!AP310)</f>
        <v>0</v>
      </c>
      <c r="N310" s="83" t="str">
        <f>IF(SP_SUL!AM310="","*",SP_SUL!AM310)</f>
        <v>-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2" sqref="A2:T217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2"/>
      <c r="B1" s="223"/>
      <c r="C1" s="22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5" t="s">
        <v>1040</v>
      </c>
      <c r="Q1" s="226"/>
      <c r="R1" s="111"/>
      <c r="S1" s="84"/>
      <c r="T1" s="86"/>
      <c r="U1" s="227" t="s">
        <v>1422</v>
      </c>
      <c r="V1" s="227"/>
      <c r="W1" s="227"/>
    </row>
    <row r="2" spans="1:23" ht="15" customHeight="1">
      <c r="A2" s="87" t="s">
        <v>1423</v>
      </c>
      <c r="B2" s="87" t="s">
        <v>1418</v>
      </c>
      <c r="C2" s="87" t="s">
        <v>411</v>
      </c>
      <c r="D2" s="88" t="s">
        <v>992</v>
      </c>
      <c r="E2" s="88" t="s">
        <v>4</v>
      </c>
      <c r="F2" s="88" t="s">
        <v>1417</v>
      </c>
      <c r="G2" s="88" t="s">
        <v>472</v>
      </c>
      <c r="H2" s="88" t="s">
        <v>981</v>
      </c>
      <c r="I2" s="88" t="s">
        <v>983</v>
      </c>
      <c r="J2" s="88" t="s">
        <v>984</v>
      </c>
      <c r="K2" s="88" t="s">
        <v>987</v>
      </c>
      <c r="L2" s="88" t="s">
        <v>5</v>
      </c>
      <c r="M2" s="124" t="s">
        <v>1</v>
      </c>
      <c r="N2" s="112" t="s">
        <v>985</v>
      </c>
      <c r="O2" s="112" t="s">
        <v>986</v>
      </c>
      <c r="P2" s="89" t="s">
        <v>988</v>
      </c>
      <c r="Q2" s="89" t="s">
        <v>989</v>
      </c>
      <c r="R2" s="112" t="s">
        <v>990</v>
      </c>
      <c r="S2" s="90" t="s">
        <v>1424</v>
      </c>
      <c r="T2" s="91" t="s">
        <v>995</v>
      </c>
      <c r="U2" s="138">
        <f ca="1">TODAY()-1</f>
        <v>46061</v>
      </c>
      <c r="V2" s="138">
        <f ca="1">U2-1</f>
        <v>46060</v>
      </c>
      <c r="W2" s="138">
        <f ca="1">V2-1</f>
        <v>46059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1</v>
      </c>
      <c r="W4" s="137">
        <f ca="1">_xlfn.XLOOKUP(G4&amp;$W$2,BS_CONTROLE[CHAVE],BS_CONTROLE[Quantidade_11],"-")</f>
        <v>0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1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1</v>
      </c>
      <c r="V6" s="137">
        <f ca="1">_xlfn.XLOOKUP(G6&amp;$V$2,BS_CONTROLE[CHAVE],BS_CONTROLE[Quantidade_11],"-")</f>
        <v>3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 t="str">
        <f ca="1">_xlfn.XLOOKUP(G9&amp;$V$2,BS_CONTROLE[CHAVE],BS_CONTROLE[Quantidade_11],"-")</f>
        <v>-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1</v>
      </c>
      <c r="W12" s="137">
        <f ca="1">_xlfn.XLOOKUP(G12&amp;$W$2,BS_CONTROLE[CHAVE],BS_CONTROLE[Quantidade_11],"-")</f>
        <v>0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>
        <f ca="1">_xlfn.XLOOKUP(G13&amp;$V$2,BS_CONTROLE[CHAVE],BS_CONTROLE[Quantidade_11],"-")</f>
        <v>88</v>
      </c>
      <c r="W13" s="137">
        <f ca="1">_xlfn.XLOOKUP(G13&amp;$W$2,BS_CONTROLE[CHAVE],BS_CONTROLE[Quantidade_11],"-")</f>
        <v>0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>
        <f ca="1">_xlfn.XLOOKUP(G14&amp;$V$2,BS_CONTROLE[CHAVE],BS_CONTROLE[Quantidade_11],"-")</f>
        <v>88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>
        <f ca="1">_xlfn.XLOOKUP(G16&amp;$V$2,BS_CONTROLE[CHAVE],BS_CONTROLE[Quantidade_11],"-")</f>
        <v>1</v>
      </c>
      <c r="W16" s="137">
        <f ca="1">_xlfn.XLOOKUP(G16&amp;$W$2,BS_CONTROLE[CHAVE],BS_CONTROLE[Quantidade_11],"-")</f>
        <v>0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>
        <f ca="1">_xlfn.XLOOKUP(G17&amp;$W$2,BS_CONTROLE[CHAVE],BS_CONTROLE[Quantidade_11],"-")</f>
        <v>0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200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 t="str">
        <f ca="1">_xlfn.XLOOKUP(G19&amp;$V$2,BS_CONTROLE[CHAVE],BS_CONTROLE[Quantidade_11],"-")</f>
        <v>-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1</v>
      </c>
      <c r="V23" s="137">
        <f ca="1">_xlfn.XLOOKUP(G23&amp;$V$2,BS_CONTROLE[CHAVE],BS_CONTROLE[Quantidade_11],"-")</f>
        <v>3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920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0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>
        <f ca="1">_xlfn.XLOOKUP(G32&amp;$V$2,BS_CONTROLE[CHAVE],BS_CONTROLE[Quantidade_11],"-")</f>
        <v>2200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1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5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2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>
        <f ca="1">_xlfn.XLOOKUP(G36&amp;$W$2,BS_CONTROLE[CHAVE],BS_CONTROLE[Quantidade_11],"-")</f>
        <v>1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 t="str">
        <f ca="1">_xlfn.XLOOKUP(G41&amp;$V$2,BS_CONTROLE[CHAVE],BS_CONTROLE[Quantidade_11],"-")</f>
        <v>-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0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 t="str">
        <f ca="1">_xlfn.XLOOKUP(G45&amp;$V$2,BS_CONTROLE[CHAVE],BS_CONTROLE[Quantidade_11],"-")</f>
        <v>-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>
        <f ca="1">_xlfn.XLOOKUP(G46&amp;$V$2,BS_CONTROLE[CHAVE],BS_CONTROLE[Quantidade_11],"-")</f>
        <v>1</v>
      </c>
      <c r="W46" s="137">
        <f ca="1">_xlfn.XLOOKUP(G46&amp;$W$2,BS_CONTROLE[CHAVE],BS_CONTROLE[Quantidade_11],"-")</f>
        <v>0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>
        <f ca="1">_xlfn.XLOOKUP(G47&amp;$V$2,BS_CONTROLE[CHAVE],BS_CONTROLE[Quantidade_11],"-")</f>
        <v>88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88</v>
      </c>
      <c r="W48" s="137">
        <f ca="1">_xlfn.XLOOKUP(G48&amp;$W$2,BS_CONTROLE[CHAVE],BS_CONTROLE[Quantidade_11],"-")</f>
        <v>0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>
        <f ca="1">_xlfn.XLOOKUP(G50&amp;$V$2,BS_CONTROLE[CHAVE],BS_CONTROLE[Quantidade_11],"-")</f>
        <v>1</v>
      </c>
      <c r="W50" s="137">
        <f ca="1">_xlfn.XLOOKUP(G50&amp;$W$2,BS_CONTROLE[CHAVE],BS_CONTROLE[Quantidade_11],"-")</f>
        <v>0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>
        <f ca="1">_xlfn.XLOOKUP(G51&amp;$W$2,BS_CONTROLE[CHAVE],BS_CONTROLE[Quantidade_11],"-")</f>
        <v>0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>
        <f ca="1">_xlfn.XLOOKUP(G52&amp;$W$2,BS_CONTROLE[CHAVE],BS_CONTROLE[Quantidade_11],"-")</f>
        <v>0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200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 t="str">
        <f ca="1">_xlfn.XLOOKUP(G54&amp;$V$2,BS_CONTROLE[CHAVE],BS_CONTROLE[Quantidade_11],"-")</f>
        <v>-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1</v>
      </c>
      <c r="V56" s="137">
        <f ca="1">_xlfn.XLOOKUP(G56&amp;$V$2,BS_CONTROLE[CHAVE],BS_CONTROLE[Quantidade_11],"-")</f>
        <v>3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 t="str">
        <f ca="1">_xlfn.XLOOKUP(G57&amp;$V$2,BS_CONTROLE[CHAVE],BS_CONTROLE[Quantidade_11],"-")</f>
        <v>-</v>
      </c>
      <c r="W57" s="137">
        <f ca="1">_xlfn.XLOOKUP(G57&amp;$W$2,BS_CONTROLE[CHAVE],BS_CONTROLE[Quantidade_11],"-")</f>
        <v>920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2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>
        <f ca="1">_xlfn.XLOOKUP(G60&amp;$V$2,BS_CONTROLE[CHAVE],BS_CONTROLE[Quantidade_11],"-")</f>
        <v>2</v>
      </c>
      <c r="W60" s="137">
        <f ca="1">_xlfn.XLOOKUP(G60&amp;$W$2,BS_CONTROLE[CHAVE],BS_CONTROLE[Quantidade_11],"-")</f>
        <v>1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>
        <f ca="1">_xlfn.XLOOKUP(G63&amp;$V$2,BS_CONTROLE[CHAVE],BS_CONTROLE[Quantidade_11],"-")</f>
        <v>2200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1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1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1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1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5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>
        <f ca="1">_xlfn.XLOOKUP(G70&amp;$W$2,BS_CONTROLE[CHAVE],BS_CONTROLE[Quantidade_11],"-")</f>
        <v>1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1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0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>
        <f ca="1">_xlfn.XLOOKUP(G73&amp;$U$2,BS_CONTROLE[CHAVE],BS_CONTROLE[Quantidade_11],"-")</f>
        <v>0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1</v>
      </c>
      <c r="W78" s="137">
        <f ca="1">_xlfn.XLOOKUP(G78&amp;$W$2,BS_CONTROLE[CHAVE],BS_CONTROLE[Quantidade_11],"-")</f>
        <v>0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88</v>
      </c>
      <c r="W79" s="137">
        <f ca="1">_xlfn.XLOOKUP(G79&amp;$W$2,BS_CONTROLE[CHAVE],BS_CONTROLE[Quantidade_11],"-")</f>
        <v>0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1</v>
      </c>
      <c r="W82" s="137">
        <f ca="1">_xlfn.XLOOKUP(G82&amp;$W$2,BS_CONTROLE[CHAVE],BS_CONTROLE[Quantidade_11],"-")</f>
        <v>0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>
        <f ca="1">_xlfn.XLOOKUP(G83&amp;$W$2,BS_CONTROLE[CHAVE],BS_CONTROLE[Quantidade_11],"-")</f>
        <v>0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200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1</v>
      </c>
      <c r="V87" s="137">
        <f ca="1">_xlfn.XLOOKUP(G87&amp;$V$2,BS_CONTROLE[CHAVE],BS_CONTROLE[Quantidade_11],"-")</f>
        <v>3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 t="str">
        <f ca="1">_xlfn.XLOOKUP(G88&amp;$V$2,BS_CONTROLE[CHAVE],BS_CONTROLE[Quantidade_11],"-")</f>
        <v>-</v>
      </c>
      <c r="W88" s="137">
        <f ca="1">_xlfn.XLOOKUP(G88&amp;$W$2,BS_CONTROLE[CHAVE],BS_CONTROLE[Quantidade_11],"-")</f>
        <v>920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2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>
        <f ca="1">_xlfn.XLOOKUP(G92&amp;$V$2,BS_CONTROLE[CHAVE],BS_CONTROLE[Quantidade_11],"-")</f>
        <v>2</v>
      </c>
      <c r="W92" s="137">
        <f ca="1">_xlfn.XLOOKUP(G92&amp;$W$2,BS_CONTROLE[CHAVE],BS_CONTROLE[Quantidade_11],"-")</f>
        <v>1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>
        <f ca="1">_xlfn.XLOOKUP(G96&amp;$U$2,BS_CONTROLE[CHAVE],BS_CONTROLE[Quantidade_11],"-")</f>
        <v>0</v>
      </c>
      <c r="V96" s="137">
        <f ca="1">_xlfn.XLOOKUP(G96&amp;$V$2,BS_CONTROLE[CHAVE],BS_CONTROLE[Quantidade_11],"-")</f>
        <v>50</v>
      </c>
      <c r="W96" s="137">
        <f ca="1">_xlfn.XLOOKUP(G96&amp;$W$2,BS_CONTROLE[CHAVE],BS_CONTROLE[Quantidade_11],"-")</f>
        <v>0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1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5</v>
      </c>
      <c r="W99" s="137">
        <f ca="1">_xlfn.XLOOKUP(G99&amp;$W$2,BS_CONTROLE[CHAVE],BS_CONTROLE[Quantidade_11],"-")</f>
        <v>0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0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 t="str">
        <f ca="1">_xlfn.XLOOKUP(G104&amp;$V$2,BS_CONTROLE[CHAVE],BS_CONTROLE[Quantidade_11],"-")</f>
        <v>-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1</v>
      </c>
      <c r="W105" s="137">
        <f ca="1">_xlfn.XLOOKUP(G105&amp;$W$2,BS_CONTROLE[CHAVE],BS_CONTROLE[Quantidade_11],"-")</f>
        <v>0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>
        <f ca="1">_xlfn.XLOOKUP(G106&amp;$V$2,BS_CONTROLE[CHAVE],BS_CONTROLE[Quantidade_11],"-")</f>
        <v>88</v>
      </c>
      <c r="W106" s="137">
        <f ca="1">_xlfn.XLOOKUP(G106&amp;$W$2,BS_CONTROLE[CHAVE],BS_CONTROLE[Quantidade_11],"-")</f>
        <v>0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>
        <f ca="1">_xlfn.XLOOKUP(G108&amp;$V$2,BS_CONTROLE[CHAVE],BS_CONTROLE[Quantidade_11],"-")</f>
        <v>1</v>
      </c>
      <c r="W108" s="137">
        <f ca="1">_xlfn.XLOOKUP(G108&amp;$W$2,BS_CONTROLE[CHAVE],BS_CONTROLE[Quantidade_11],"-")</f>
        <v>0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>
        <f ca="1">_xlfn.XLOOKUP(G109&amp;$W$2,BS_CONTROLE[CHAVE],BS_CONTROLE[Quantidade_11],"-")</f>
        <v>0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 t="str">
        <f ca="1">_xlfn.XLOOKUP(G110&amp;$V$2,BS_CONTROLE[CHAVE],BS_CONTROLE[Quantidade_11],"-")</f>
        <v>-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>
        <f ca="1">_xlfn.XLOOKUP(G111&amp;$W$2,BS_CONTROLE[CHAVE],BS_CONTROLE[Quantidade_11],"-")</f>
        <v>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200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1</v>
      </c>
      <c r="V113" s="137">
        <f ca="1">_xlfn.XLOOKUP(G113&amp;$V$2,BS_CONTROLE[CHAVE],BS_CONTROLE[Quantidade_11],"-")</f>
        <v>3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 t="str">
        <f ca="1">_xlfn.XLOOKUP(G114&amp;$V$2,BS_CONTROLE[CHAVE],BS_CONTROLE[Quantidade_11],"-")</f>
        <v>-</v>
      </c>
      <c r="W114" s="137">
        <f ca="1">_xlfn.XLOOKUP(G114&amp;$W$2,BS_CONTROLE[CHAVE],BS_CONTROLE[Quantidade_11],"-")</f>
        <v>920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2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>
        <f ca="1">_xlfn.XLOOKUP(G117&amp;$V$2,BS_CONTROLE[CHAVE],BS_CONTROLE[Quantidade_11],"-")</f>
        <v>2</v>
      </c>
      <c r="W117" s="137">
        <f ca="1">_xlfn.XLOOKUP(G117&amp;$W$2,BS_CONTROLE[CHAVE],BS_CONTROLE[Quantidade_11],"-")</f>
        <v>1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>
        <f ca="1">_xlfn.XLOOKUP(G119&amp;$V$2,BS_CONTROLE[CHAVE],BS_CONTROLE[Quantidade_11],"-")</f>
        <v>2200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>
        <f ca="1">_xlfn.XLOOKUP(G120&amp;$W$2,BS_CONTROLE[CHAVE],BS_CONTROLE[Quantidade_11],"-")</f>
        <v>1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5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8.3333333333333329E-2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>
        <f ca="1">_xlfn.XLOOKUP(G122&amp;$U$2,BS_CONTROLE[CHAVE],BS_CONTROLE[Quantidade_11],"-")</f>
        <v>0</v>
      </c>
      <c r="V122" s="137">
        <f ca="1">_xlfn.XLOOKUP(G122&amp;$V$2,BS_CONTROLE[CHAVE],BS_CONTROLE[Quantidade_11],"-")</f>
        <v>50</v>
      </c>
      <c r="W122" s="137">
        <f ca="1">_xlfn.XLOOKUP(G122&amp;$W$2,BS_CONTROLE[CHAVE],BS_CONTROLE[Quantidade_11],"-")</f>
        <v>0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1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0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>
        <f ca="1">_xlfn.XLOOKUP(G131&amp;$V$2,BS_CONTROLE[CHAVE],BS_CONTROLE[Quantidade_11],"-")</f>
        <v>1</v>
      </c>
      <c r="W131" s="137">
        <f ca="1">_xlfn.XLOOKUP(G131&amp;$W$2,BS_CONTROLE[CHAVE],BS_CONTROLE[Quantidade_11],"-")</f>
        <v>0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88</v>
      </c>
      <c r="W132" s="137">
        <f ca="1">_xlfn.XLOOKUP(G132&amp;$W$2,BS_CONTROLE[CHAVE],BS_CONTROLE[Quantidade_11],"-")</f>
        <v>0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>
        <f ca="1">_xlfn.XLOOKUP(G135&amp;$V$2,BS_CONTROLE[CHAVE],BS_CONTROLE[Quantidade_11],"-")</f>
        <v>1</v>
      </c>
      <c r="W135" s="137">
        <f ca="1">_xlfn.XLOOKUP(G135&amp;$W$2,BS_CONTROLE[CHAVE],BS_CONTROLE[Quantidade_11],"-")</f>
        <v>0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 t="str">
        <f ca="1">_xlfn.XLOOKUP(G137&amp;$V$2,BS_CONTROLE[CHAVE],BS_CONTROLE[Quantidade_11],"-")</f>
        <v>-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>
        <f ca="1">_xlfn.XLOOKUP(G138&amp;$W$2,BS_CONTROLE[CHAVE],BS_CONTROLE[Quantidade_11],"-")</f>
        <v>0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200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1</v>
      </c>
      <c r="V141" s="137">
        <f ca="1">_xlfn.XLOOKUP(G141&amp;$V$2,BS_CONTROLE[CHAVE],BS_CONTROLE[Quantidade_11],"-")</f>
        <v>3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920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0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1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1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>
        <f ca="1">_xlfn.XLOOKUP(G148&amp;$W$2,BS_CONTROLE[CHAVE],BS_CONTROLE[Quantidade_11],"-")</f>
        <v>0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1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5</v>
      </c>
      <c r="W150" s="137">
        <f ca="1">_xlfn.XLOOKUP(G150&amp;$W$2,BS_CONTROLE[CHAVE],BS_CONTROLE[Quantidade_11],"-")</f>
        <v>0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>
        <f ca="1">_xlfn.XLOOKUP(G151&amp;$W$2,BS_CONTROLE[CHAVE],BS_CONTROLE[Quantidade_11],"-")</f>
        <v>1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50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1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2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2</v>
      </c>
      <c r="W155" s="137">
        <f ca="1">_xlfn.XLOOKUP(G155&amp;$W$2,BS_CONTROLE[CHAVE],BS_CONTROLE[Quantidade_11],"-")</f>
        <v>1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 t="str">
        <f ca="1">_xlfn.XLOOKUP(G160&amp;$V$2,BS_CONTROLE[CHAVE],BS_CONTROLE[Quantidade_11],"-")</f>
        <v>-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>
        <f ca="1">_xlfn.XLOOKUP(G161&amp;$V$2,BS_CONTROLE[CHAVE],BS_CONTROLE[Quantidade_11],"-")</f>
        <v>1</v>
      </c>
      <c r="W161" s="137">
        <f ca="1">_xlfn.XLOOKUP(G161&amp;$W$2,BS_CONTROLE[CHAVE],BS_CONTROLE[Quantidade_11],"-")</f>
        <v>0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88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1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3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 t="str">
        <f ca="1">_xlfn.XLOOKUP(G171&amp;$V$2,BS_CONTROLE[CHAVE],BS_CONTROLE[Quantidade_11],"-")</f>
        <v>-</v>
      </c>
      <c r="W171" s="137">
        <f ca="1">_xlfn.XLOOKUP(G171&amp;$W$2,BS_CONTROLE[CHAVE],BS_CONTROLE[Quantidade_11],"-")</f>
        <v>920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>
        <f ca="1">_xlfn.XLOOKUP(G174&amp;$U$2,BS_CONTROLE[CHAVE],BS_CONTROLE[Quantidade_11],"-")</f>
        <v>0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1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>
        <f ca="1">_xlfn.XLOOKUP(G177&amp;$V$2,BS_CONTROLE[CHAVE],BS_CONTROLE[Quantidade_11],"-")</f>
        <v>2200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2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2</v>
      </c>
      <c r="W179" s="137">
        <f ca="1">_xlfn.XLOOKUP(G179&amp;$W$2,BS_CONTROLE[CHAVE],BS_CONTROLE[Quantidade_11],"-")</f>
        <v>1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1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1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5</v>
      </c>
      <c r="W184" s="137">
        <f ca="1">_xlfn.XLOOKUP(G184&amp;$W$2,BS_CONTROLE[CHAVE],BS_CONTROLE[Quantidade_11],"-")</f>
        <v>0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0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>
        <f ca="1">_xlfn.XLOOKUP(G186&amp;$U$2,BS_CONTROLE[CHAVE],BS_CONTROLE[Quantidade_11],"-")</f>
        <v>0</v>
      </c>
      <c r="V186" s="137">
        <f ca="1">_xlfn.XLOOKUP(G186&amp;$V$2,BS_CONTROLE[CHAVE],BS_CONTROLE[Quantidade_11],"-")</f>
        <v>50</v>
      </c>
      <c r="W186" s="137">
        <f ca="1">_xlfn.XLOOKUP(G186&amp;$W$2,BS_CONTROLE[CHAVE],BS_CONTROLE[Quantidade_11],"-")</f>
        <v>0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5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0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1</v>
      </c>
      <c r="V190" s="137">
        <f ca="1">_xlfn.XLOOKUP(G190&amp;$V$2,BS_CONTROLE[CHAVE],BS_CONTROLE[Quantidade_11],"-")</f>
        <v>3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50</v>
      </c>
      <c r="W192" s="137">
        <f ca="1">_xlfn.XLOOKUP(G192&amp;$W$2,BS_CONTROLE[CHAVE],BS_CONTROLE[Quantidade_11],"-")</f>
        <v>0</v>
      </c>
    </row>
    <row r="193" spans="1:23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2</v>
      </c>
    </row>
    <row r="194" spans="1:23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 t="str">
        <f ca="1">_xlfn.XLOOKUP(G194&amp;$V$2,BS_CONTROLE[CHAVE],BS_CONTROLE[Quantidade_11],"-")</f>
        <v>-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>
        <f ca="1">_xlfn.XLOOKUP(G195&amp;$V$2,BS_CONTROLE[CHAVE],BS_CONTROLE[Quantidade_11],"-")</f>
        <v>88</v>
      </c>
      <c r="W195" s="137">
        <f ca="1">_xlfn.XLOOKUP(G195&amp;$W$2,BS_CONTROLE[CHAVE],BS_CONTROLE[Quantidade_11],"-")</f>
        <v>0</v>
      </c>
    </row>
    <row r="196" spans="1:23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>
        <f ca="1">_xlfn.XLOOKUP(G198&amp;$W$2,BS_CONTROLE[CHAVE],BS_CONTROLE[Quantidade_11],"-")</f>
        <v>0</v>
      </c>
    </row>
    <row r="199" spans="1:23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 t="str">
        <f ca="1">_xlfn.XLOOKUP(G199&amp;$V$2,BS_CONTROLE[CHAVE],BS_CONTROLE[Quantidade_11],"-")</f>
        <v>-</v>
      </c>
      <c r="W199" s="137">
        <f ca="1">_xlfn.XLOOKUP(G199&amp;$W$2,BS_CONTROLE[CHAVE],BS_CONTROLE[Quantidade_11],"-")</f>
        <v>0</v>
      </c>
    </row>
    <row r="200" spans="1:23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200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1</v>
      </c>
      <c r="V203" s="137">
        <f ca="1">_xlfn.XLOOKUP(G203&amp;$V$2,BS_CONTROLE[CHAVE],BS_CONTROLE[Quantidade_11],"-")</f>
        <v>3</v>
      </c>
      <c r="W203" s="137">
        <f ca="1">_xlfn.XLOOKUP(G203&amp;$W$2,BS_CONTROLE[CHAVE],BS_CONTROLE[Quantidade_11],"-")</f>
        <v>0</v>
      </c>
    </row>
    <row r="204" spans="1:23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>
        <f ca="1">_xlfn.XLOOKUP(G204&amp;$W$2,BS_CONTROLE[CHAVE],BS_CONTROLE[Quantidade_11],"-")</f>
        <v>920</v>
      </c>
    </row>
    <row r="205" spans="1:23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0</v>
      </c>
    </row>
    <row r="209" spans="1:23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2</v>
      </c>
      <c r="W210" s="137">
        <f ca="1">_xlfn.XLOOKUP(G210&amp;$W$2,BS_CONTROLE[CHAVE],BS_CONTROLE[Quantidade_11],"-")</f>
        <v>1</v>
      </c>
    </row>
    <row r="211" spans="1:23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>
        <f ca="1">_xlfn.XLOOKUP(G211&amp;$V$2,BS_CONTROLE[CHAVE],BS_CONTROLE[Quantidade_11],"-")</f>
        <v>2</v>
      </c>
      <c r="W211" s="137">
        <f ca="1">_xlfn.XLOOKUP(G211&amp;$W$2,BS_CONTROLE[CHAVE],BS_CONTROLE[Quantidade_11],"-")</f>
        <v>1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1</v>
      </c>
      <c r="W214" s="137">
        <f ca="1">_xlfn.XLOOKUP(G214&amp;$W$2,BS_CONTROLE[CHAVE],BS_CONTROLE[Quantidade_11],"-")</f>
        <v>1</v>
      </c>
    </row>
    <row r="215" spans="1:23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5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>
        <f ca="1">_xlfn.XLOOKUP(G216&amp;$U$2,BS_CONTROLE[CHAVE],BS_CONTROLE[Quantidade_11],"-")</f>
        <v>0</v>
      </c>
      <c r="V216" s="137">
        <f ca="1">_xlfn.XLOOKUP(G216&amp;$V$2,BS_CONTROLE[CHAVE],BS_CONTROLE[Quantidade_11],"-")</f>
        <v>50</v>
      </c>
      <c r="W216" s="137">
        <f ca="1">_xlfn.XLOOKUP(G216&amp;$W$2,BS_CONTROLE[CHAVE],BS_CONTROLE[Quantidade_11],"-")</f>
        <v>0</v>
      </c>
    </row>
    <row r="217" spans="1:23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0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0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*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0.33333333333333331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>
        <f ca="1">_xlfn.XLOOKUP(G222&amp;$V$2,BS_CONTROLE[CHAVE],BS_CONTROLE[Quantidade_11],"-")</f>
        <v>88</v>
      </c>
      <c r="W222" s="137">
        <f ca="1">_xlfn.XLOOKUP(G222&amp;$W$2,BS_CONTROLE[CHAVE],BS_CONTROLE[Quantidade_11],"-")</f>
        <v>0</v>
      </c>
    </row>
    <row r="223" spans="1:23" hidden="1">
      <c r="A223" s="146" t="str">
        <f>IF(SP_SUL!Y226="","*",SP_SUL!Y226)</f>
        <v>*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0.125</v>
      </c>
      <c r="R223" s="145" t="str">
        <f>IF(SP_SUL!Q226="","*",CONCATENATE(SP_SUL!Q226," ",SP_SUL!R226))</f>
        <v>3120 M</v>
      </c>
      <c r="S223" s="145" t="str">
        <f>IF(SP_SUL!V226="","*",SP_SUL!V226)</f>
        <v>PCM</v>
      </c>
      <c r="T223" s="145" t="str">
        <f>IF(SP_SUL!W226="","*",SP_SUL!W226)</f>
        <v xml:space="preserve">Descarga de trrilho 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>
        <f ca="1">_xlfn.XLOOKUP(G226&amp;$W$2,BS_CONTROLE[CHAVE],BS_CONTROLE[Quantidade_11],"-")</f>
        <v>0</v>
      </c>
    </row>
    <row r="227" spans="1:23" hidden="1">
      <c r="A227" s="146" t="str">
        <f>IF(SP_SUL!Y230="","*",SP_SUL!Y230)</f>
        <v>*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*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6.25E-2</v>
      </c>
      <c r="R228" s="145" t="str">
        <f>IF(SP_SUL!Q231="","*",CONCATENATE(SP_SUL!Q231," ",SP_SUL!R231))</f>
        <v>415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200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0.375</v>
      </c>
      <c r="Q230" s="143">
        <f>IF(SP_SUL!P233="","*",SP_SUL!P233)</f>
        <v>0.125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1</v>
      </c>
      <c r="V230" s="137">
        <f ca="1">_xlfn.XLOOKUP(G230&amp;$V$2,BS_CONTROLE[CHAVE],BS_CONTROLE[Quantidade_11],"-")</f>
        <v>3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V89</v>
      </c>
      <c r="H231" s="145" t="str">
        <f>IF(SP_SUL!F234="","*",SP_SUL!F234)</f>
        <v>MECANIZAÇÃO - SOCADORA</v>
      </c>
      <c r="I231" s="145" t="str">
        <f>IF(SP_SUL!H234="","*",SP_SUL!H234)</f>
        <v>102ZKW2</v>
      </c>
      <c r="J231" s="145" t="str">
        <f>IF(SP_SUL!I234="","*",SP_SUL!I234)</f>
        <v>102ZKW2</v>
      </c>
      <c r="K231" s="139" t="str">
        <f>IF(SP_SUL!M234="","*",SP_SUL!M234)</f>
        <v>ZKW-ZLU</v>
      </c>
      <c r="L231" s="139" t="str">
        <f>IF(SP_SUL!N234="","*",SP_SUL!N234)</f>
        <v>ZLU1052</v>
      </c>
      <c r="M231" s="140">
        <f>IF(SP_SUL!J234="","*",SP_SUL!J234)</f>
        <v>55</v>
      </c>
      <c r="N231" s="144">
        <f>IF(SP_SUL!K234="","*",SP_SUL!K234)</f>
        <v>106</v>
      </c>
      <c r="O231" s="144" t="str">
        <f>IF(SP_SUL!L234="","*",SP_SUL!L234)</f>
        <v>-</v>
      </c>
      <c r="P231" s="143">
        <f>IF(SP_SUL!O234="","*",SP_SUL!O234)</f>
        <v>0.35416666666666669</v>
      </c>
      <c r="Q231" s="143">
        <f>IF(SP_SUL!P234="","*",SP_SUL!P234)</f>
        <v>0.125</v>
      </c>
      <c r="R231" s="145" t="str">
        <f>IF(SP_SUL!Q234="","*",CONCATENATE(SP_SUL!Q234," ",SP_SUL!R234))</f>
        <v>480 M</v>
      </c>
      <c r="S231" s="145" t="str">
        <f>IF(SP_SUL!V234="","*",SP_SUL!V234)</f>
        <v>Antonioni</v>
      </c>
      <c r="T231" s="145" t="str">
        <f>IF(SP_SUL!W234="","*",SP_SUL!W234)</f>
        <v xml:space="preserve">Socaria mecanizada 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>
        <f ca="1">_xlfn.XLOOKUP(G231&amp;$W$2,BS_CONTROLE[CHAVE],BS_CONTROLE[Quantidade_11],"-")</f>
        <v>920</v>
      </c>
    </row>
    <row r="232" spans="1:23" hidden="1">
      <c r="A232" s="146" t="str">
        <f>IF(SP_SUL!Y235="","*",SP_SUL!Y235)</f>
        <v>*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 t="str">
        <f>IF(SP_SUL!B235="","*",SP_SUL!B235)</f>
        <v>*</v>
      </c>
      <c r="G232" s="145" t="str">
        <f>IF(SP_SUL!D235="","*",SP_SUL!D235)</f>
        <v>W60</v>
      </c>
      <c r="H232" s="145" t="str">
        <f>IF(SP_SUL!F235="","*",SP_SUL!F235)</f>
        <v>PDM - DESCARGA - DORMENTE</v>
      </c>
      <c r="I232" s="145" t="str">
        <f>IF(SP_SUL!H235="","*",SP_SUL!H235)</f>
        <v>ZEM1302</v>
      </c>
      <c r="J232" s="145" t="str">
        <f>IF(SP_SUL!I235="","*",SP_SUL!I235)</f>
        <v>102ZKW2</v>
      </c>
      <c r="K232" s="139" t="str">
        <f>IF(SP_SUL!M235="","*",SP_SUL!M235)</f>
        <v>ZLU-ZWI</v>
      </c>
      <c r="L232" s="139" t="str">
        <f>IF(SP_SUL!N235="","*",SP_SUL!N235)</f>
        <v>ZWI1131</v>
      </c>
      <c r="M232" s="140">
        <f>IF(SP_SUL!J235="","*",SP_SUL!J235)</f>
        <v>48</v>
      </c>
      <c r="N232" s="144">
        <f>IF(SP_SUL!K235="","*",SP_SUL!K235)</f>
        <v>118</v>
      </c>
      <c r="O232" s="144">
        <f>IF(SP_SUL!L235="","*",SP_SUL!L235)</f>
        <v>113.3</v>
      </c>
      <c r="P232" s="143">
        <f>IF(SP_SUL!O235="","*",SP_SUL!O235)</f>
        <v>0.35416666666666669</v>
      </c>
      <c r="Q232" s="143">
        <f>IF(SP_SUL!P235="","*",SP_SUL!P235)</f>
        <v>5.5555555555555552E-2</v>
      </c>
      <c r="R232" s="145" t="str">
        <f>IF(SP_SUL!Q235="","*",CONCATENATE(SP_SUL!Q235," ",SP_SUL!R235))</f>
        <v>45 Nº DE DORMENTES</v>
      </c>
      <c r="S232" s="145" t="str">
        <f>IF(SP_SUL!V235="","*",SP_SUL!V235)</f>
        <v>Felipe</v>
      </c>
      <c r="T232" s="145" t="str">
        <f>IF(SP_SUL!W235="","*",SP_SUL!W235)</f>
        <v>Descarga de dormentes km 118+00; - Descarga de dormentes km114+300; - Recolher Jacaré km113+300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*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>
        <f>IF(SP_SUL!O236="","*",SP_SUL!O236)</f>
        <v>0.35416666666666669</v>
      </c>
      <c r="Q233" s="143">
        <f>IF(SP_SUL!P236="","*",SP_SUL!P236)</f>
        <v>5.5555555555555552E-2</v>
      </c>
      <c r="R233" s="145" t="str">
        <f>IF(SP_SUL!Q236="","*",CONCATENATE(SP_SUL!Q236," ",SP_SUL!R236))</f>
        <v>45 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MOD ZRB</v>
      </c>
      <c r="H236" s="145" t="str">
        <f>IF(SP_SUL!F239="","*",SP_SUL!F239)</f>
        <v>BLOCO</v>
      </c>
      <c r="I236" s="145" t="str">
        <f>IF(SP_SUL!H239="","*",SP_SUL!H239)</f>
        <v>-</v>
      </c>
      <c r="J236" s="145" t="str">
        <f>IF(SP_SUL!I239="","*",SP_SUL!I239)</f>
        <v>-</v>
      </c>
      <c r="K236" s="139" t="str">
        <f>IF(SP_SUL!M239="","*",SP_SUL!M239)</f>
        <v>ZRB-ZEV</v>
      </c>
      <c r="L236" s="139" t="str">
        <f>IF(SP_SUL!N239="","*",SP_SUL!N239)</f>
        <v>ZRBZEV</v>
      </c>
      <c r="M236" s="140">
        <f>IF(SP_SUL!J239="","*",SP_SUL!J239)</f>
        <v>48</v>
      </c>
      <c r="N236" s="144">
        <f>IF(SP_SUL!K239="","*",SP_SUL!K239)</f>
        <v>152.19999999999999</v>
      </c>
      <c r="O236" s="144">
        <f>IF(SP_SUL!L239="","*",SP_SUL!L239)</f>
        <v>159</v>
      </c>
      <c r="P236" s="143">
        <f>IF(SP_SUL!O239="","*",SP_SUL!O239)</f>
        <v>0.33333333333333331</v>
      </c>
      <c r="Q236" s="143">
        <f>IF(SP_SUL!P239="","*",SP_SUL!P239)</f>
        <v>0.33333333333333331</v>
      </c>
      <c r="R236" s="145" t="str">
        <f>IF(SP_SUL!Q239="","*",CONCATENATE(SP_SUL!Q239," ",SP_SUL!R239))</f>
        <v>1 BINÁRIO</v>
      </c>
      <c r="S236" s="145" t="str">
        <f>IF(SP_SUL!V239="","*",SP_SUL!V239)</f>
        <v xml:space="preserve">Alisson </v>
      </c>
      <c r="T236" s="145" t="str">
        <f>IF(SP_SUL!W239="","*",SP_SUL!W239)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aproximadamento entre a 6º e 7º de intervalo para sair do SB e circular até LJ de ZEM-1.</v>
      </c>
      <c r="U236" s="137" t="str">
        <f ca="1">_xlfn.XLOOKUP(G236&amp;$U$2,BS_CONTROLE[CHAVE],BS_CONTROLE[Quantidade_11],"-")</f>
        <v>-</v>
      </c>
      <c r="V236" s="137">
        <f ca="1">_xlfn.XLOOKUP(G236&amp;$V$2,BS_CONTROLE[CHAVE],BS_CONTROLE[Quantidade_11],"-")</f>
        <v>1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W97</v>
      </c>
      <c r="H237" s="145" t="str">
        <f>IF(SP_SUL!F240="","*",SP_SUL!F240)</f>
        <v>MODERNIZAÇÃO - DORMENTE - DESCARGA</v>
      </c>
      <c r="I237" s="145" t="str">
        <f>IF(SP_SUL!H240="","*",SP_SUL!H240)</f>
        <v>ZEM1</v>
      </c>
      <c r="J237" s="145" t="str">
        <f>IF(SP_SUL!I240="","*",SP_SUL!I240)</f>
        <v>ZEM1</v>
      </c>
      <c r="K237" s="139" t="str">
        <f>IF(SP_SUL!M240="","*",SP_SUL!M240)</f>
        <v>ZRB-ZEV</v>
      </c>
      <c r="L237" s="139">
        <f>IF(SP_SUL!N240="","*",SP_SUL!N240)</f>
        <v>1561551</v>
      </c>
      <c r="M237" s="140">
        <f>IF(SP_SUL!J240="","*",SP_SUL!J240)</f>
        <v>48</v>
      </c>
      <c r="N237" s="144">
        <f>IF(SP_SUL!K240="","*",SP_SUL!K240)</f>
        <v>155.69999999999999</v>
      </c>
      <c r="O237" s="144" t="str">
        <f>IF(SP_SUL!L240="","*",SP_SUL!L240)</f>
        <v>-</v>
      </c>
      <c r="P237" s="143">
        <f>IF(SP_SUL!O240="","*",SP_SUL!O240)</f>
        <v>0.29166666666666669</v>
      </c>
      <c r="Q237" s="143">
        <f>IF(SP_SUL!P240="","*",SP_SUL!P240)</f>
        <v>6.9444444444444447E-4</v>
      </c>
      <c r="R237" s="145" t="str">
        <f>IF(SP_SUL!Q240="","*",CONCATENATE(SP_SUL!Q240," ",SP_SUL!R240))</f>
        <v>1 Nº DE DORMENTES</v>
      </c>
      <c r="S237" s="145" t="str">
        <f>IF(SP_SUL!V240="","*",SP_SUL!V240)</f>
        <v xml:space="preserve">Alisson </v>
      </c>
      <c r="T237" s="145" t="str">
        <f>IF(SP_SUL!W240="","*",SP_SUL!W240)</f>
        <v>W97 solicita MC1 em ZEM-1 às 07h00 e circula até o km 155+700 em 156155-1;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V96</v>
      </c>
      <c r="H238" s="145" t="str">
        <f>IF(SP_SUL!F241="","*",SP_SUL!F241)</f>
        <v>MODERNIZAÇÃO - SOCADORA</v>
      </c>
      <c r="I238" s="145" t="str">
        <f>IF(SP_SUL!H241="","*",SP_SUL!H241)</f>
        <v>K67ZEV2</v>
      </c>
      <c r="J238" s="145" t="str">
        <f>IF(SP_SUL!I241="","*",SP_SUL!I241)</f>
        <v>K67ZEV2</v>
      </c>
      <c r="K238" s="139" t="str">
        <f>IF(SP_SUL!M241="","*",SP_SUL!M241)</f>
        <v>ZRB-ZEV</v>
      </c>
      <c r="L238" s="139" t="str">
        <f>IF(SP_SUL!N241="","*",SP_SUL!N241)</f>
        <v>ZEV1571</v>
      </c>
      <c r="M238" s="140">
        <f>IF(SP_SUL!J241="","*",SP_SUL!J241)</f>
        <v>48</v>
      </c>
      <c r="N238" s="144">
        <f>IF(SP_SUL!K241="","*",SP_SUL!K241)</f>
        <v>157.30000000000001</v>
      </c>
      <c r="O238" s="144" t="str">
        <f>IF(SP_SUL!L241="","*",SP_SUL!L241)</f>
        <v>-</v>
      </c>
      <c r="P238" s="143">
        <f>IF(SP_SUL!O241="","*",SP_SUL!O241)</f>
        <v>0.30555555555555558</v>
      </c>
      <c r="Q238" s="143">
        <f>IF(SP_SUL!P241="","*",SP_SUL!P241)</f>
        <v>6.9444444444444447E-4</v>
      </c>
      <c r="R238" s="145" t="str">
        <f>IF(SP_SUL!Q241="","*",CONCATENATE(SP_SUL!Q241," ",SP_SUL!R241))</f>
        <v>1 M</v>
      </c>
      <c r="S238" s="145" t="str">
        <f>IF(SP_SUL!V241="","*",SP_SUL!V241)</f>
        <v xml:space="preserve">Alisson </v>
      </c>
      <c r="T238" s="145" t="str">
        <f>IF(SP_SUL!W241="","*",SP_SUL!W241)</f>
        <v>*V96 solicita MC1 em K67ZEV-2 às 07h20 e circula até o km 157+300 em ZEV157-1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WAGNER (TP-903)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ZRB-ZEV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156.33199999999999</v>
      </c>
      <c r="O239" s="144">
        <f>IF(SP_SUL!L242="","*",SP_SUL!L242)</f>
        <v>156.34399999999999</v>
      </c>
      <c r="P239" s="143">
        <f>IF(SP_SUL!O242="","*",SP_SUL!O242)</f>
        <v>0.33333333333333331</v>
      </c>
      <c r="Q239" s="143">
        <f>IF(SP_SUL!P242="","*",SP_SUL!P242)</f>
        <v>6.9444444444444447E-4</v>
      </c>
      <c r="R239" s="145" t="str">
        <f>IF(SP_SUL!Q242="","*",CONCATENATE(SP_SUL!Q242," ",SP_SUL!R242))</f>
        <v>2 Nº DE SOLDA</v>
      </c>
      <c r="S239" s="145" t="str">
        <f>IF(SP_SUL!V242="","*",SP_SUL!V242)</f>
        <v xml:space="preserve">Alisson 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CAIQUE (TMA-677)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156.93</v>
      </c>
      <c r="O240" s="144">
        <f>IF(SP_SUL!L243="","*",SP_SUL!L243)</f>
        <v>156.958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>
        <f ca="1">_xlfn.XLOOKUP(G240&amp;$V$2,BS_CONTROLE[CHAVE],BS_CONTROLE[Quantidade_11],"-")</f>
        <v>2</v>
      </c>
      <c r="W240" s="137">
        <f ca="1">_xlfn.XLOOKUP(G240&amp;$W$2,BS_CONTROLE[CHAVE],BS_CONTROLE[Quantidade_11],"-")</f>
        <v>1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*</v>
      </c>
      <c r="C307" s="146" t="str">
        <f>IF(SP_SUL!Z310="","*",SP_SUL!Z310)</f>
        <v>*</v>
      </c>
      <c r="D307" s="139" t="str">
        <f>IF(SP_SUL!S310="","*",SP_SUL!S310)</f>
        <v>-</v>
      </c>
      <c r="E307" s="139" t="str">
        <f>IF(SP_SUL!T310="","*",SP_SUL!T310)</f>
        <v>-</v>
      </c>
      <c r="F307" s="145" t="str">
        <f>IF(SP_SUL!B310="","*",SP_SUL!B310)</f>
        <v>*</v>
      </c>
      <c r="G307" s="145" t="str">
        <f>IF(SP_SUL!D310="","*",SP_SUL!D310)</f>
        <v>*</v>
      </c>
      <c r="H307" s="145" t="str">
        <f>IF(SP_SUL!F310="","*",SP_SUL!F310)</f>
        <v>*</v>
      </c>
      <c r="I307" s="145" t="str">
        <f>IF(SP_SUL!H310="","*",SP_SUL!H310)</f>
        <v>*</v>
      </c>
      <c r="J307" s="145" t="str">
        <f>IF(SP_SUL!I310="","*",SP_SUL!I310)</f>
        <v>*</v>
      </c>
      <c r="K307" s="139" t="str">
        <f>IF(SP_SUL!M310="","*",SP_SUL!M310)</f>
        <v>-</v>
      </c>
      <c r="L307" s="139" t="str">
        <f>IF(SP_SUL!N310="","*",SP_SUL!N310)</f>
        <v>-</v>
      </c>
      <c r="M307" s="140" t="str">
        <f>IF(SP_SUL!J310="","*",SP_SUL!J310)</f>
        <v>*</v>
      </c>
      <c r="N307" s="144" t="str">
        <f>IF(SP_SUL!K310="","*",SP_SUL!K310)</f>
        <v>*</v>
      </c>
      <c r="O307" s="144" t="str">
        <f>IF(SP_SUL!L310="","*",SP_SUL!L310)</f>
        <v>*</v>
      </c>
      <c r="P307" s="143" t="str">
        <f>IF(SP_SUL!O310="","*",SP_SUL!O310)</f>
        <v>*</v>
      </c>
      <c r="Q307" s="143" t="str">
        <f>IF(SP_SUL!P310="","*",SP_SUL!P310)</f>
        <v>*</v>
      </c>
      <c r="R307" s="145" t="str">
        <f>IF(SP_SUL!Q310="","*",CONCATENATE(SP_SUL!Q310," ",SP_SUL!R310))</f>
        <v>*</v>
      </c>
      <c r="S307" s="145" t="str">
        <f>IF(SP_SUL!V310="","*",SP_SUL!V310)</f>
        <v>*</v>
      </c>
      <c r="T307" s="145" t="str">
        <f>IF(SP_SUL!W310="","*",SP_SUL!W310)</f>
        <v>*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9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B1" workbookViewId="0">
      <selection activeCell="B2" sqref="B2:K195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1425</v>
      </c>
      <c r="C2" s="121" t="s">
        <v>977</v>
      </c>
      <c r="D2" s="76" t="s">
        <v>979</v>
      </c>
      <c r="E2" s="76" t="s">
        <v>1426</v>
      </c>
      <c r="F2" s="99" t="s">
        <v>1427</v>
      </c>
      <c r="G2" s="76" t="s">
        <v>1428</v>
      </c>
      <c r="H2" s="76" t="s">
        <v>1429</v>
      </c>
      <c r="I2" s="76" t="s">
        <v>1430</v>
      </c>
      <c r="J2" s="76" t="s">
        <v>1431</v>
      </c>
      <c r="K2" s="78" t="s">
        <v>1432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*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*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*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 t="str">
        <f>IF(SP_SUL!B227="","*",SP_SUL!B227)</f>
        <v>*</v>
      </c>
      <c r="D223" s="94" t="str">
        <f>IF(SP_SUL!D227="","*",SP_SUL!D227)</f>
        <v>*</v>
      </c>
      <c r="E223" s="94" t="str">
        <f>IF(SP_SUL!H227="","*",SP_SUL!H227)</f>
        <v>*</v>
      </c>
      <c r="F223" s="100" t="str">
        <f>IF(SP_SUL!M227="","*",SP_SUL!M227)</f>
        <v>-</v>
      </c>
      <c r="G223" s="95" t="str">
        <f>IF(SP_SUL!I227="","*",SP_SUL!I227)</f>
        <v>*</v>
      </c>
      <c r="H223" s="95" t="str">
        <f>IF(SP_SUL!AB227="","*",SP_SUL!AB227)</f>
        <v>*</v>
      </c>
      <c r="I223" s="95" t="str">
        <f>IF(SP_SUL!AC227="","*",SP_SUL!AC227)</f>
        <v>*</v>
      </c>
      <c r="J223" s="96" t="str">
        <f>IF(SP_SUL!AA227="","*",SP_SUL!AA227)</f>
        <v>*</v>
      </c>
      <c r="K223" s="97" t="str">
        <f>IF(SP_SUL!AD227="","*",SP_SUL!AD227)</f>
        <v>*</v>
      </c>
    </row>
    <row r="224" spans="2:11" hidden="1">
      <c r="B224" s="94" t="str">
        <f>IF(SP_SUL!Y228="","*",SP_SUL!Y228)</f>
        <v>*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*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*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*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*</v>
      </c>
      <c r="C228" s="95" t="str">
        <f>IF(SP_SUL!B232="","*",SP_SUL!B232)</f>
        <v>*</v>
      </c>
      <c r="D228" s="94" t="str">
        <f>IF(SP_SUL!D232="","*",SP_SUL!D232)</f>
        <v>*</v>
      </c>
      <c r="E228" s="94" t="str">
        <f>IF(SP_SUL!H232="","*",SP_SUL!H232)</f>
        <v>*</v>
      </c>
      <c r="F228" s="100" t="str">
        <f>IF(SP_SUL!M232="","*",SP_SUL!M232)</f>
        <v>-</v>
      </c>
      <c r="G228" s="95" t="str">
        <f>IF(SP_SUL!I232="","*",SP_SUL!I232)</f>
        <v>*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*</v>
      </c>
      <c r="K228" s="97" t="str">
        <f>IF(SP_SUL!AD232="","*",SP_SUL!AD232)</f>
        <v>*</v>
      </c>
    </row>
    <row r="229" spans="2:11" hidden="1">
      <c r="B229" s="94" t="str">
        <f>IF(SP_SUL!Y233="","*",SP_SUL!Y233)</f>
        <v>*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*</v>
      </c>
      <c r="I229" s="95" t="str">
        <f>IF(SP_SUL!AC233="","*",SP_SUL!AC233)</f>
        <v>*</v>
      </c>
      <c r="J229" s="96" t="str">
        <f>IF(SP_SUL!AA233="","*",SP_SUL!AA233)</f>
        <v>*</v>
      </c>
      <c r="K229" s="97" t="str">
        <f>IF(SP_SUL!AD233="","*",SP_SUL!AD233)</f>
        <v>*</v>
      </c>
    </row>
    <row r="230" spans="2:11" hidden="1">
      <c r="B230" s="94" t="str">
        <f>IF(SP_SUL!Y234="","*",SP_SUL!Y234)</f>
        <v>*</v>
      </c>
      <c r="C230" s="95">
        <f>IF(SP_SUL!B234="","*",SP_SUL!B234)</f>
        <v>46063</v>
      </c>
      <c r="D230" s="94" t="str">
        <f>IF(SP_SUL!D234="","*",SP_SUL!D234)</f>
        <v>V89</v>
      </c>
      <c r="E230" s="94" t="str">
        <f>IF(SP_SUL!H234="","*",SP_SUL!H234)</f>
        <v>102ZKW2</v>
      </c>
      <c r="F230" s="100" t="str">
        <f>IF(SP_SUL!M234="","*",SP_SUL!M234)</f>
        <v>ZKW-ZLU</v>
      </c>
      <c r="G230" s="95" t="str">
        <f>IF(SP_SUL!I234="","*",SP_SUL!I234)</f>
        <v>102ZKW2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*</v>
      </c>
      <c r="K230" s="97" t="str">
        <f>IF(SP_SUL!AD234="","*",SP_SUL!AD234)</f>
        <v>*</v>
      </c>
    </row>
    <row r="231" spans="2:11" hidden="1">
      <c r="B231" s="94" t="str">
        <f>IF(SP_SUL!Y235="","*",SP_SUL!Y235)</f>
        <v>*</v>
      </c>
      <c r="C231" s="95" t="str">
        <f>IF(SP_SUL!B235="","*",SP_SUL!B235)</f>
        <v>*</v>
      </c>
      <c r="D231" s="94" t="str">
        <f>IF(SP_SUL!D235="","*",SP_SUL!D235)</f>
        <v>W60</v>
      </c>
      <c r="E231" s="94" t="str">
        <f>IF(SP_SUL!H235="","*",SP_SUL!H235)</f>
        <v>ZEM1302</v>
      </c>
      <c r="F231" s="100" t="str">
        <f>IF(SP_SUL!M235="","*",SP_SUL!M235)</f>
        <v>ZLU-ZWI</v>
      </c>
      <c r="G231" s="95" t="str">
        <f>IF(SP_SUL!I235="","*",SP_SUL!I235)</f>
        <v>102ZKW2</v>
      </c>
      <c r="H231" s="95" t="str">
        <f>IF(SP_SUL!AB235="","*",SP_SUL!AB235)</f>
        <v>FIXO</v>
      </c>
      <c r="I231" s="95" t="str">
        <f>IF(SP_SUL!AC235="","*",SP_SUL!AC235)</f>
        <v>*</v>
      </c>
      <c r="J231" s="96">
        <f>IF(SP_SUL!AA235="","*",SP_SUL!AA235)</f>
        <v>1</v>
      </c>
      <c r="K231" s="97">
        <f>IF(SP_SUL!AD235="","*",SP_SUL!AD235)</f>
        <v>0.29166666666666669</v>
      </c>
    </row>
    <row r="232" spans="2:11" hidden="1">
      <c r="B232" s="94" t="str">
        <f>IF(SP_SUL!Y236="","*",SP_SUL!Y236)</f>
        <v>*</v>
      </c>
      <c r="C232" s="95" t="str">
        <f>IF(SP_SUL!B236="","*",SP_SUL!B236)</f>
        <v>*</v>
      </c>
      <c r="D232" s="94" t="str">
        <f>IF(SP_SUL!D236="","*",SP_SUL!D236)</f>
        <v>*</v>
      </c>
      <c r="E232" s="94" t="str">
        <f>IF(SP_SUL!H236="","*",SP_SUL!H236)</f>
        <v>*</v>
      </c>
      <c r="F232" s="100" t="str">
        <f>IF(SP_SUL!M236="","*",SP_SUL!M236)</f>
        <v>-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*</v>
      </c>
      <c r="K232" s="97" t="str">
        <f>IF(SP_SUL!AD236="","*",SP_SUL!AD236)</f>
        <v>*</v>
      </c>
    </row>
    <row r="233" spans="2:11" hidden="1">
      <c r="B233" s="94" t="str">
        <f>IF(SP_SUL!Y237="","*",SP_SUL!Y237)</f>
        <v>*</v>
      </c>
      <c r="C233" s="95" t="str">
        <f>IF(SP_SUL!B237="","*",SP_SUL!B237)</f>
        <v>*</v>
      </c>
      <c r="D233" s="94" t="str">
        <f>IF(SP_SUL!D237="","*",SP_SUL!D237)</f>
        <v>*</v>
      </c>
      <c r="E233" s="94" t="str">
        <f>IF(SP_SUL!H237="","*",SP_SUL!H237)</f>
        <v>*</v>
      </c>
      <c r="F233" s="100" t="str">
        <f>IF(SP_SUL!M237="","*",SP_SUL!M237)</f>
        <v>-</v>
      </c>
      <c r="G233" s="95" t="str">
        <f>IF(SP_SUL!I237="","*",SP_SUL!I237)</f>
        <v>*</v>
      </c>
      <c r="H233" s="95" t="str">
        <f>IF(SP_SUL!AB237="","*",SP_SUL!AB237)</f>
        <v>*</v>
      </c>
      <c r="I233" s="95" t="str">
        <f>IF(SP_SUL!AC237="","*",SP_SUL!AC237)</f>
        <v>*</v>
      </c>
      <c r="J233" s="96" t="str">
        <f>IF(SP_SUL!AA237="","*",SP_SUL!AA237)</f>
        <v>*</v>
      </c>
      <c r="K233" s="97" t="str">
        <f>IF(SP_SUL!AD237="","*",SP_SUL!AD237)</f>
        <v>*</v>
      </c>
    </row>
    <row r="234" spans="2:11" hidden="1">
      <c r="B234" s="94" t="str">
        <f>IF(SP_SUL!Y238="","*",SP_SUL!Y238)</f>
        <v>*</v>
      </c>
      <c r="C234" s="95" t="str">
        <f>IF(SP_SUL!B238="","*",SP_SUL!B238)</f>
        <v>*</v>
      </c>
      <c r="D234" s="94" t="str">
        <f>IF(SP_SUL!D238="","*",SP_SUL!D238)</f>
        <v>*</v>
      </c>
      <c r="E234" s="94" t="str">
        <f>IF(SP_SUL!H238="","*",SP_SUL!H238)</f>
        <v>*</v>
      </c>
      <c r="F234" s="100" t="str">
        <f>IF(SP_SUL!M238="","*",SP_SUL!M238)</f>
        <v>-</v>
      </c>
      <c r="G234" s="95" t="str">
        <f>IF(SP_SUL!I238="","*",SP_SUL!I238)</f>
        <v>*</v>
      </c>
      <c r="H234" s="95" t="str">
        <f>IF(SP_SUL!AB238="","*",SP_SUL!AB238)</f>
        <v>*</v>
      </c>
      <c r="I234" s="95" t="str">
        <f>IF(SP_SUL!AC238="","*",SP_SUL!AC238)</f>
        <v>*</v>
      </c>
      <c r="J234" s="96" t="str">
        <f>IF(SP_SUL!AA238="","*",SP_SUL!AA238)</f>
        <v>*</v>
      </c>
      <c r="K234" s="97" t="str">
        <f>IF(SP_SUL!AD238="","*",SP_SUL!AD238)</f>
        <v>*</v>
      </c>
    </row>
    <row r="235" spans="2:11" hidden="1">
      <c r="B235" s="94" t="str">
        <f>IF(SP_SUL!Y239="","*",SP_SUL!Y239)</f>
        <v>*</v>
      </c>
      <c r="C235" s="95">
        <f>IF(SP_SUL!B239="","*",SP_SUL!B239)</f>
        <v>46063</v>
      </c>
      <c r="D235" s="94" t="str">
        <f>IF(SP_SUL!D239="","*",SP_SUL!D239)</f>
        <v>MOD ZRB</v>
      </c>
      <c r="E235" s="94" t="str">
        <f>IF(SP_SUL!H239="","*",SP_SUL!H239)</f>
        <v>-</v>
      </c>
      <c r="F235" s="100" t="str">
        <f>IF(SP_SUL!M239="","*",SP_SUL!M239)</f>
        <v>ZRB-ZEV</v>
      </c>
      <c r="G235" s="95" t="str">
        <f>IF(SP_SUL!I239="","*",SP_SUL!I239)</f>
        <v>-</v>
      </c>
      <c r="H235" s="95" t="str">
        <f>IF(SP_SUL!AB239="","*",SP_SUL!AB239)</f>
        <v>*</v>
      </c>
      <c r="I235" s="95" t="str">
        <f>IF(SP_SUL!AC239="","*",SP_SUL!AC239)</f>
        <v>*</v>
      </c>
      <c r="J235" s="96" t="str">
        <f>IF(SP_SUL!AA239="","*",SP_SUL!AA239)</f>
        <v>-</v>
      </c>
      <c r="K235" s="97" t="str">
        <f>IF(SP_SUL!AD239="","*",SP_SUL!AD239)</f>
        <v>*</v>
      </c>
    </row>
    <row r="236" spans="2:11" hidden="1">
      <c r="B236" s="94" t="str">
        <f>IF(SP_SUL!Y240="","*",SP_SUL!Y240)</f>
        <v>*</v>
      </c>
      <c r="C236" s="95">
        <f>IF(SP_SUL!B240="","*",SP_SUL!B240)</f>
        <v>46063</v>
      </c>
      <c r="D236" s="94" t="str">
        <f>IF(SP_SUL!D240="","*",SP_SUL!D240)</f>
        <v>W97</v>
      </c>
      <c r="E236" s="94" t="str">
        <f>IF(SP_SUL!H240="","*",SP_SUL!H240)</f>
        <v>ZEM1</v>
      </c>
      <c r="F236" s="100" t="str">
        <f>IF(SP_SUL!M240="","*",SP_SUL!M240)</f>
        <v>ZRB-ZEV</v>
      </c>
      <c r="G236" s="95" t="str">
        <f>IF(SP_SUL!I240="","*",SP_SUL!I240)</f>
        <v>ZEM1</v>
      </c>
      <c r="H236" s="95" t="str">
        <f>IF(SP_SUL!AB240="","*",SP_SUL!AB240)</f>
        <v>FIXO</v>
      </c>
      <c r="I236" s="95" t="str">
        <f>IF(SP_SUL!AC240="","*",SP_SUL!AC240)</f>
        <v>*</v>
      </c>
      <c r="J236" s="96">
        <f>IF(SP_SUL!AA240="","*",SP_SUL!AA240)</f>
        <v>1</v>
      </c>
      <c r="K236" s="97">
        <f>IF(SP_SUL!AD240="","*",SP_SUL!AD240)</f>
        <v>0.29166666666666669</v>
      </c>
    </row>
    <row r="237" spans="2:11" hidden="1">
      <c r="B237" s="94" t="str">
        <f>IF(SP_SUL!Y241="","*",SP_SUL!Y241)</f>
        <v>*</v>
      </c>
      <c r="C237" s="95">
        <f>IF(SP_SUL!B241="","*",SP_SUL!B241)</f>
        <v>46063</v>
      </c>
      <c r="D237" s="94" t="str">
        <f>IF(SP_SUL!D241="","*",SP_SUL!D241)</f>
        <v>V96</v>
      </c>
      <c r="E237" s="94" t="str">
        <f>IF(SP_SUL!H241="","*",SP_SUL!H241)</f>
        <v>K67ZEV2</v>
      </c>
      <c r="F237" s="100" t="str">
        <f>IF(SP_SUL!M241="","*",SP_SUL!M241)</f>
        <v>ZRB-ZEV</v>
      </c>
      <c r="G237" s="95" t="str">
        <f>IF(SP_SUL!I241="","*",SP_SUL!I241)</f>
        <v>K67ZEV2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*</v>
      </c>
      <c r="C238" s="95">
        <f>IF(SP_SUL!B242="","*",SP_SUL!B242)</f>
        <v>46063</v>
      </c>
      <c r="D238" s="94" t="str">
        <f>IF(SP_SUL!D242="","*",SP_SUL!D242)</f>
        <v>WAGNER (TP-903)</v>
      </c>
      <c r="E238" s="94" t="str">
        <f>IF(SP_SUL!H242="","*",SP_SUL!H242)</f>
        <v>-</v>
      </c>
      <c r="F238" s="100" t="str">
        <f>IF(SP_SUL!M242="","*",SP_SUL!M242)</f>
        <v>ZRB-ZEV</v>
      </c>
      <c r="G238" s="95" t="str">
        <f>IF(SP_SUL!I242="","*",SP_SUL!I242)</f>
        <v>-</v>
      </c>
      <c r="H238" s="95" t="str">
        <f>IF(SP_SUL!AB242="","*",SP_SUL!AB242)</f>
        <v>*</v>
      </c>
      <c r="I238" s="95" t="str">
        <f>IF(SP_SUL!AC242="","*",SP_SUL!AC242)</f>
        <v>*</v>
      </c>
      <c r="J238" s="96" t="str">
        <f>IF(SP_SUL!AA242="","*",SP_SUL!AA242)</f>
        <v>-</v>
      </c>
      <c r="K238" s="97" t="str">
        <f>IF(SP_SUL!AD242="","*",SP_SUL!AD242)</f>
        <v>*</v>
      </c>
    </row>
    <row r="239" spans="2:11" hidden="1">
      <c r="B239" s="94" t="str">
        <f>IF(SP_SUL!Y243="","*",SP_SUL!Y243)</f>
        <v>*</v>
      </c>
      <c r="C239" s="95">
        <f>IF(SP_SUL!B243="","*",SP_SUL!B243)</f>
        <v>46063</v>
      </c>
      <c r="D239" s="94" t="str">
        <f>IF(SP_SUL!D243="","*",SP_SUL!D243)</f>
        <v>CAIQUE (TMA-677)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*</v>
      </c>
      <c r="C240" s="95" t="str">
        <f>IF(SP_SUL!B244="","*",SP_SUL!B244)</f>
        <v>*</v>
      </c>
      <c r="D240" s="94" t="str">
        <f>IF(SP_SUL!D244="","*",SP_SUL!D244)</f>
        <v>*</v>
      </c>
      <c r="E240" s="94" t="str">
        <f>IF(SP_SUL!H244="","*",SP_SUL!H244)</f>
        <v>*</v>
      </c>
      <c r="F240" s="100" t="str">
        <f>IF(SP_SUL!M244="","*",SP_SUL!M244)</f>
        <v>-</v>
      </c>
      <c r="G240" s="95" t="str">
        <f>IF(SP_SUL!I244="","*",SP_SUL!I244)</f>
        <v>*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*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*</v>
      </c>
      <c r="C242" s="95" t="str">
        <f>IF(SP_SUL!B246="","*",SP_SUL!B246)</f>
        <v>*</v>
      </c>
      <c r="D242" s="94" t="str">
        <f>IF(SP_SUL!D246="","*",SP_SUL!D246)</f>
        <v>*</v>
      </c>
      <c r="E242" s="94" t="str">
        <f>IF(SP_SUL!H246="","*",SP_SUL!H246)</f>
        <v>*</v>
      </c>
      <c r="F242" s="100" t="str">
        <f>IF(SP_SUL!M246="","*",SP_SUL!M246)</f>
        <v>-</v>
      </c>
      <c r="G242" s="95" t="str">
        <f>IF(SP_SUL!I246="","*",SP_SUL!I246)</f>
        <v>*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*</v>
      </c>
      <c r="C243" s="95" t="str">
        <f>IF(SP_SUL!B247="","*",SP_SUL!B247)</f>
        <v>*</v>
      </c>
      <c r="D243" s="94" t="str">
        <f>IF(SP_SUL!D247="","*",SP_SUL!D247)</f>
        <v>*</v>
      </c>
      <c r="E243" s="94" t="str">
        <f>IF(SP_SUL!H247="","*",SP_SUL!H247)</f>
        <v>*</v>
      </c>
      <c r="F243" s="100" t="str">
        <f>IF(SP_SUL!M247="","*",SP_SUL!M247)</f>
        <v>-</v>
      </c>
      <c r="G243" s="95" t="str">
        <f>IF(SP_SUL!I247="","*",SP_SUL!I247)</f>
        <v>*</v>
      </c>
      <c r="H243" s="95" t="str">
        <f>IF(SP_SUL!AB247="","*",SP_SUL!AB247)</f>
        <v>*</v>
      </c>
      <c r="I243" s="95" t="str">
        <f>IF(SP_SUL!AC247="","*",SP_SUL!AC247)</f>
        <v>*</v>
      </c>
      <c r="J243" s="96" t="str">
        <f>IF(SP_SUL!AA247="","*",SP_SUL!AA247)</f>
        <v>*</v>
      </c>
      <c r="K243" s="97" t="str">
        <f>IF(SP_SUL!AD247="","*",SP_SUL!AD247)</f>
        <v>*</v>
      </c>
    </row>
    <row r="244" spans="2:11" hidden="1">
      <c r="B244" s="94" t="str">
        <f>IF(SP_SUL!Y248="","*",SP_SUL!Y248)</f>
        <v>*</v>
      </c>
      <c r="C244" s="95" t="str">
        <f>IF(SP_SUL!B248="","*",SP_SUL!B248)</f>
        <v>*</v>
      </c>
      <c r="D244" s="94" t="str">
        <f>IF(SP_SUL!D248="","*",SP_SUL!D248)</f>
        <v>*</v>
      </c>
      <c r="E244" s="94" t="str">
        <f>IF(SP_SUL!H248="","*",SP_SUL!H248)</f>
        <v>*</v>
      </c>
      <c r="F244" s="100" t="str">
        <f>IF(SP_SUL!M248="","*",SP_SUL!M248)</f>
        <v>-</v>
      </c>
      <c r="G244" s="95" t="str">
        <f>IF(SP_SUL!I248="","*",SP_SUL!I248)</f>
        <v>*</v>
      </c>
      <c r="H244" s="95" t="str">
        <f>IF(SP_SUL!AB248="","*",SP_SUL!AB248)</f>
        <v>*</v>
      </c>
      <c r="I244" s="95" t="str">
        <f>IF(SP_SUL!AC248="","*",SP_SUL!AC248)</f>
        <v>*</v>
      </c>
      <c r="J244" s="96" t="str">
        <f>IF(SP_SUL!AA248="","*",SP_SUL!AA248)</f>
        <v>*</v>
      </c>
      <c r="K244" s="97" t="str">
        <f>IF(SP_SUL!AD248="","*",SP_SUL!AD248)</f>
        <v>*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*</v>
      </c>
      <c r="C246" s="95" t="str">
        <f>IF(SP_SUL!B250="","*",SP_SUL!B250)</f>
        <v>*</v>
      </c>
      <c r="D246" s="94" t="str">
        <f>IF(SP_SUL!D250="","*",SP_SUL!D250)</f>
        <v>*</v>
      </c>
      <c r="E246" s="94" t="str">
        <f>IF(SP_SUL!H250="","*",SP_SUL!H250)</f>
        <v>*</v>
      </c>
      <c r="F246" s="100" t="str">
        <f>IF(SP_SUL!M250="","*",SP_SUL!M250)</f>
        <v>-</v>
      </c>
      <c r="G246" s="95" t="str">
        <f>IF(SP_SUL!I250="","*",SP_SUL!I250)</f>
        <v>*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*</v>
      </c>
      <c r="K246" s="97" t="str">
        <f>IF(SP_SUL!AD250="","*",SP_SUL!AD250)</f>
        <v>*</v>
      </c>
    </row>
    <row r="247" spans="2:11" hidden="1">
      <c r="B247" s="94" t="str">
        <f>IF(SP_SUL!Y251="","*",SP_SUL!Y251)</f>
        <v>*</v>
      </c>
      <c r="C247" s="95" t="str">
        <f>IF(SP_SUL!B251="","*",SP_SUL!B251)</f>
        <v>*</v>
      </c>
      <c r="D247" s="94" t="str">
        <f>IF(SP_SUL!D251="","*",SP_SUL!D251)</f>
        <v>*</v>
      </c>
      <c r="E247" s="94" t="str">
        <f>IF(SP_SUL!H251="","*",SP_SUL!H251)</f>
        <v>*</v>
      </c>
      <c r="F247" s="100" t="str">
        <f>IF(SP_SUL!M251="","*",SP_SUL!M251)</f>
        <v>-</v>
      </c>
      <c r="G247" s="95" t="str">
        <f>IF(SP_SUL!I251="","*",SP_SUL!I251)</f>
        <v>*</v>
      </c>
      <c r="H247" s="95" t="str">
        <f>IF(SP_SUL!AB251="","*",SP_SUL!AB251)</f>
        <v>*</v>
      </c>
      <c r="I247" s="95" t="str">
        <f>IF(SP_SUL!AC251="","*",SP_SUL!AC251)</f>
        <v>*</v>
      </c>
      <c r="J247" s="96" t="str">
        <f>IF(SP_SUL!AA251="","*",SP_SUL!AA251)</f>
        <v>*</v>
      </c>
      <c r="K247" s="97" t="str">
        <f>IF(SP_SUL!AD251="","*",SP_SUL!AD251)</f>
        <v>*</v>
      </c>
    </row>
    <row r="248" spans="2:11" hidden="1">
      <c r="B248" s="94" t="str">
        <f>IF(SP_SUL!Y252="","*",SP_SUL!Y252)</f>
        <v>*</v>
      </c>
      <c r="C248" s="95" t="str">
        <f>IF(SP_SUL!B252="","*",SP_SUL!B252)</f>
        <v>*</v>
      </c>
      <c r="D248" s="94" t="str">
        <f>IF(SP_SUL!D252="","*",SP_SUL!D252)</f>
        <v>*</v>
      </c>
      <c r="E248" s="94" t="str">
        <f>IF(SP_SUL!H252="","*",SP_SUL!H252)</f>
        <v>*</v>
      </c>
      <c r="F248" s="100" t="str">
        <f>IF(SP_SUL!M252="","*",SP_SUL!M252)</f>
        <v>-</v>
      </c>
      <c r="G248" s="95" t="str">
        <f>IF(SP_SUL!I252="","*",SP_SUL!I252)</f>
        <v>*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*</v>
      </c>
      <c r="K248" s="97" t="str">
        <f>IF(SP_SUL!AD252="","*",SP_SUL!AD252)</f>
        <v>*</v>
      </c>
    </row>
    <row r="249" spans="2:11" hidden="1">
      <c r="B249" s="94" t="str">
        <f>IF(SP_SUL!Y253="","*",SP_SUL!Y253)</f>
        <v>*</v>
      </c>
      <c r="C249" s="95" t="str">
        <f>IF(SP_SUL!B253="","*",SP_SUL!B253)</f>
        <v>*</v>
      </c>
      <c r="D249" s="94" t="str">
        <f>IF(SP_SUL!D253="","*",SP_SUL!D253)</f>
        <v>*</v>
      </c>
      <c r="E249" s="94" t="str">
        <f>IF(SP_SUL!H253="","*",SP_SUL!H253)</f>
        <v>*</v>
      </c>
      <c r="F249" s="100" t="str">
        <f>IF(SP_SUL!M253="","*",SP_SUL!M253)</f>
        <v>-</v>
      </c>
      <c r="G249" s="95" t="str">
        <f>IF(SP_SUL!I253="","*",SP_SUL!I253)</f>
        <v>*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*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-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*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*</v>
      </c>
      <c r="C252" s="95" t="str">
        <f>IF(SP_SUL!B256="","*",SP_SUL!B256)</f>
        <v>*</v>
      </c>
      <c r="D252" s="94" t="str">
        <f>IF(SP_SUL!D256="","*",SP_SUL!D256)</f>
        <v>*</v>
      </c>
      <c r="E252" s="94" t="str">
        <f>IF(SP_SUL!H256="","*",SP_SUL!H256)</f>
        <v>*</v>
      </c>
      <c r="F252" s="100" t="str">
        <f>IF(SP_SUL!M256="","*",SP_SUL!M256)</f>
        <v>-</v>
      </c>
      <c r="G252" s="95" t="str">
        <f>IF(SP_SUL!I256="","*",SP_SUL!I256)</f>
        <v>*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*</v>
      </c>
      <c r="C253" s="95" t="str">
        <f>IF(SP_SUL!B257="","*",SP_SUL!B257)</f>
        <v>*</v>
      </c>
      <c r="D253" s="94" t="str">
        <f>IF(SP_SUL!D257="","*",SP_SUL!D257)</f>
        <v>*</v>
      </c>
      <c r="E253" s="94" t="str">
        <f>IF(SP_SUL!H257="","*",SP_SUL!H257)</f>
        <v>*</v>
      </c>
      <c r="F253" s="100" t="str">
        <f>IF(SP_SUL!M257="","*",SP_SUL!M257)</f>
        <v>-</v>
      </c>
      <c r="G253" s="95" t="str">
        <f>IF(SP_SUL!I257="","*",SP_SUL!I257)</f>
        <v>*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*</v>
      </c>
      <c r="E254" s="94" t="str">
        <f>IF(SP_SUL!H258="","*",SP_SUL!H258)</f>
        <v>*</v>
      </c>
      <c r="F254" s="100" t="str">
        <f>IF(SP_SUL!M258="","*",SP_SUL!M258)</f>
        <v>-</v>
      </c>
      <c r="G254" s="95" t="str">
        <f>IF(SP_SUL!I258="","*",SP_SUL!I258)</f>
        <v>*</v>
      </c>
      <c r="H254" s="95" t="str">
        <f>IF(SP_SUL!AB258="","*",SP_SUL!AB258)</f>
        <v>*</v>
      </c>
      <c r="I254" s="95" t="str">
        <f>IF(SP_SUL!AC258="","*",SP_SUL!AC258)</f>
        <v>*</v>
      </c>
      <c r="J254" s="96" t="str">
        <f>IF(SP_SUL!AA258="","*",SP_SUL!AA258)</f>
        <v>*</v>
      </c>
      <c r="K254" s="97" t="str">
        <f>IF(SP_SUL!AD258="","*",SP_SUL!AD258)</f>
        <v>*</v>
      </c>
    </row>
    <row r="255" spans="2:11" hidden="1">
      <c r="B255" s="94" t="str">
        <f>IF(SP_SUL!Y259="","*",SP_SUL!Y259)</f>
        <v>*</v>
      </c>
      <c r="C255" s="95" t="str">
        <f>IF(SP_SUL!B259="","*",SP_SUL!B259)</f>
        <v>*</v>
      </c>
      <c r="D255" s="94" t="str">
        <f>IF(SP_SUL!D259="","*",SP_SUL!D259)</f>
        <v>*</v>
      </c>
      <c r="E255" s="94" t="str">
        <f>IF(SP_SUL!H259="","*",SP_SUL!H259)</f>
        <v>*</v>
      </c>
      <c r="F255" s="100" t="str">
        <f>IF(SP_SUL!M259="","*",SP_SUL!M259)</f>
        <v>-</v>
      </c>
      <c r="G255" s="95" t="str">
        <f>IF(SP_SUL!I259="","*",SP_SUL!I259)</f>
        <v>*</v>
      </c>
      <c r="H255" s="95" t="str">
        <f>IF(SP_SUL!AB259="","*",SP_SUL!AB259)</f>
        <v>*</v>
      </c>
      <c r="I255" s="95" t="str">
        <f>IF(SP_SUL!AC259="","*",SP_SUL!AC259)</f>
        <v>*</v>
      </c>
      <c r="J255" s="96" t="str">
        <f>IF(SP_SUL!AA259="","*",SP_SUL!AA259)</f>
        <v>*</v>
      </c>
      <c r="K255" s="97" t="str">
        <f>IF(SP_SUL!AD259="","*",SP_SUL!AD259)</f>
        <v>*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*</v>
      </c>
      <c r="E306" s="94" t="str">
        <f>IF(SP_SUL!H310="","*",SP_SUL!H310)</f>
        <v>*</v>
      </c>
      <c r="F306" s="100" t="str">
        <f>IF(SP_SUL!M310="","*",SP_SUL!M310)</f>
        <v>-</v>
      </c>
      <c r="G306" s="95" t="str">
        <f>IF(SP_SUL!I310="","*",SP_SUL!I310)</f>
        <v>*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*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9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00B6560E-769F-4A3E-82DA-F9B0212F82D1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2026-02-09T16:30:00Z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