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21" documentId="8_{B6337239-1A00-434D-AAD0-422EA1FEB5AE}" xr6:coauthVersionLast="47" xr6:coauthVersionMax="47" xr10:uidLastSave="{F6931FDB-FC0F-4198-875C-3C1525D0013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<sst xmlns="http://schemas.openxmlformats.org/spreadsheetml/2006/main" count="5850" uniqueCount="1468">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</sst>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1"/>
    <tableColumn id="8" xr3:uid="{69D5AC3B-4F64-4F8F-AD2A-0AD158918DDD}" name="CORRELATO" dataDxfId="5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59" dataDxfId="558" headerRowBorderDxfId="556" tableBorderDxfId="55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55"/>
    <tableColumn id="2" xr3:uid="{9E43233E-7748-4A18-BD5C-D467FDF5017A}" name="Coordenação Cod" dataDxfId="554"/>
    <tableColumn id="11" xr3:uid="{FD8283FB-AAA5-4439-BBB5-16F2C616F05C}" name="Coordenação" dataDxfId="553"/>
    <tableColumn id="3" xr3:uid="{233C0146-C13B-48F7-8302-BFD40A668E71}" name="Gerência" dataDxfId="552"/>
    <tableColumn id="4" xr3:uid="{FA8E26C9-C7A0-4153-984D-07BC3F448870}" name="SUB" dataDxfId="551"/>
    <tableColumn id="5" xr3:uid="{670CAAC7-5604-4ED8-A835-267C41306B57}" name="KM Inicio" dataDxfId="550"/>
    <tableColumn id="6" xr3:uid="{503331F6-B322-4EA9-9C5E-881831CF446A}" name="KM Fim" dataDxfId="549"/>
    <tableColumn id="7" xr3:uid="{431695A4-A142-4A1D-976E-66DB088ADEF7}" name="Trecho" dataDxfId="548"/>
    <tableColumn id="8" xr3:uid="{3A197E61-EA0C-4C39-8479-8489B8B7595A}" name="SB" dataDxfId="547"/>
    <tableColumn id="9" xr3:uid="{9A9C9E13-3B2B-4320-BE1B-6526B0C780E6}" name="NOME SUB" dataDxfId="546"/>
    <tableColumn id="10" xr3:uid="{7620F8D3-C19C-4362-A6E4-DE62B4CB9A90}" name="Trecho Coordenação" dataDxfId="54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W93" activePane="bottomRight" state="frozen"/>
      <selection pane="bottomRight" activeCell="AD105" sqref="AD10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W5045939</v>
      </c>
      <c r="B107" s="195">
        <v>45939</v>
      </c>
      <c r="C107" s="9">
        <f>IF(BS_CONTROLE[[#This Row],[DATA]]="","",WEEKNUM(BS_CONTROLE[[#This Row],[DATA]]))</f>
        <v>41</v>
      </c>
      <c r="D107" s="59" t="s">
        <v>226</v>
      </c>
      <c r="E107" s="156"/>
      <c r="F107" s="196" t="s">
        <v>185</v>
      </c>
      <c r="G107" s="10" t="str">
        <f>IF(D107="","*",VLOOKUP(F107,BS_ATIVIDADE[#All],3,FALSE))</f>
        <v>OUTROS</v>
      </c>
      <c r="H107" s="154" t="s">
        <v>762</v>
      </c>
      <c r="I107" s="154" t="s">
        <v>763</v>
      </c>
      <c r="J107" s="45">
        <v>74</v>
      </c>
      <c r="K107" s="45">
        <v>183</v>
      </c>
      <c r="L107" s="92">
        <v>180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7" s="154">
        <v>0.375</v>
      </c>
      <c r="P107" s="154">
        <v>8.3333333333333329E-2</v>
      </c>
      <c r="Q107" s="92">
        <v>15</v>
      </c>
      <c r="R107" s="11" t="str">
        <f>IFERROR(_xlfn.XLOOKUP(F107, BS_ATIVIDADE[ATIVIDADE],BS_ATIVIDADE[UNIDADE] ), "*")</f>
        <v>VAGÕES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7" s="89" t="str">
        <f>IFERROR(_xlfn.XLOOKUP(J107, TabelaMap[SUB], TabelaMap[NOME SUB]), "ERRO")</f>
        <v xml:space="preserve"> MARCO INICIAL  -  ALTO ARAGUAIA</v>
      </c>
      <c r="V107" s="230" t="s">
        <v>1246</v>
      </c>
      <c r="W107" s="197" t="s">
        <v>1389</v>
      </c>
      <c r="X107" s="256" t="s">
        <v>354</v>
      </c>
      <c r="Y107" s="174"/>
      <c r="Z107" s="174" t="s">
        <v>355</v>
      </c>
      <c r="AA107" s="92" t="s">
        <v>1248</v>
      </c>
      <c r="AB107" s="78" t="s">
        <v>345</v>
      </c>
      <c r="AC107" s="78" t="s">
        <v>340</v>
      </c>
      <c r="AD107" s="197">
        <v>0.33333333333333331</v>
      </c>
      <c r="AE107" s="92">
        <v>7672</v>
      </c>
      <c r="AF107" s="92">
        <v>9322</v>
      </c>
      <c r="AG107" s="92">
        <v>23</v>
      </c>
      <c r="AH107" s="56"/>
      <c r="AI107" s="153" t="str">
        <f>IF(BS_CONTROLE[[#This Row],[Atividade]]=0, "-", BS_CONTROLE[[#This Row],[Atividade]])</f>
        <v>PDM - PEDRA - CARGA</v>
      </c>
      <c r="AJ107" s="10" t="str">
        <f>IF(D107="","*",VLOOKUP(AI107,BS_ATIVIDADE[#All],3,FALSE))</f>
        <v>OUTROS</v>
      </c>
      <c r="AK107" s="146" t="str">
        <f>BS_CONTROLE[[#This Row],[Local - Partida]]</f>
        <v>TCS1</v>
      </c>
      <c r="AL107" s="146" t="str">
        <f>BS_CONTROLE[[#This Row],[Local - Encerramento]]</f>
        <v>TCS2</v>
      </c>
      <c r="AM107" s="146" t="str">
        <f>BS_CONTROLE[[#This Row],[Entre - Estações]]</f>
        <v>TCE-TID</v>
      </c>
      <c r="AN107" s="146" t="str">
        <f>BS_CONTROLE[[#This Row],[SB]]</f>
        <v>177TID</v>
      </c>
      <c r="AO107" s="37">
        <f>BS_CONTROLE[[#This Row],[SUB]]</f>
        <v>74</v>
      </c>
      <c r="AP107" s="37">
        <f>BS_CONTROLE[[#This Row],[KM - Inicio]]</f>
        <v>183</v>
      </c>
      <c r="AQ107" s="37">
        <f>BS_CONTROLE[[#This Row],[KM - Fim]]</f>
        <v>180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VAGÕES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Herbert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MARCOS (TF-520)45939</v>
      </c>
      <c r="B108" s="195">
        <v>45939</v>
      </c>
      <c r="C108" s="9">
        <f>IF(BS_CONTROLE[[#This Row],[DATA]]="","",WEEKNUM(BS_CONTROLE[[#This Row],[DATA]]))</f>
        <v>41</v>
      </c>
      <c r="D108" s="59" t="s">
        <v>313</v>
      </c>
      <c r="E108" s="156"/>
      <c r="F108" s="196" t="s">
        <v>194</v>
      </c>
      <c r="G108" s="10" t="str">
        <f>IF(D108="","*",VLOOKUP(F108,BS_ATIVIDADE[#All],3,FALSE))</f>
        <v>SOLDA</v>
      </c>
      <c r="H108" s="154" t="s">
        <v>11</v>
      </c>
      <c r="I108" s="154" t="s">
        <v>11</v>
      </c>
      <c r="J108" s="45">
        <v>74</v>
      </c>
      <c r="K108" s="45">
        <v>62.2</v>
      </c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08" s="18" t="s">
        <v>709</v>
      </c>
      <c r="O108" s="154">
        <v>0.375</v>
      </c>
      <c r="P108" s="154">
        <v>6.25E-2</v>
      </c>
      <c r="Q108" s="92">
        <v>1</v>
      </c>
      <c r="R108" s="11" t="str">
        <f>IFERROR(_xlfn.XLOOKUP(F108, BS_ATIVIDADE[ATIVIDADE],BS_ATIVIDADE[UNIDADE] ), "*")</f>
        <v>Nº DE SOLDA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1246</v>
      </c>
      <c r="W108" s="197" t="s">
        <v>1261</v>
      </c>
      <c r="X108" s="59" t="s">
        <v>354</v>
      </c>
      <c r="Y108" s="174"/>
      <c r="Z108" s="174" t="s">
        <v>359</v>
      </c>
      <c r="AA108" s="155" t="s">
        <v>11</v>
      </c>
      <c r="AB108" s="78" t="s">
        <v>11</v>
      </c>
      <c r="AC108" s="78" t="s">
        <v>11</v>
      </c>
      <c r="AD108" s="197" t="s">
        <v>11</v>
      </c>
      <c r="AE108" s="92" t="s">
        <v>11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PDM - SOLDA</v>
      </c>
      <c r="AJ108" s="10" t="str">
        <f>IF(D108="","*",VLOOKUP(AI108,BS_ATIVIDADE[#All],3,FALSE))</f>
        <v>SOLDA</v>
      </c>
      <c r="AK108" s="146" t="str">
        <f>BS_CONTROLE[[#This Row],[Local - Partida]]</f>
        <v>-</v>
      </c>
      <c r="AL108" s="146" t="str">
        <f>BS_CONTROLE[[#This Row],[Local - Encerramento]]</f>
        <v>-</v>
      </c>
      <c r="AM108" s="146" t="str">
        <f>BS_CONTROLE[[#This Row],[Entre - Estações]]</f>
        <v>TQI</v>
      </c>
      <c r="AN108" s="146" t="str">
        <f>BS_CONTROLE[[#This Row],[SB]]</f>
        <v>TQI2</v>
      </c>
      <c r="AO108" s="37">
        <f>BS_CONTROLE[[#This Row],[SUB]]</f>
        <v>74</v>
      </c>
      <c r="AP108" s="37">
        <f>BS_CONTROLE[[#This Row],[KM - Inicio]]</f>
        <v>62.2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Nº DE SOLDA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Herbert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V105:Y106 Y107 V108:Y414" name="Range1_11_8"/>
    <protectedRange sqref="Z17:AD17 Z30:AD32 Z52:AD55 Z59:AD59 Z61:AD63 Z76:AD90 Z70:AD70 Z92:AD95 Z97:AD103 Z105:AD106 Z108:AD414" name="Range1_12_8"/>
    <protectedRange sqref="V6:Y16 V28:X29 V26:X26 V18:X20 V22:X24 V33:X35 V37:X40 V43:X46 W55 V56:X58 V49:X50 V60:X60 V64:X64 W70 V72:X72 V74:X74 V66:X68 V91:X91 V104:X104 V107:X107" name="Range1_11_1"/>
    <protectedRange sqref="Z6:AD16 Z28:AD29 Z26:AD26 Z18:AD20 Z22:AD24 Z33:AD35 Z43:AD46 Z56:AD58 Z66:AD68 Z60:AD60 Z64:AD64 AB47:AC47 Z37:AD40 Z72:AD72 Z74:AD74 Z49:Z50 AB49:AD50 AA50 Z91:AD91 Z104:AD104 Z107:AD107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44" priority="2181" operator="equal">
      <formula>"ERRO"</formula>
    </cfRule>
  </conditionalFormatting>
  <conditionalFormatting sqref="X4 Y1:Z5 Y456:Y531 Y415:Z455">
    <cfRule type="cellIs" dxfId="543" priority="2170" operator="equal">
      <formula>"OPORTUNIDADE"</formula>
    </cfRule>
  </conditionalFormatting>
  <conditionalFormatting sqref="AZ6:AZ503">
    <cfRule type="expression" dxfId="542" priority="2165">
      <formula>$BU6=1</formula>
    </cfRule>
  </conditionalFormatting>
  <conditionalFormatting sqref="BQ6:BQ533">
    <cfRule type="cellIs" dxfId="541" priority="2176" operator="equal">
      <formula>"Produção e Intervalo"</formula>
    </cfRule>
    <cfRule type="cellIs" dxfId="540" priority="2177" operator="equal">
      <formula>"Aderente"</formula>
    </cfRule>
    <cfRule type="cellIs" dxfId="539" priority="2178" operator="equal">
      <formula>"Intervalo"</formula>
    </cfRule>
    <cfRule type="cellIs" dxfId="538" priority="2179" operator="equal">
      <formula>"Produção"</formula>
    </cfRule>
    <cfRule type="cellIs" dxfId="537" priority="2180" operator="equal">
      <formula>"ERRO"</formula>
    </cfRule>
  </conditionalFormatting>
  <conditionalFormatting sqref="BR6:BS533">
    <cfRule type="cellIs" dxfId="536" priority="2158" operator="equal">
      <formula>"*"</formula>
    </cfRule>
    <cfRule type="cellIs" dxfId="535" priority="2159" operator="greaterThanOrEqual">
      <formula>1</formula>
    </cfRule>
    <cfRule type="cellIs" dxfId="534" priority="2160" operator="lessThan">
      <formula>1</formula>
    </cfRule>
  </conditionalFormatting>
  <conditionalFormatting sqref="X456:X503 Y456:Y531 Y415:Z455">
    <cfRule type="cellIs" dxfId="533" priority="2106" operator="equal">
      <formula>"NÃO"</formula>
    </cfRule>
    <cfRule type="cellIs" dxfId="532" priority="2107" operator="equal">
      <formula>"SIM"</formula>
    </cfRule>
  </conditionalFormatting>
  <conditionalFormatting sqref="X456:X503">
    <cfRule type="cellIs" dxfId="531" priority="2105" operator="equal">
      <formula>"OPORTUNIDADE"</formula>
    </cfRule>
  </conditionalFormatting>
  <conditionalFormatting sqref="Z456:Z503">
    <cfRule type="cellIs" dxfId="530" priority="2103" operator="equal">
      <formula>"NÃO"</formula>
    </cfRule>
    <cfRule type="cellIs" dxfId="529" priority="2104" operator="equal">
      <formula>"SIM"</formula>
    </cfRule>
  </conditionalFormatting>
  <conditionalFormatting sqref="Z456:Z503">
    <cfRule type="cellIs" dxfId="528" priority="2102" operator="equal">
      <formula>"OPORTUNIDADE"</formula>
    </cfRule>
  </conditionalFormatting>
  <conditionalFormatting sqref="Y1048575:Y1048576">
    <cfRule type="cellIs" dxfId="527" priority="1987" operator="equal">
      <formula>"OPORTUNIDADE"</formula>
    </cfRule>
  </conditionalFormatting>
  <conditionalFormatting sqref="Y1048575:Y1048576">
    <cfRule type="cellIs" dxfId="526" priority="1985" operator="equal">
      <formula>"NÃO"</formula>
    </cfRule>
    <cfRule type="cellIs" dxfId="525" priority="1986" operator="equal">
      <formula>"SIM"</formula>
    </cfRule>
  </conditionalFormatting>
  <conditionalFormatting sqref="Z504:Z529">
    <cfRule type="cellIs" dxfId="524" priority="1722" operator="equal">
      <formula>"OPORTUNIDADE"</formula>
    </cfRule>
  </conditionalFormatting>
  <conditionalFormatting sqref="Z504:Z529">
    <cfRule type="cellIs" dxfId="523" priority="1720" operator="equal">
      <formula>"NÃO"</formula>
    </cfRule>
    <cfRule type="cellIs" dxfId="522" priority="1721" operator="equal">
      <formula>"SIM"</formula>
    </cfRule>
  </conditionalFormatting>
  <conditionalFormatting sqref="X530">
    <cfRule type="cellIs" dxfId="521" priority="1708" operator="equal">
      <formula>"NÃO"</formula>
    </cfRule>
    <cfRule type="cellIs" dxfId="520" priority="1709" operator="equal">
      <formula>"SIM"</formula>
    </cfRule>
  </conditionalFormatting>
  <conditionalFormatting sqref="X530">
    <cfRule type="cellIs" dxfId="519" priority="1707" operator="equal">
      <formula>"OPORTUNIDADE"</formula>
    </cfRule>
  </conditionalFormatting>
  <conditionalFormatting sqref="Z530">
    <cfRule type="cellIs" dxfId="518" priority="1705" operator="equal">
      <formula>"NÃO"</formula>
    </cfRule>
    <cfRule type="cellIs" dxfId="517" priority="1706" operator="equal">
      <formula>"SIM"</formula>
    </cfRule>
  </conditionalFormatting>
  <conditionalFormatting sqref="Z530">
    <cfRule type="cellIs" dxfId="516" priority="1704" operator="equal">
      <formula>"OPORTUNIDADE"</formula>
    </cfRule>
  </conditionalFormatting>
  <conditionalFormatting sqref="BI530">
    <cfRule type="iconSet" priority="1713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14">
      <iconSet showValue="0">
        <cfvo type="percent" val="0"/>
        <cfvo type="num" val="1"/>
        <cfvo type="num" val="1" gte="0"/>
      </iconSet>
    </cfRule>
    <cfRule type="iconSet" priority="1715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16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15" priority="2324">
      <formula>$BU473=1</formula>
    </cfRule>
  </conditionalFormatting>
  <conditionalFormatting sqref="Y17:Z18 Z26 Y30:Z32 Y46:Z46 Z39 Z52:Z55 Z57 Z59 Y67:Z67 Y61:Z63 Z66 Y74:Z74 Z73:Z74 Y70:Z70 Y76:Z92 Z93:Z95 Z97:Z100 Y93:Y100 Y101:Z106 Y108:Z414">
    <cfRule type="cellIs" dxfId="514" priority="892" operator="equal">
      <formula>"OPORTUNIDADE"</formula>
    </cfRule>
  </conditionalFormatting>
  <conditionalFormatting sqref="Y17:Z18 Z26 Y30:Z32 Y46:Z46 Z39 Z52:Z55 Z57 Z59 Y67:Z67 Y61:Z63 Z66 Y74:Z74 Z73:Z74 Y70:Z70 Y76:Z92 Z93:Z95 Z97:Z100 Y93:Y100 Y101:Z106 Y108:Z414">
    <cfRule type="cellIs" dxfId="513" priority="890" operator="equal">
      <formula>"NÃO"</formula>
    </cfRule>
    <cfRule type="cellIs" dxfId="512" priority="891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7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47">
      <iconSet showValue="0">
        <cfvo type="percent" val="0"/>
        <cfvo type="num" val="1"/>
        <cfvo type="num" val="1" gte="0"/>
      </iconSet>
    </cfRule>
    <cfRule type="iconSet" priority="2448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1" priority="2484">
      <formula>$BU478=1</formula>
    </cfRule>
  </conditionalFormatting>
  <conditionalFormatting sqref="BI504:BI529">
    <cfRule type="iconSet" priority="2485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87">
      <iconSet showValue="0">
        <cfvo type="percent" val="0"/>
        <cfvo type="num" val="1"/>
        <cfvo type="num" val="1" gte="0"/>
      </iconSet>
    </cfRule>
    <cfRule type="iconSet" priority="2488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91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93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0" priority="663" operator="equal">
      <formula>"OPORTUNIDADE"</formula>
    </cfRule>
  </conditionalFormatting>
  <conditionalFormatting sqref="Y6:Z16">
    <cfRule type="cellIs" dxfId="509" priority="661" operator="equal">
      <formula>"NÃO"</formula>
    </cfRule>
    <cfRule type="cellIs" dxfId="508" priority="662" operator="equal">
      <formula>"SIM"</formula>
    </cfRule>
  </conditionalFormatting>
  <conditionalFormatting sqref="BJ6">
    <cfRule type="iconSet" priority="660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07" priority="658" operator="equal">
      <formula>"OPORTUNIDADE"</formula>
    </cfRule>
  </conditionalFormatting>
  <conditionalFormatting sqref="Z23">
    <cfRule type="cellIs" dxfId="506" priority="656" operator="equal">
      <formula>"NÃO"</formula>
    </cfRule>
    <cfRule type="cellIs" dxfId="505" priority="657" operator="equal">
      <formula>"SIM"</formula>
    </cfRule>
  </conditionalFormatting>
  <conditionalFormatting sqref="Z20:Z21">
    <cfRule type="cellIs" dxfId="504" priority="652" operator="equal">
      <formula>"OPORTUNIDADE"</formula>
    </cfRule>
  </conditionalFormatting>
  <conditionalFormatting sqref="Z20:Z21">
    <cfRule type="cellIs" dxfId="503" priority="650" operator="equal">
      <formula>"NÃO"</formula>
    </cfRule>
    <cfRule type="cellIs" dxfId="502" priority="651" operator="equal">
      <formula>"SIM"</formula>
    </cfRule>
  </conditionalFormatting>
  <conditionalFormatting sqref="Z25:Z26">
    <cfRule type="cellIs" dxfId="501" priority="646" operator="equal">
      <formula>"OPORTUNIDADE"</formula>
    </cfRule>
  </conditionalFormatting>
  <conditionalFormatting sqref="Z25:Z26">
    <cfRule type="cellIs" dxfId="500" priority="644" operator="equal">
      <formula>"NÃO"</formula>
    </cfRule>
    <cfRule type="cellIs" dxfId="499" priority="645" operator="equal">
      <formula>"SIM"</formula>
    </cfRule>
  </conditionalFormatting>
  <conditionalFormatting sqref="Z23:Z24">
    <cfRule type="cellIs" dxfId="498" priority="643" operator="equal">
      <formula>"OPORTUNIDADE"</formula>
    </cfRule>
  </conditionalFormatting>
  <conditionalFormatting sqref="Z23:Z24">
    <cfRule type="cellIs" dxfId="497" priority="641" operator="equal">
      <formula>"NÃO"</formula>
    </cfRule>
    <cfRule type="cellIs" dxfId="496" priority="642" operator="equal">
      <formula>"SIM"</formula>
    </cfRule>
  </conditionalFormatting>
  <conditionalFormatting sqref="Z19:Z21">
    <cfRule type="cellIs" dxfId="495" priority="640" operator="equal">
      <formula>"OPORTUNIDADE"</formula>
    </cfRule>
  </conditionalFormatting>
  <conditionalFormatting sqref="Z19:Z21">
    <cfRule type="cellIs" dxfId="494" priority="638" operator="equal">
      <formula>"NÃO"</formula>
    </cfRule>
    <cfRule type="cellIs" dxfId="493" priority="639" operator="equal">
      <formula>"SIM"</formula>
    </cfRule>
  </conditionalFormatting>
  <conditionalFormatting sqref="Y19:Y29">
    <cfRule type="cellIs" dxfId="492" priority="637" operator="equal">
      <formula>"OPORTUNIDADE"</formula>
    </cfRule>
  </conditionalFormatting>
  <conditionalFormatting sqref="Y19:Y29">
    <cfRule type="cellIs" dxfId="491" priority="635" operator="equal">
      <formula>"NÃO"</formula>
    </cfRule>
    <cfRule type="cellIs" dxfId="490" priority="636" operator="equal">
      <formula>"SIM"</formula>
    </cfRule>
  </conditionalFormatting>
  <conditionalFormatting sqref="Z19:Z20">
    <cfRule type="cellIs" dxfId="489" priority="634" operator="equal">
      <formula>"OPORTUNIDADE"</formula>
    </cfRule>
  </conditionalFormatting>
  <conditionalFormatting sqref="Z19:Z20">
    <cfRule type="cellIs" dxfId="488" priority="632" operator="equal">
      <formula>"NÃO"</formula>
    </cfRule>
    <cfRule type="cellIs" dxfId="487" priority="633" operator="equal">
      <formula>"SIM"</formula>
    </cfRule>
  </conditionalFormatting>
  <conditionalFormatting sqref="Y19:Y29">
    <cfRule type="cellIs" dxfId="486" priority="631" operator="equal">
      <formula>"OPORTUNIDADE"</formula>
    </cfRule>
  </conditionalFormatting>
  <conditionalFormatting sqref="Y19:Y29">
    <cfRule type="cellIs" dxfId="485" priority="629" operator="equal">
      <formula>"NÃO"</formula>
    </cfRule>
    <cfRule type="cellIs" dxfId="484" priority="630" operator="equal">
      <formula>"SIM"</formula>
    </cfRule>
  </conditionalFormatting>
  <conditionalFormatting sqref="BP13">
    <cfRule type="iconSet" priority="628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3" priority="627" operator="equal">
      <formula>"OPORTUNIDADE"</formula>
    </cfRule>
  </conditionalFormatting>
  <conditionalFormatting sqref="Z28">
    <cfRule type="cellIs" dxfId="482" priority="625" operator="equal">
      <formula>"NÃO"</formula>
    </cfRule>
    <cfRule type="cellIs" dxfId="481" priority="626" operator="equal">
      <formula>"SIM"</formula>
    </cfRule>
  </conditionalFormatting>
  <conditionalFormatting sqref="Z29">
    <cfRule type="cellIs" dxfId="480" priority="621" operator="equal">
      <formula>"OPORTUNIDADE"</formula>
    </cfRule>
  </conditionalFormatting>
  <conditionalFormatting sqref="Z29">
    <cfRule type="cellIs" dxfId="479" priority="619" operator="equal">
      <formula>"NÃO"</formula>
    </cfRule>
    <cfRule type="cellIs" dxfId="478" priority="620" operator="equal">
      <formula>"SIM"</formula>
    </cfRule>
  </conditionalFormatting>
  <conditionalFormatting sqref="Z27">
    <cfRule type="cellIs" dxfId="477" priority="618" operator="equal">
      <formula>"OPORTUNIDADE"</formula>
    </cfRule>
  </conditionalFormatting>
  <conditionalFormatting sqref="Z27">
    <cfRule type="cellIs" dxfId="476" priority="616" operator="equal">
      <formula>"NÃO"</formula>
    </cfRule>
    <cfRule type="cellIs" dxfId="475" priority="617" operator="equal">
      <formula>"SIM"</formula>
    </cfRule>
  </conditionalFormatting>
  <conditionalFormatting sqref="Z18:Z19">
    <cfRule type="cellIs" dxfId="474" priority="612" operator="equal">
      <formula>"OPORTUNIDADE"</formula>
    </cfRule>
  </conditionalFormatting>
  <conditionalFormatting sqref="Z18:Z19">
    <cfRule type="cellIs" dxfId="473" priority="610" operator="equal">
      <formula>"NÃO"</formula>
    </cfRule>
    <cfRule type="cellIs" dxfId="472" priority="611" operator="equal">
      <formula>"SIM"</formula>
    </cfRule>
  </conditionalFormatting>
  <conditionalFormatting sqref="Y18:Y29">
    <cfRule type="cellIs" dxfId="471" priority="609" operator="equal">
      <formula>"OPORTUNIDADE"</formula>
    </cfRule>
  </conditionalFormatting>
  <conditionalFormatting sqref="Y18:Y29">
    <cfRule type="cellIs" dxfId="470" priority="607" operator="equal">
      <formula>"NÃO"</formula>
    </cfRule>
    <cfRule type="cellIs" dxfId="469" priority="608" operator="equal">
      <formula>"SIM"</formula>
    </cfRule>
  </conditionalFormatting>
  <conditionalFormatting sqref="BK6">
    <cfRule type="iconSet" priority="606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05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68" priority="604" operator="equal">
      <formula>"OPORTUNIDADE"</formula>
    </cfRule>
  </conditionalFormatting>
  <conditionalFormatting sqref="Z24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BP9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65" priority="600" operator="equal">
      <formula>"OPORTUNIDADE"</formula>
    </cfRule>
  </conditionalFormatting>
  <conditionalFormatting sqref="Z25">
    <cfRule type="cellIs" dxfId="464" priority="598" operator="equal">
      <formula>"NÃO"</formula>
    </cfRule>
    <cfRule type="cellIs" dxfId="463" priority="599" operator="equal">
      <formula>"SIM"</formula>
    </cfRule>
  </conditionalFormatting>
  <conditionalFormatting sqref="Z21">
    <cfRule type="cellIs" dxfId="462" priority="594" operator="equal">
      <formula>"OPORTUNIDADE"</formula>
    </cfRule>
  </conditionalFormatting>
  <conditionalFormatting sqref="Z21">
    <cfRule type="cellIs" dxfId="461" priority="592" operator="equal">
      <formula>"NÃO"</formula>
    </cfRule>
    <cfRule type="cellIs" dxfId="460" priority="593" operator="equal">
      <formula>"SIM"</formula>
    </cfRule>
  </conditionalFormatting>
  <conditionalFormatting sqref="Z22">
    <cfRule type="cellIs" dxfId="459" priority="591" operator="equal">
      <formula>"OPORTUNIDADE"</formula>
    </cfRule>
  </conditionalFormatting>
  <conditionalFormatting sqref="Z22">
    <cfRule type="cellIs" dxfId="458" priority="589" operator="equal">
      <formula>"NÃO"</formula>
    </cfRule>
    <cfRule type="cellIs" dxfId="457" priority="590" operator="equal">
      <formula>"SIM"</formula>
    </cfRule>
  </conditionalFormatting>
  <conditionalFormatting sqref="BJ19">
    <cfRule type="iconSet" priority="585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79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78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56" priority="577" operator="equal">
      <formula>"OPORTUNIDADE"</formula>
    </cfRule>
  </conditionalFormatting>
  <conditionalFormatting sqref="Z36">
    <cfRule type="cellIs" dxfId="455" priority="575" operator="equal">
      <formula>"NÃO"</formula>
    </cfRule>
    <cfRule type="cellIs" dxfId="454" priority="576" operator="equal">
      <formula>"SIM"</formula>
    </cfRule>
  </conditionalFormatting>
  <conditionalFormatting sqref="Z36">
    <cfRule type="cellIs" dxfId="453" priority="574" operator="equal">
      <formula>"OPORTUNIDADE"</formula>
    </cfRule>
  </conditionalFormatting>
  <conditionalFormatting sqref="Z36">
    <cfRule type="cellIs" dxfId="452" priority="572" operator="equal">
      <formula>"NÃO"</formula>
    </cfRule>
    <cfRule type="cellIs" dxfId="451" priority="573" operator="equal">
      <formula>"SIM"</formula>
    </cfRule>
  </conditionalFormatting>
  <conditionalFormatting sqref="Z36">
    <cfRule type="cellIs" dxfId="450" priority="562" operator="equal">
      <formula>"OPORTUNIDADE"</formula>
    </cfRule>
  </conditionalFormatting>
  <conditionalFormatting sqref="Z36">
    <cfRule type="cellIs" dxfId="449" priority="560" operator="equal">
      <formula>"NÃO"</formula>
    </cfRule>
    <cfRule type="cellIs" dxfId="448" priority="561" operator="equal">
      <formula>"SIM"</formula>
    </cfRule>
  </conditionalFormatting>
  <conditionalFormatting sqref="Z37:Z38">
    <cfRule type="cellIs" dxfId="447" priority="559" operator="equal">
      <formula>"OPORTUNIDADE"</formula>
    </cfRule>
  </conditionalFormatting>
  <conditionalFormatting sqref="Z37:Z38">
    <cfRule type="cellIs" dxfId="446" priority="557" operator="equal">
      <formula>"NÃO"</formula>
    </cfRule>
    <cfRule type="cellIs" dxfId="445" priority="558" operator="equal">
      <formula>"SIM"</formula>
    </cfRule>
  </conditionalFormatting>
  <conditionalFormatting sqref="BJ18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44" priority="548" operator="equal">
      <formula>"OPORTUNIDADE"</formula>
    </cfRule>
  </conditionalFormatting>
  <conditionalFormatting sqref="Z35:Z36">
    <cfRule type="cellIs" dxfId="443" priority="546" operator="equal">
      <formula>"NÃO"</formula>
    </cfRule>
    <cfRule type="cellIs" dxfId="442" priority="547" operator="equal">
      <formula>"SIM"</formula>
    </cfRule>
  </conditionalFormatting>
  <conditionalFormatting sqref="BK27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24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1" priority="523" operator="equal">
      <formula>"OPORTUNIDADE"</formula>
    </cfRule>
  </conditionalFormatting>
  <conditionalFormatting sqref="Z34:Z35">
    <cfRule type="cellIs" dxfId="440" priority="521" operator="equal">
      <formula>"NÃO"</formula>
    </cfRule>
    <cfRule type="cellIs" dxfId="439" priority="522" operator="equal">
      <formula>"SIM"</formula>
    </cfRule>
  </conditionalFormatting>
  <conditionalFormatting sqref="Z33:Z35">
    <cfRule type="cellIs" dxfId="438" priority="520" operator="equal">
      <formula>"OPORTUNIDADE"</formula>
    </cfRule>
  </conditionalFormatting>
  <conditionalFormatting sqref="Z33:Z35">
    <cfRule type="cellIs" dxfId="437" priority="518" operator="equal">
      <formula>"NÃO"</formula>
    </cfRule>
    <cfRule type="cellIs" dxfId="436" priority="519" operator="equal">
      <formula>"SIM"</formula>
    </cfRule>
  </conditionalFormatting>
  <conditionalFormatting sqref="Z33:Z35">
    <cfRule type="cellIs" dxfId="435" priority="514" operator="equal">
      <formula>"OPORTUNIDADE"</formula>
    </cfRule>
  </conditionalFormatting>
  <conditionalFormatting sqref="Z33:Z35">
    <cfRule type="cellIs" dxfId="434" priority="512" operator="equal">
      <formula>"NÃO"</formula>
    </cfRule>
    <cfRule type="cellIs" dxfId="433" priority="513" operator="equal">
      <formula>"SIM"</formula>
    </cfRule>
  </conditionalFormatting>
  <conditionalFormatting sqref="Z33:Z34">
    <cfRule type="cellIs" dxfId="432" priority="508" operator="equal">
      <formula>"OPORTUNIDADE"</formula>
    </cfRule>
  </conditionalFormatting>
  <conditionalFormatting sqref="Z33:Z34">
    <cfRule type="cellIs" dxfId="431" priority="506" operator="equal">
      <formula>"NÃO"</formula>
    </cfRule>
    <cfRule type="cellIs" dxfId="430" priority="507" operator="equal">
      <formula>"SIM"</formula>
    </cfRule>
  </conditionalFormatting>
  <conditionalFormatting sqref="Y33:Y45">
    <cfRule type="cellIs" dxfId="429" priority="502" operator="equal">
      <formula>"OPORTUNIDADE"</formula>
    </cfRule>
  </conditionalFormatting>
  <conditionalFormatting sqref="Y33:Y45">
    <cfRule type="cellIs" dxfId="428" priority="500" operator="equal">
      <formula>"NÃO"</formula>
    </cfRule>
    <cfRule type="cellIs" dxfId="427" priority="501" operator="equal">
      <formula>"SIM"</formula>
    </cfRule>
  </conditionalFormatting>
  <conditionalFormatting sqref="Y34:Y45">
    <cfRule type="cellIs" dxfId="426" priority="499" operator="equal">
      <formula>"OPORTUNIDADE"</formula>
    </cfRule>
  </conditionalFormatting>
  <conditionalFormatting sqref="Y34:Y45">
    <cfRule type="cellIs" dxfId="425" priority="497" operator="equal">
      <formula>"NÃO"</formula>
    </cfRule>
    <cfRule type="cellIs" dxfId="424" priority="498" operator="equal">
      <formula>"SIM"</formula>
    </cfRule>
  </conditionalFormatting>
  <conditionalFormatting sqref="BK22">
    <cfRule type="iconSet" priority="496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3" priority="489" operator="equal">
      <formula>"OPORTUNIDADE"</formula>
    </cfRule>
  </conditionalFormatting>
  <conditionalFormatting sqref="Z42:Z43">
    <cfRule type="cellIs" dxfId="422" priority="487" operator="equal">
      <formula>"NÃO"</formula>
    </cfRule>
    <cfRule type="cellIs" dxfId="421" priority="488" operator="equal">
      <formula>"SIM"</formula>
    </cfRule>
  </conditionalFormatting>
  <conditionalFormatting sqref="Y46:Y50 Y52:Y60">
    <cfRule type="cellIs" dxfId="420" priority="483" operator="equal">
      <formula>"OPORTUNIDADE"</formula>
    </cfRule>
  </conditionalFormatting>
  <conditionalFormatting sqref="Y46:Y50 Y52:Y60">
    <cfRule type="cellIs" dxfId="419" priority="481" operator="equal">
      <formula>"NÃO"</formula>
    </cfRule>
    <cfRule type="cellIs" dxfId="418" priority="482" operator="equal">
      <formula>"SIM"</formula>
    </cfRule>
  </conditionalFormatting>
  <conditionalFormatting sqref="Z43:Z45">
    <cfRule type="cellIs" dxfId="417" priority="474" operator="equal">
      <formula>"OPORTUNIDADE"</formula>
    </cfRule>
  </conditionalFormatting>
  <conditionalFormatting sqref="Z43:Z45">
    <cfRule type="cellIs" dxfId="416" priority="472" operator="equal">
      <formula>"NÃO"</formula>
    </cfRule>
    <cfRule type="cellIs" dxfId="415" priority="473" operator="equal">
      <formula>"SIM"</formula>
    </cfRule>
  </conditionalFormatting>
  <conditionalFormatting sqref="Z39">
    <cfRule type="cellIs" dxfId="414" priority="468" operator="equal">
      <formula>"OPORTUNIDADE"</formula>
    </cfRule>
  </conditionalFormatting>
  <conditionalFormatting sqref="Z39">
    <cfRule type="cellIs" dxfId="413" priority="466" operator="equal">
      <formula>"NÃO"</formula>
    </cfRule>
    <cfRule type="cellIs" dxfId="412" priority="467" operator="equal">
      <formula>"SIM"</formula>
    </cfRule>
  </conditionalFormatting>
  <conditionalFormatting sqref="Z43:Z44">
    <cfRule type="cellIs" dxfId="411" priority="441" operator="equal">
      <formula>"OPORTUNIDADE"</formula>
    </cfRule>
  </conditionalFormatting>
  <conditionalFormatting sqref="Z43:Z44">
    <cfRule type="cellIs" dxfId="410" priority="439" operator="equal">
      <formula>"NÃO"</formula>
    </cfRule>
    <cfRule type="cellIs" dxfId="409" priority="440" operator="equal">
      <formula>"SIM"</formula>
    </cfRule>
  </conditionalFormatting>
  <conditionalFormatting sqref="Z44:Z46">
    <cfRule type="cellIs" dxfId="408" priority="432" operator="equal">
      <formula>"OPORTUNIDADE"</formula>
    </cfRule>
  </conditionalFormatting>
  <conditionalFormatting sqref="Z44:Z46">
    <cfRule type="cellIs" dxfId="407" priority="430" operator="equal">
      <formula>"NÃO"</formula>
    </cfRule>
    <cfRule type="cellIs" dxfId="406" priority="431" operator="equal">
      <formula>"SIM"</formula>
    </cfRule>
  </conditionalFormatting>
  <conditionalFormatting sqref="BP27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05" priority="410" operator="equal">
      <formula>"OPORTUNIDADE"</formula>
    </cfRule>
  </conditionalFormatting>
  <conditionalFormatting sqref="Y47:Y60">
    <cfRule type="cellIs" dxfId="404" priority="408" operator="equal">
      <formula>"NÃO"</formula>
    </cfRule>
    <cfRule type="cellIs" dxfId="403" priority="409" operator="equal">
      <formula>"SIM"</formula>
    </cfRule>
  </conditionalFormatting>
  <conditionalFormatting sqref="Z47:Z48">
    <cfRule type="cellIs" dxfId="402" priority="407" operator="equal">
      <formula>"OPORTUNIDADE"</formula>
    </cfRule>
  </conditionalFormatting>
  <conditionalFormatting sqref="Z47:Z48">
    <cfRule type="cellIs" dxfId="401" priority="405" operator="equal">
      <formula>"NÃO"</formula>
    </cfRule>
    <cfRule type="cellIs" dxfId="400" priority="406" operator="equal">
      <formula>"SIM"</formula>
    </cfRule>
  </conditionalFormatting>
  <conditionalFormatting sqref="Z47:Z48">
    <cfRule type="cellIs" dxfId="399" priority="404" operator="equal">
      <formula>"OPORTUNIDADE"</formula>
    </cfRule>
  </conditionalFormatting>
  <conditionalFormatting sqref="Z47:Z48">
    <cfRule type="cellIs" dxfId="398" priority="402" operator="equal">
      <formula>"NÃO"</formula>
    </cfRule>
    <cfRule type="cellIs" dxfId="397" priority="403" operator="equal">
      <formula>"SIM"</formula>
    </cfRule>
  </conditionalFormatting>
  <conditionalFormatting sqref="Y47:Y50 Y52:Y60">
    <cfRule type="cellIs" dxfId="396" priority="401" operator="equal">
      <formula>"OPORTUNIDADE"</formula>
    </cfRule>
  </conditionalFormatting>
  <conditionalFormatting sqref="Y47:Y50 Y52:Y60">
    <cfRule type="cellIs" dxfId="395" priority="399" operator="equal">
      <formula>"NÃO"</formula>
    </cfRule>
    <cfRule type="cellIs" dxfId="394" priority="400" operator="equal">
      <formula>"SIM"</formula>
    </cfRule>
  </conditionalFormatting>
  <conditionalFormatting sqref="Z47">
    <cfRule type="cellIs" dxfId="393" priority="398" operator="equal">
      <formula>"OPORTUNIDADE"</formula>
    </cfRule>
  </conditionalFormatting>
  <conditionalFormatting sqref="Z47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47">
    <cfRule type="cellIs" dxfId="390" priority="395" operator="equal">
      <formula>"OPORTUNIDADE"</formula>
    </cfRule>
  </conditionalFormatting>
  <conditionalFormatting sqref="Z47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7">
    <cfRule type="cellIs" dxfId="387" priority="392" operator="equal">
      <formula>"OPORTUNIDADE"</formula>
    </cfRule>
  </conditionalFormatting>
  <conditionalFormatting sqref="Z47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1">
    <cfRule type="cellIs" dxfId="384" priority="386" operator="equal">
      <formula>"OPORTUNIDADE"</formula>
    </cfRule>
  </conditionalFormatting>
  <conditionalFormatting sqref="Z41">
    <cfRule type="cellIs" dxfId="383" priority="384" operator="equal">
      <formula>"NÃO"</formula>
    </cfRule>
    <cfRule type="cellIs" dxfId="382" priority="385" operator="equal">
      <formula>"SIM"</formula>
    </cfRule>
  </conditionalFormatting>
  <conditionalFormatting sqref="Z41">
    <cfRule type="cellIs" dxfId="381" priority="383" operator="equal">
      <formula>"OPORTUNIDADE"</formula>
    </cfRule>
  </conditionalFormatting>
  <conditionalFormatting sqref="Z41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0">
    <cfRule type="cellIs" dxfId="378" priority="377" operator="equal">
      <formula>"OPORTUNIDADE"</formula>
    </cfRule>
  </conditionalFormatting>
  <conditionalFormatting sqref="Z40">
    <cfRule type="cellIs" dxfId="377" priority="375" operator="equal">
      <formula>"NÃO"</formula>
    </cfRule>
    <cfRule type="cellIs" dxfId="376" priority="376" operator="equal">
      <formula>"SIM"</formula>
    </cfRule>
  </conditionalFormatting>
  <conditionalFormatting sqref="Z40">
    <cfRule type="cellIs" dxfId="375" priority="374" operator="equal">
      <formula>"OPORTUNIDADE"</formula>
    </cfRule>
  </conditionalFormatting>
  <conditionalFormatting sqref="Z40">
    <cfRule type="cellIs" dxfId="374" priority="372" operator="equal">
      <formula>"NÃO"</formula>
    </cfRule>
    <cfRule type="cellIs" dxfId="373" priority="373" operator="equal">
      <formula>"SIM"</formula>
    </cfRule>
  </conditionalFormatting>
  <conditionalFormatting sqref="Z40">
    <cfRule type="cellIs" dxfId="372" priority="371" operator="equal">
      <formula>"OPORTUNIDADE"</formula>
    </cfRule>
  </conditionalFormatting>
  <conditionalFormatting sqref="Z40">
    <cfRule type="cellIs" dxfId="371" priority="369" operator="equal">
      <formula>"NÃO"</formula>
    </cfRule>
    <cfRule type="cellIs" dxfId="370" priority="370" operator="equal">
      <formula>"SIM"</formula>
    </cfRule>
  </conditionalFormatting>
  <conditionalFormatting sqref="BP23">
    <cfRule type="iconSet" priority="368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67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69" priority="366" operator="equal">
      <formula>"OPORTUNIDADE"</formula>
    </cfRule>
  </conditionalFormatting>
  <conditionalFormatting sqref="Z45">
    <cfRule type="cellIs" dxfId="368" priority="364" operator="equal">
      <formula>"NÃO"</formula>
    </cfRule>
    <cfRule type="cellIs" dxfId="367" priority="365" operator="equal">
      <formula>"SIM"</formula>
    </cfRule>
  </conditionalFormatting>
  <conditionalFormatting sqref="BJ35:BK35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62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61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60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94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66" priority="359" operator="equal">
      <formula>"OPORTUNIDADE"</formula>
    </cfRule>
  </conditionalFormatting>
  <conditionalFormatting sqref="Z47:Z49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9">
    <cfRule type="cellIs" dxfId="363" priority="356" operator="equal">
      <formula>"OPORTUNIDADE"</formula>
    </cfRule>
  </conditionalFormatting>
  <conditionalFormatting sqref="Z47:Z49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Z47:Z49">
    <cfRule type="cellIs" dxfId="360" priority="353" operator="equal">
      <formula>"OPORTUNIDADE"</formula>
    </cfRule>
  </conditionalFormatting>
  <conditionalFormatting sqref="Z47:Z49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:Z49">
    <cfRule type="cellIs" dxfId="357" priority="350" operator="equal">
      <formula>"OPORTUNIDADE"</formula>
    </cfRule>
  </conditionalFormatting>
  <conditionalFormatting sqref="Z47:Z49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9">
    <cfRule type="cellIs" dxfId="354" priority="341" operator="equal">
      <formula>"OPORTUNIDADE"</formula>
    </cfRule>
  </conditionalFormatting>
  <conditionalFormatting sqref="Z49">
    <cfRule type="cellIs" dxfId="353" priority="339" operator="equal">
      <formula>"NÃO"</formula>
    </cfRule>
    <cfRule type="cellIs" dxfId="352" priority="340" operator="equal">
      <formula>"SIM"</formula>
    </cfRule>
  </conditionalFormatting>
  <conditionalFormatting sqref="Z49">
    <cfRule type="cellIs" dxfId="351" priority="338" operator="equal">
      <formula>"OPORTUNIDADE"</formula>
    </cfRule>
  </conditionalFormatting>
  <conditionalFormatting sqref="Z49">
    <cfRule type="cellIs" dxfId="350" priority="336" operator="equal">
      <formula>"NÃO"</formula>
    </cfRule>
    <cfRule type="cellIs" dxfId="349" priority="337" operator="equal">
      <formula>"SIM"</formula>
    </cfRule>
  </conditionalFormatting>
  <conditionalFormatting sqref="Z49">
    <cfRule type="cellIs" dxfId="348" priority="335" operator="equal">
      <formula>"OPORTUNIDADE"</formula>
    </cfRule>
  </conditionalFormatting>
  <conditionalFormatting sqref="Z49">
    <cfRule type="cellIs" dxfId="347" priority="333" operator="equal">
      <formula>"NÃO"</formula>
    </cfRule>
    <cfRule type="cellIs" dxfId="346" priority="334" operator="equal">
      <formula>"SIM"</formula>
    </cfRule>
  </conditionalFormatting>
  <conditionalFormatting sqref="Z49">
    <cfRule type="cellIs" dxfId="345" priority="332" operator="equal">
      <formula>"OPORTUNIDADE"</formula>
    </cfRule>
  </conditionalFormatting>
  <conditionalFormatting sqref="Z49">
    <cfRule type="cellIs" dxfId="344" priority="330" operator="equal">
      <formula>"NÃO"</formula>
    </cfRule>
    <cfRule type="cellIs" dxfId="343" priority="331" operator="equal">
      <formula>"SIM"</formula>
    </cfRule>
  </conditionalFormatting>
  <conditionalFormatting sqref="Z56">
    <cfRule type="cellIs" dxfId="342" priority="317" operator="equal">
      <formula>"OPORTUNIDADE"</formula>
    </cfRule>
  </conditionalFormatting>
  <conditionalFormatting sqref="Z56">
    <cfRule type="cellIs" dxfId="341" priority="315" operator="equal">
      <formula>"NÃO"</formula>
    </cfRule>
    <cfRule type="cellIs" dxfId="340" priority="316" operator="equal">
      <formula>"SIM"</formula>
    </cfRule>
  </conditionalFormatting>
  <conditionalFormatting sqref="Z56">
    <cfRule type="cellIs" dxfId="339" priority="314" operator="equal">
      <formula>"OPORTUNIDADE"</formula>
    </cfRule>
  </conditionalFormatting>
  <conditionalFormatting sqref="Z56">
    <cfRule type="cellIs" dxfId="338" priority="312" operator="equal">
      <formula>"NÃO"</formula>
    </cfRule>
    <cfRule type="cellIs" dxfId="337" priority="313" operator="equal">
      <formula>"SIM"</formula>
    </cfRule>
  </conditionalFormatting>
  <conditionalFormatting sqref="Z56">
    <cfRule type="cellIs" dxfId="336" priority="311" operator="equal">
      <formula>"OPORTUNIDADE"</formula>
    </cfRule>
  </conditionalFormatting>
  <conditionalFormatting sqref="Z56">
    <cfRule type="cellIs" dxfId="335" priority="309" operator="equal">
      <formula>"NÃO"</formula>
    </cfRule>
    <cfRule type="cellIs" dxfId="334" priority="310" operator="equal">
      <formula>"SIM"</formula>
    </cfRule>
  </conditionalFormatting>
  <conditionalFormatting sqref="Z58">
    <cfRule type="cellIs" dxfId="333" priority="305" operator="equal">
      <formula>"OPORTUNIDADE"</formula>
    </cfRule>
  </conditionalFormatting>
  <conditionalFormatting sqref="Z58">
    <cfRule type="cellIs" dxfId="332" priority="303" operator="equal">
      <formula>"NÃO"</formula>
    </cfRule>
    <cfRule type="cellIs" dxfId="331" priority="304" operator="equal">
      <formula>"SIM"</formula>
    </cfRule>
  </conditionalFormatting>
  <conditionalFormatting sqref="Z58">
    <cfRule type="cellIs" dxfId="330" priority="302" operator="equal">
      <formula>"OPORTUNIDADE"</formula>
    </cfRule>
  </conditionalFormatting>
  <conditionalFormatting sqref="Z58">
    <cfRule type="cellIs" dxfId="329" priority="300" operator="equal">
      <formula>"NÃO"</formula>
    </cfRule>
    <cfRule type="cellIs" dxfId="328" priority="301" operator="equal">
      <formula>"SIM"</formula>
    </cfRule>
  </conditionalFormatting>
  <conditionalFormatting sqref="Z57">
    <cfRule type="cellIs" dxfId="327" priority="287" operator="equal">
      <formula>"OPORTUNIDADE"</formula>
    </cfRule>
  </conditionalFormatting>
  <conditionalFormatting sqref="Z57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BP45">
    <cfRule type="iconSet" priority="283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24" priority="282" operator="equal">
      <formula>"OPORTUNIDADE"</formula>
    </cfRule>
  </conditionalFormatting>
  <conditionalFormatting sqref="Y66">
    <cfRule type="cellIs" dxfId="323" priority="280" operator="equal">
      <formula>"NÃO"</formula>
    </cfRule>
    <cfRule type="cellIs" dxfId="322" priority="281" operator="equal">
      <formula>"SIM"</formula>
    </cfRule>
  </conditionalFormatting>
  <conditionalFormatting sqref="Z66">
    <cfRule type="cellIs" dxfId="321" priority="279" operator="equal">
      <formula>"OPORTUNIDADE"</formula>
    </cfRule>
  </conditionalFormatting>
  <conditionalFormatting sqref="Z66">
    <cfRule type="cellIs" dxfId="320" priority="277" operator="equal">
      <formula>"NÃO"</formula>
    </cfRule>
    <cfRule type="cellIs" dxfId="319" priority="278" operator="equal">
      <formula>"SIM"</formula>
    </cfRule>
  </conditionalFormatting>
  <conditionalFormatting sqref="Z51">
    <cfRule type="cellIs" dxfId="318" priority="276" operator="equal">
      <formula>"OPORTUNIDADE"</formula>
    </cfRule>
  </conditionalFormatting>
  <conditionalFormatting sqref="Z51">
    <cfRule type="cellIs" dxfId="317" priority="274" operator="equal">
      <formula>"NÃO"</formula>
    </cfRule>
    <cfRule type="cellIs" dxfId="316" priority="275" operator="equal">
      <formula>"SIM"</formula>
    </cfRule>
  </conditionalFormatting>
  <conditionalFormatting sqref="Z51">
    <cfRule type="cellIs" dxfId="315" priority="273" operator="equal">
      <formula>"OPORTUNIDADE"</formula>
    </cfRule>
  </conditionalFormatting>
  <conditionalFormatting sqref="Z51">
    <cfRule type="cellIs" dxfId="314" priority="271" operator="equal">
      <formula>"NÃO"</formula>
    </cfRule>
    <cfRule type="cellIs" dxfId="313" priority="272" operator="equal">
      <formula>"SIM"</formula>
    </cfRule>
  </conditionalFormatting>
  <conditionalFormatting sqref="Z51">
    <cfRule type="cellIs" dxfId="312" priority="261" operator="equal">
      <formula>"OPORTUNIDADE"</formula>
    </cfRule>
  </conditionalFormatting>
  <conditionalFormatting sqref="Z51">
    <cfRule type="cellIs" dxfId="311" priority="259" operator="equal">
      <formula>"NÃO"</formula>
    </cfRule>
    <cfRule type="cellIs" dxfId="310" priority="260" operator="equal">
      <formula>"SIM"</formula>
    </cfRule>
  </conditionalFormatting>
  <conditionalFormatting sqref="Z50">
    <cfRule type="cellIs" dxfId="309" priority="258" operator="equal">
      <formula>"OPORTUNIDADE"</formula>
    </cfRule>
  </conditionalFormatting>
  <conditionalFormatting sqref="Z50">
    <cfRule type="cellIs" dxfId="308" priority="256" operator="equal">
      <formula>"NÃO"</formula>
    </cfRule>
    <cfRule type="cellIs" dxfId="307" priority="257" operator="equal">
      <formula>"SIM"</formula>
    </cfRule>
  </conditionalFormatting>
  <conditionalFormatting sqref="Z60">
    <cfRule type="cellIs" dxfId="306" priority="243" operator="equal">
      <formula>"OPORTUNIDADE"</formula>
    </cfRule>
  </conditionalFormatting>
  <conditionalFormatting sqref="Z60">
    <cfRule type="cellIs" dxfId="305" priority="241" operator="equal">
      <formula>"NÃO"</formula>
    </cfRule>
    <cfRule type="cellIs" dxfId="304" priority="242" operator="equal">
      <formula>"SIM"</formula>
    </cfRule>
  </conditionalFormatting>
  <conditionalFormatting sqref="Z60">
    <cfRule type="cellIs" dxfId="303" priority="240" operator="equal">
      <formula>"OPORTUNIDADE"</formula>
    </cfRule>
  </conditionalFormatting>
  <conditionalFormatting sqref="Z60">
    <cfRule type="cellIs" dxfId="302" priority="238" operator="equal">
      <formula>"NÃO"</formula>
    </cfRule>
    <cfRule type="cellIs" dxfId="301" priority="239" operator="equal">
      <formula>"SIM"</formula>
    </cfRule>
  </conditionalFormatting>
  <conditionalFormatting sqref="Z60">
    <cfRule type="cellIs" dxfId="300" priority="237" operator="equal">
      <formula>"OPORTUNIDADE"</formula>
    </cfRule>
  </conditionalFormatting>
  <conditionalFormatting sqref="Z60">
    <cfRule type="cellIs" dxfId="299" priority="235" operator="equal">
      <formula>"NÃO"</formula>
    </cfRule>
    <cfRule type="cellIs" dxfId="298" priority="236" operator="equal">
      <formula>"SIM"</formula>
    </cfRule>
  </conditionalFormatting>
  <conditionalFormatting sqref="Y64">
    <cfRule type="cellIs" dxfId="297" priority="231" operator="equal">
      <formula>"OPORTUNIDADE"</formula>
    </cfRule>
  </conditionalFormatting>
  <conditionalFormatting sqref="Y64">
    <cfRule type="cellIs" dxfId="296" priority="229" operator="equal">
      <formula>"NÃO"</formula>
    </cfRule>
    <cfRule type="cellIs" dxfId="295" priority="230" operator="equal">
      <formula>"SIM"</formula>
    </cfRule>
  </conditionalFormatting>
  <conditionalFormatting sqref="Z64">
    <cfRule type="cellIs" dxfId="294" priority="228" operator="equal">
      <formula>"OPORTUNIDADE"</formula>
    </cfRule>
  </conditionalFormatting>
  <conditionalFormatting sqref="Z64">
    <cfRule type="cellIs" dxfId="293" priority="226" operator="equal">
      <formula>"NÃO"</formula>
    </cfRule>
    <cfRule type="cellIs" dxfId="292" priority="227" operator="equal">
      <formula>"SIM"</formula>
    </cfRule>
  </conditionalFormatting>
  <conditionalFormatting sqref="Y65">
    <cfRule type="cellIs" dxfId="291" priority="201" operator="equal">
      <formula>"OPORTUNIDADE"</formula>
    </cfRule>
  </conditionalFormatting>
  <conditionalFormatting sqref="Y65">
    <cfRule type="cellIs" dxfId="290" priority="199" operator="equal">
      <formula>"NÃO"</formula>
    </cfRule>
    <cfRule type="cellIs" dxfId="289" priority="200" operator="equal">
      <formula>"SIM"</formula>
    </cfRule>
  </conditionalFormatting>
  <conditionalFormatting sqref="Z65">
    <cfRule type="cellIs" dxfId="288" priority="198" operator="equal">
      <formula>"OPORTUNIDADE"</formula>
    </cfRule>
  </conditionalFormatting>
  <conditionalFormatting sqref="Z65">
    <cfRule type="cellIs" dxfId="287" priority="196" operator="equal">
      <formula>"NÃO"</formula>
    </cfRule>
    <cfRule type="cellIs" dxfId="286" priority="197" operator="equal">
      <formula>"SIM"</formula>
    </cfRule>
  </conditionalFormatting>
  <conditionalFormatting sqref="Z65">
    <cfRule type="cellIs" dxfId="285" priority="195" operator="equal">
      <formula>"OPORTUNIDADE"</formula>
    </cfRule>
  </conditionalFormatting>
  <conditionalFormatting sqref="Z65">
    <cfRule type="cellIs" dxfId="284" priority="193" operator="equal">
      <formula>"NÃO"</formula>
    </cfRule>
    <cfRule type="cellIs" dxfId="283" priority="194" operator="equal">
      <formula>"SIM"</formula>
    </cfRule>
  </conditionalFormatting>
  <conditionalFormatting sqref="Z65">
    <cfRule type="cellIs" dxfId="282" priority="192" operator="equal">
      <formula>"OPORTUNIDADE"</formula>
    </cfRule>
  </conditionalFormatting>
  <conditionalFormatting sqref="Z65">
    <cfRule type="cellIs" dxfId="281" priority="190" operator="equal">
      <formula>"NÃO"</formula>
    </cfRule>
    <cfRule type="cellIs" dxfId="280" priority="191" operator="equal">
      <formula>"SIM"</formula>
    </cfRule>
  </conditionalFormatting>
  <conditionalFormatting sqref="Y73:Y75">
    <cfRule type="cellIs" dxfId="279" priority="189" operator="equal">
      <formula>"OPORTUNIDADE"</formula>
    </cfRule>
  </conditionalFormatting>
  <conditionalFormatting sqref="Y73:Y75">
    <cfRule type="cellIs" dxfId="278" priority="187" operator="equal">
      <formula>"NÃO"</formula>
    </cfRule>
    <cfRule type="cellIs" dxfId="277" priority="188" operator="equal">
      <formula>"SIM"</formula>
    </cfRule>
  </conditionalFormatting>
  <conditionalFormatting sqref="Z73:Z74">
    <cfRule type="cellIs" dxfId="276" priority="186" operator="equal">
      <formula>"OPORTUNIDADE"</formula>
    </cfRule>
  </conditionalFormatting>
  <conditionalFormatting sqref="Z73:Z74">
    <cfRule type="cellIs" dxfId="275" priority="184" operator="equal">
      <formula>"NÃO"</formula>
    </cfRule>
    <cfRule type="cellIs" dxfId="274" priority="185" operator="equal">
      <formula>"SIM"</formula>
    </cfRule>
  </conditionalFormatting>
  <conditionalFormatting sqref="Z72">
    <cfRule type="cellIs" dxfId="273" priority="183" operator="equal">
      <formula>"OPORTUNIDADE"</formula>
    </cfRule>
  </conditionalFormatting>
  <conditionalFormatting sqref="Z72">
    <cfRule type="cellIs" dxfId="272" priority="181" operator="equal">
      <formula>"NÃO"</formula>
    </cfRule>
    <cfRule type="cellIs" dxfId="271" priority="182" operator="equal">
      <formula>"SIM"</formula>
    </cfRule>
  </conditionalFormatting>
  <conditionalFormatting sqref="Z72">
    <cfRule type="cellIs" dxfId="270" priority="180" operator="equal">
      <formula>"OPORTUNIDADE"</formula>
    </cfRule>
  </conditionalFormatting>
  <conditionalFormatting sqref="Z72">
    <cfRule type="cellIs" dxfId="269" priority="178" operator="equal">
      <formula>"NÃO"</formula>
    </cfRule>
    <cfRule type="cellIs" dxfId="268" priority="179" operator="equal">
      <formula>"SIM"</formula>
    </cfRule>
  </conditionalFormatting>
  <conditionalFormatting sqref="Z72">
    <cfRule type="cellIs" dxfId="267" priority="177" operator="equal">
      <formula>"OPORTUNIDADE"</formula>
    </cfRule>
  </conditionalFormatting>
  <conditionalFormatting sqref="Z72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Y72:Y73">
    <cfRule type="cellIs" dxfId="264" priority="174" operator="equal">
      <formula>"OPORTUNIDADE"</formula>
    </cfRule>
  </conditionalFormatting>
  <conditionalFormatting sqref="Y72:Y73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BK38">
    <cfRule type="iconSet" priority="171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1" priority="170" operator="equal">
      <formula>"OPORTUNIDADE"</formula>
    </cfRule>
  </conditionalFormatting>
  <conditionalFormatting sqref="Z72:Z73">
    <cfRule type="cellIs" dxfId="260" priority="168" operator="equal">
      <formula>"NÃO"</formula>
    </cfRule>
    <cfRule type="cellIs" dxfId="259" priority="169" operator="equal">
      <formula>"SIM"</formula>
    </cfRule>
  </conditionalFormatting>
  <conditionalFormatting sqref="Y71">
    <cfRule type="cellIs" dxfId="258" priority="167" operator="equal">
      <formula>"OPORTUNIDADE"</formula>
    </cfRule>
  </conditionalFormatting>
  <conditionalFormatting sqref="Y71">
    <cfRule type="cellIs" dxfId="257" priority="165" operator="equal">
      <formula>"NÃO"</formula>
    </cfRule>
    <cfRule type="cellIs" dxfId="256" priority="166" operator="equal">
      <formula>"SIM"</formula>
    </cfRule>
  </conditionalFormatting>
  <conditionalFormatting sqref="Z71">
    <cfRule type="cellIs" dxfId="255" priority="164" operator="equal">
      <formula>"OPORTUNIDADE"</formula>
    </cfRule>
  </conditionalFormatting>
  <conditionalFormatting sqref="Z71">
    <cfRule type="cellIs" dxfId="254" priority="162" operator="equal">
      <formula>"NÃO"</formula>
    </cfRule>
    <cfRule type="cellIs" dxfId="253" priority="163" operator="equal">
      <formula>"SIM"</formula>
    </cfRule>
  </conditionalFormatting>
  <conditionalFormatting sqref="Z71">
    <cfRule type="cellIs" dxfId="252" priority="161" operator="equal">
      <formula>"OPORTUNIDADE"</formula>
    </cfRule>
  </conditionalFormatting>
  <conditionalFormatting sqref="Z71">
    <cfRule type="cellIs" dxfId="251" priority="159" operator="equal">
      <formula>"NÃO"</formula>
    </cfRule>
    <cfRule type="cellIs" dxfId="250" priority="160" operator="equal">
      <formula>"SIM"</formula>
    </cfRule>
  </conditionalFormatting>
  <conditionalFormatting sqref="Z71">
    <cfRule type="cellIs" dxfId="249" priority="158" operator="equal">
      <formula>"OPORTUNIDADE"</formula>
    </cfRule>
  </conditionalFormatting>
  <conditionalFormatting sqref="Z71">
    <cfRule type="cellIs" dxfId="248" priority="156" operator="equal">
      <formula>"NÃO"</formula>
    </cfRule>
    <cfRule type="cellIs" dxfId="247" priority="157" operator="equal">
      <formula>"SIM"</formula>
    </cfRule>
  </conditionalFormatting>
  <conditionalFormatting sqref="Z75">
    <cfRule type="cellIs" dxfId="246" priority="149" operator="equal">
      <formula>"OPORTUNIDADE"</formula>
    </cfRule>
  </conditionalFormatting>
  <conditionalFormatting sqref="Z75">
    <cfRule type="cellIs" dxfId="245" priority="147" operator="equal">
      <formula>"NÃO"</formula>
    </cfRule>
    <cfRule type="cellIs" dxfId="244" priority="148" operator="equal">
      <formula>"SIM"</formula>
    </cfRule>
  </conditionalFormatting>
  <conditionalFormatting sqref="Y75">
    <cfRule type="cellIs" dxfId="243" priority="146" operator="equal">
      <formula>"OPORTUNIDADE"</formula>
    </cfRule>
  </conditionalFormatting>
  <conditionalFormatting sqref="Y75">
    <cfRule type="cellIs" dxfId="242" priority="144" operator="equal">
      <formula>"NÃO"</formula>
    </cfRule>
    <cfRule type="cellIs" dxfId="241" priority="145" operator="equal">
      <formula>"SIM"</formula>
    </cfRule>
  </conditionalFormatting>
  <conditionalFormatting sqref="BK33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0" priority="142" operator="equal">
      <formula>"OPORTUNIDADE"</formula>
    </cfRule>
  </conditionalFormatting>
  <conditionalFormatting sqref="Y68:Y69">
    <cfRule type="cellIs" dxfId="239" priority="140" operator="equal">
      <formula>"NÃO"</formula>
    </cfRule>
    <cfRule type="cellIs" dxfId="238" priority="141" operator="equal">
      <formula>"SIM"</formula>
    </cfRule>
  </conditionalFormatting>
  <conditionalFormatting sqref="Z68">
    <cfRule type="cellIs" dxfId="237" priority="139" operator="equal">
      <formula>"OPORTUNIDADE"</formula>
    </cfRule>
  </conditionalFormatting>
  <conditionalFormatting sqref="Z68">
    <cfRule type="cellIs" dxfId="236" priority="137" operator="equal">
      <formula>"NÃO"</formula>
    </cfRule>
    <cfRule type="cellIs" dxfId="235" priority="138" operator="equal">
      <formula>"SIM"</formula>
    </cfRule>
  </conditionalFormatting>
  <conditionalFormatting sqref="Z68">
    <cfRule type="cellIs" dxfId="234" priority="136" operator="equal">
      <formula>"OPORTUNIDADE"</formula>
    </cfRule>
  </conditionalFormatting>
  <conditionalFormatting sqref="Z68">
    <cfRule type="cellIs" dxfId="233" priority="134" operator="equal">
      <formula>"NÃO"</formula>
    </cfRule>
    <cfRule type="cellIs" dxfId="232" priority="135" operator="equal">
      <formula>"SIM"</formula>
    </cfRule>
  </conditionalFormatting>
  <conditionalFormatting sqref="Z68">
    <cfRule type="cellIs" dxfId="231" priority="133" operator="equal">
      <formula>"OPORTUNIDADE"</formula>
    </cfRule>
  </conditionalFormatting>
  <conditionalFormatting sqref="Z68">
    <cfRule type="cellIs" dxfId="230" priority="131" operator="equal">
      <formula>"NÃO"</formula>
    </cfRule>
    <cfRule type="cellIs" dxfId="229" priority="132" operator="equal">
      <formula>"SIM"</formula>
    </cfRule>
  </conditionalFormatting>
  <conditionalFormatting sqref="Z68">
    <cfRule type="cellIs" dxfId="228" priority="130" operator="equal">
      <formula>"OPORTUNIDADE"</formula>
    </cfRule>
  </conditionalFormatting>
  <conditionalFormatting sqref="Z68">
    <cfRule type="cellIs" dxfId="227" priority="128" operator="equal">
      <formula>"NÃO"</formula>
    </cfRule>
    <cfRule type="cellIs" dxfId="226" priority="129" operator="equal">
      <formula>"SIM"</formula>
    </cfRule>
  </conditionalFormatting>
  <conditionalFormatting sqref="Z68">
    <cfRule type="cellIs" dxfId="225" priority="127" operator="equal">
      <formula>"OPORTUNIDADE"</formula>
    </cfRule>
  </conditionalFormatting>
  <conditionalFormatting sqref="Z68">
    <cfRule type="cellIs" dxfId="224" priority="125" operator="equal">
      <formula>"NÃO"</formula>
    </cfRule>
    <cfRule type="cellIs" dxfId="223" priority="126" operator="equal">
      <formula>"SIM"</formula>
    </cfRule>
  </conditionalFormatting>
  <conditionalFormatting sqref="Z68">
    <cfRule type="cellIs" dxfId="222" priority="124" operator="equal">
      <formula>"OPORTUNIDADE"</formula>
    </cfRule>
  </conditionalFormatting>
  <conditionalFormatting sqref="Z68">
    <cfRule type="cellIs" dxfId="221" priority="122" operator="equal">
      <formula>"NÃO"</formula>
    </cfRule>
    <cfRule type="cellIs" dxfId="220" priority="123" operator="equal">
      <formula>"SIM"</formula>
    </cfRule>
  </conditionalFormatting>
  <conditionalFormatting sqref="Z68">
    <cfRule type="cellIs" dxfId="219" priority="121" operator="equal">
      <formula>"OPORTUNIDADE"</formula>
    </cfRule>
  </conditionalFormatting>
  <conditionalFormatting sqref="Z68">
    <cfRule type="cellIs" dxfId="218" priority="119" operator="equal">
      <formula>"NÃO"</formula>
    </cfRule>
    <cfRule type="cellIs" dxfId="217" priority="120" operator="equal">
      <formula>"SIM"</formula>
    </cfRule>
  </conditionalFormatting>
  <conditionalFormatting sqref="Z68">
    <cfRule type="cellIs" dxfId="216" priority="118" operator="equal">
      <formula>"OPORTUNIDADE"</formula>
    </cfRule>
  </conditionalFormatting>
  <conditionalFormatting sqref="Z68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Y67:Y69">
    <cfRule type="cellIs" dxfId="213" priority="115" operator="equal">
      <formula>"OPORTUNIDADE"</formula>
    </cfRule>
  </conditionalFormatting>
  <conditionalFormatting sqref="Y67:Y69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7:Z68">
    <cfRule type="cellIs" dxfId="210" priority="112" operator="equal">
      <formula>"OPORTUNIDADE"</formula>
    </cfRule>
  </conditionalFormatting>
  <conditionalFormatting sqref="Z67: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9">
    <cfRule type="cellIs" dxfId="207" priority="109" operator="equal">
      <formula>"OPORTUNIDADE"</formula>
    </cfRule>
  </conditionalFormatting>
  <conditionalFormatting sqref="Z69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9">
    <cfRule type="cellIs" dxfId="204" priority="106" operator="equal">
      <formula>"OPORTUNIDADE"</formula>
    </cfRule>
  </conditionalFormatting>
  <conditionalFormatting sqref="Z69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9">
    <cfRule type="cellIs" dxfId="201" priority="103" operator="equal">
      <formula>"OPORTUNIDADE"</formula>
    </cfRule>
  </conditionalFormatting>
  <conditionalFormatting sqref="Z69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9">
    <cfRule type="cellIs" dxfId="198" priority="100" operator="equal">
      <formula>"OPORTUNIDADE"</formula>
    </cfRule>
  </conditionalFormatting>
  <conditionalFormatting sqref="Z69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BK37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78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77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95" priority="72" operator="equal">
      <formula>"OPORTUNIDADE"</formula>
    </cfRule>
  </conditionalFormatting>
  <conditionalFormatting sqref="Z91:Z92">
    <cfRule type="cellIs" dxfId="194" priority="70" operator="equal">
      <formula>"NÃO"</formula>
    </cfRule>
    <cfRule type="cellIs" dxfId="193" priority="71" operator="equal">
      <formula>"SIM"</formula>
    </cfRule>
  </conditionalFormatting>
  <conditionalFormatting sqref="Y91:Y100">
    <cfRule type="cellIs" dxfId="192" priority="69" operator="equal">
      <formula>"OPORTUNIDADE"</formula>
    </cfRule>
  </conditionalFormatting>
  <conditionalFormatting sqref="Y91:Y100">
    <cfRule type="cellIs" dxfId="191" priority="67" operator="equal">
      <formula>"NÃO"</formula>
    </cfRule>
    <cfRule type="cellIs" dxfId="190" priority="68" operator="equal">
      <formula>"SIM"</formula>
    </cfRule>
  </conditionalFormatting>
  <conditionalFormatting sqref="BK81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89" priority="63" operator="equal">
      <formula>"OPORTUNIDADE"</formula>
    </cfRule>
  </conditionalFormatting>
  <conditionalFormatting sqref="Z96">
    <cfRule type="cellIs" dxfId="188" priority="61" operator="equal">
      <formula>"NÃO"</formula>
    </cfRule>
    <cfRule type="cellIs" dxfId="187" priority="62" operator="equal">
      <formula>"SIM"</formula>
    </cfRule>
  </conditionalFormatting>
  <conditionalFormatting sqref="BP8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86" priority="36" operator="equal">
      <formula>"OPORTUNIDADE"</formula>
    </cfRule>
  </conditionalFormatting>
  <conditionalFormatting sqref="Z105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05:Y106">
    <cfRule type="cellIs" dxfId="183" priority="33" operator="equal">
      <formula>"OPORTUNIDADE"</formula>
    </cfRule>
  </conditionalFormatting>
  <conditionalFormatting sqref="Y105:Y106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Z104">
    <cfRule type="cellIs" dxfId="180" priority="30" operator="equal">
      <formula>"OPORTUNIDADE"</formula>
    </cfRule>
  </conditionalFormatting>
  <conditionalFormatting sqref="Z104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04">
    <cfRule type="cellIs" dxfId="177" priority="27" operator="equal">
      <formula>"OPORTUNIDADE"</formula>
    </cfRule>
  </conditionalFormatting>
  <conditionalFormatting sqref="Y10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06">
    <cfRule type="cellIs" dxfId="174" priority="24" operator="equal">
      <formula>"OPORTUNIDADE"</formula>
    </cfRule>
  </conditionalFormatting>
  <conditionalFormatting sqref="Y106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07">
    <cfRule type="cellIs" dxfId="171" priority="21" operator="equal">
      <formula>"OPORTUNIDADE"</formula>
    </cfRule>
  </conditionalFormatting>
  <conditionalFormatting sqref="Z107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Z107">
    <cfRule type="cellIs" dxfId="168" priority="18" operator="equal">
      <formula>"OPORTUNIDADE"</formula>
    </cfRule>
  </conditionalFormatting>
  <conditionalFormatting sqref="Z10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07">
    <cfRule type="cellIs" dxfId="165" priority="15" operator="equal">
      <formula>"OPORTUNIDADE"</formula>
    </cfRule>
  </conditionalFormatting>
  <conditionalFormatting sqref="Z107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07">
    <cfRule type="cellIs" dxfId="162" priority="12" operator="equal">
      <formula>"OPORTUNIDADE"</formula>
    </cfRule>
  </conditionalFormatting>
  <conditionalFormatting sqref="Y10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07">
    <cfRule type="cellIs" dxfId="159" priority="9" operator="equal">
      <formula>"OPORTUNIDADE"</formula>
    </cfRule>
  </conditionalFormatting>
  <conditionalFormatting sqref="Z10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08">
    <cfRule type="cellIs" dxfId="156" priority="6" operator="equal">
      <formula>"OPORTUNIDADE"</formula>
    </cfRule>
  </conditionalFormatting>
  <conditionalFormatting sqref="Y108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8">
    <cfRule type="cellIs" dxfId="153" priority="3" operator="equal">
      <formula>"OPORTUNIDADE"</formula>
    </cfRule>
  </conditionalFormatting>
  <conditionalFormatting sqref="Y108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TMI-TCS</v>
      </c>
      <c r="E108" s="108" t="str">
        <f>IF(FN_MC!D107="","*",FN_MC!D107)</f>
        <v>W50</v>
      </c>
      <c r="F108" s="108" t="str">
        <f>IF(FN_MC!H107="","*",FN_MC!H107)</f>
        <v>TCS1</v>
      </c>
      <c r="G108" s="108" t="str">
        <f>IF(FN_MC!M107="","*",FN_MC!M107)</f>
        <v>TCE-TID</v>
      </c>
      <c r="H108" s="166">
        <f>IF(FN_MC!K107="","*",FN_MC!K107)</f>
        <v>183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TCS1</v>
      </c>
      <c r="L108" s="152" t="str">
        <f>IF(FN_MC!AM107="","*",FN_MC!AM107)</f>
        <v>TCE-TID</v>
      </c>
      <c r="M108" s="152">
        <f>IF(FN_MC!AP107="","*",FN_MC!AP107)</f>
        <v>183</v>
      </c>
      <c r="N108" s="152" t="str">
        <f>IF(FN_MC!AM107="","*",FN_MC!AM107)</f>
        <v>TCE-TID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MARCOS (TF-520)</v>
      </c>
      <c r="F109" s="108" t="str">
        <f>IF(FN_MC!H108="","*",FN_MC!H108)</f>
        <v>-</v>
      </c>
      <c r="G109" s="108" t="str">
        <f>IF(FN_MC!M108="","*",FN_MC!M108)</f>
        <v>TQI</v>
      </c>
      <c r="H109" s="166">
        <f>IF(FN_MC!K108="","*",FN_MC!K108)</f>
        <v>62.2</v>
      </c>
      <c r="I109" s="141">
        <f>IF(FN_MC!O108="","*",FN_MC!O108)</f>
        <v>0.375</v>
      </c>
      <c r="J109" s="141">
        <f>IF(FN_MC!P108="","*",FN_MC!P108)</f>
        <v>6.25E-2</v>
      </c>
      <c r="K109" s="152" t="str">
        <f>IF(FN_MC!AK108="","*",FN_MC!AK108)</f>
        <v>-</v>
      </c>
      <c r="L109" s="152" t="str">
        <f>IF(FN_MC!AM108="","*",FN_MC!AM108)</f>
        <v>TQI</v>
      </c>
      <c r="M109" s="152">
        <f>IF(FN_MC!AP108="","*",FN_MC!AP108)</f>
        <v>62.2</v>
      </c>
      <c r="N109" s="152" t="str">
        <f>IF(FN_MC!AM108="","*",FN_MC!AM108)</f>
        <v>TQI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TMI-TCS</v>
      </c>
      <c r="F104" s="119">
        <f>IF(FN_MC!B107="","*",FN_MC!B107)</f>
        <v>45939</v>
      </c>
      <c r="G104" s="119" t="str">
        <f>IF(FN_MC!D107="","*",FN_MC!D107)</f>
        <v>W50</v>
      </c>
      <c r="H104" s="119" t="str">
        <f>IF(FN_MC!F107="","*",FN_MC!F107)</f>
        <v>PDM - PEDRA - CARGA</v>
      </c>
      <c r="I104" s="119" t="str">
        <f>IF(FN_MC!H107="","*",FN_MC!H107)</f>
        <v>TCS1</v>
      </c>
      <c r="J104" s="119" t="str">
        <f>IF(FN_MC!I107="","*",FN_MC!I107)</f>
        <v>TCS2</v>
      </c>
      <c r="K104" s="119" t="str">
        <f>IF(FN_MC!M107="","*",FN_MC!M107)</f>
        <v>TCE-TID</v>
      </c>
      <c r="L104" s="119" t="str">
        <f>IF(FN_MC!N107="","*",FN_MC!N107)</f>
        <v>177TID</v>
      </c>
      <c r="M104" s="120">
        <f>IF(FN_MC!J107="","*",FN_MC!J107)</f>
        <v>74</v>
      </c>
      <c r="N104" s="120">
        <f>IF(FN_MC!K107="","*",FN_MC!K107)</f>
        <v>183</v>
      </c>
      <c r="O104" s="120">
        <f>IF(FN_MC!L107="","*",FN_MC!L107)</f>
        <v>180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15 VAGÕES</v>
      </c>
      <c r="T104" s="119" t="str">
        <f>IF(FN_MC!V107="","*",FN_MC!V107)</f>
        <v>Herbert</v>
      </c>
      <c r="U104" s="119" t="str">
        <f>IF(FN_MC!W107="","*",FN_MC!W107)</f>
        <v xml:space="preserve">Carregamento de Pedra 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MARCOS (TF-520)</v>
      </c>
      <c r="H105" s="119" t="str">
        <f>IF(FN_MC!F108="","*",FN_MC!F108)</f>
        <v>PDM - SOLDA</v>
      </c>
      <c r="I105" s="119" t="str">
        <f>IF(FN_MC!H108="","*",FN_MC!H108)</f>
        <v>-</v>
      </c>
      <c r="J105" s="119" t="str">
        <f>IF(FN_MC!I108="","*",FN_MC!I108)</f>
        <v>-</v>
      </c>
      <c r="K105" s="119" t="str">
        <f>IF(FN_MC!M108="","*",FN_MC!M108)</f>
        <v>TQI</v>
      </c>
      <c r="L105" s="119" t="str">
        <f>IF(FN_MC!N108="","*",FN_MC!N108)</f>
        <v>TQI2</v>
      </c>
      <c r="M105" s="120">
        <f>IF(FN_MC!J108="","*",FN_MC!J108)</f>
        <v>74</v>
      </c>
      <c r="N105" s="120">
        <f>IF(FN_MC!K108="","*",FN_MC!K108)</f>
        <v>62.2</v>
      </c>
      <c r="O105" s="120" t="str">
        <f>IF(FN_MC!L108="","*",FN_MC!L108)</f>
        <v>*</v>
      </c>
      <c r="P105" s="120"/>
      <c r="Q105" s="137">
        <f>IF(FN_MC!O108="","*",FN_MC!O108)</f>
        <v>0.375</v>
      </c>
      <c r="R105" s="137">
        <f>IF(FN_MC!P108="","*",FN_MC!P108)</f>
        <v>6.25E-2</v>
      </c>
      <c r="S105" s="119" t="str">
        <f>IF(FN_MC!Q108="","*",CONCATENATE(FN_MC!Q108," ",FN_MC!R108))</f>
        <v>1 Nº DE SOLDA</v>
      </c>
      <c r="T105" s="119" t="str">
        <f>IF(FN_MC!V108="","*",FN_MC!V108)</f>
        <v>Herbert</v>
      </c>
      <c r="U105" s="119" t="str">
        <f>IF(FN_MC!W108="","*",FN_MC!W108)</f>
        <v xml:space="preserve">Solda depende de temperatura 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W50</v>
      </c>
      <c r="E104" s="130" t="str">
        <f>IF(FN_MC!H107="","*",FN_MC!H107)</f>
        <v>TCS1</v>
      </c>
      <c r="F104" s="148" t="str">
        <f>IF(FN_MC!M107="","*",FN_MC!M107)</f>
        <v>TCE-TID</v>
      </c>
      <c r="G104" s="130" t="str">
        <f>IF(FN_MC!I107="","*",FN_MC!I107)</f>
        <v>TCS2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 t="str">
        <f>IF(FN_MC!AA107="","*",FN_MC!AA107)</f>
        <v xml:space="preserve">Eder lima + Alex Aparecido  Paula 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MARCOS (TF-520)</v>
      </c>
      <c r="E105" s="130" t="str">
        <f>IF(FN_MC!H108="","*",FN_MC!H108)</f>
        <v>-</v>
      </c>
      <c r="F105" s="148" t="str">
        <f>IF(FN_MC!M108="","*",FN_MC!M108)</f>
        <v>TQI</v>
      </c>
      <c r="G105" s="130" t="str">
        <f>IF(FN_MC!I108="","*",FN_MC!I108)</f>
        <v>-</v>
      </c>
      <c r="H105" s="130" t="str">
        <f>IF(FN_MC!AB108="","*",FN_MC!AB108)</f>
        <v>-</v>
      </c>
      <c r="I105" s="130" t="str">
        <f>IF(FN_MC!AC108="","*",FN_MC!AC108)</f>
        <v>-</v>
      </c>
      <c r="J105" s="131" t="str">
        <f>IF(FN_MC!AA108="","*",FN_MC!AA108)</f>
        <v>-</v>
      </c>
      <c r="K105" s="143" t="str">
        <f>IF(FN_MC!AD108="","*",FN_MC!AD108)</f>
        <v>-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2025-10-08T16:23:56Z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