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278" documentId="120_S{118792C3-22EF-5104-A093-F22BFE3913F3}" xr6:coauthVersionLast="47" xr6:coauthVersionMax="47" xr10:uidLastSave="{80100F67-C4CD-4EB7-AEC8-C91D91595B7A}"/>
  <bookViews>
    <workbookView xWindow="-60" yWindow="-60" windowWidth="15480" windowHeight="11640" firstSheet="8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55" i="1" l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G255" i="1"/>
  <c r="M231" i="1" a="1"/>
  <c r="M231" i="1" s="1"/>
  <c r="G231" i="1"/>
  <c r="N232" i="1" a="1"/>
  <c r="N232" i="1" s="1"/>
  <c r="M232" i="1" a="1"/>
  <c r="M232" i="1" s="1"/>
  <c r="H232" i="1" a="1"/>
  <c r="H232" i="1" s="1"/>
  <c r="M249" i="1" a="1"/>
  <c r="M249" i="1" s="1"/>
  <c r="G249" i="1"/>
  <c r="N248" i="1" a="1"/>
  <c r="N248" i="1" s="1"/>
  <c r="M248" i="1" a="1"/>
  <c r="M248" i="1" s="1"/>
  <c r="G248" i="1"/>
  <c r="M251" i="1" a="1"/>
  <c r="M251" i="1" s="1"/>
  <c r="N253" i="1" a="1"/>
  <c r="N253" i="1" s="1"/>
  <c r="M253" i="1" a="1"/>
  <c r="M253" i="1" s="1"/>
  <c r="H253" i="1" a="1"/>
  <c r="H253" i="1" s="1"/>
  <c r="N250" i="1" a="1"/>
  <c r="N250" i="1" s="1"/>
  <c r="M250" i="1" a="1"/>
  <c r="M250" i="1" s="1"/>
  <c r="G250" i="1"/>
  <c r="N247" i="1" a="1"/>
  <c r="N247" i="1" s="1"/>
  <c r="M247" i="1" a="1"/>
  <c r="M247" i="1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N237" i="1" a="1"/>
  <c r="N237" i="1" s="1"/>
  <c r="M237" i="1" a="1"/>
  <c r="M237" i="1" s="1"/>
  <c r="N235" i="1" a="1"/>
  <c r="N235" i="1" s="1"/>
  <c r="M235" i="1" a="1"/>
  <c r="M235" i="1" s="1"/>
  <c r="N229" i="1" a="1"/>
  <c r="N229" i="1" s="1"/>
  <c r="M229" i="1" a="1"/>
  <c r="M229" i="1" s="1"/>
  <c r="H229" i="1" a="1"/>
  <c r="H229" i="1" s="1"/>
  <c r="G229" i="1"/>
  <c r="N228" i="1" a="1"/>
  <c r="N228" i="1" s="1"/>
  <c r="M228" i="1" a="1"/>
  <c r="M228" i="1" s="1"/>
  <c r="N227" i="1" a="1"/>
  <c r="N227" i="1" s="1"/>
  <c r="M227" i="1" a="1"/>
  <c r="M227" i="1" s="1"/>
  <c r="N226" i="1" a="1"/>
  <c r="N226" i="1" s="1"/>
  <c r="M226" i="1" a="1"/>
  <c r="M226" i="1" s="1"/>
  <c r="N218" i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F246" i="12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3" i="1" l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F32" i="12"/>
  <c r="AM35" i="1"/>
  <c r="F62" i="12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F143" i="12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<sst xmlns="http://schemas.openxmlformats.org/spreadsheetml/2006/main" count="5994" uniqueCount="1400">
  <si>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</si>
  <si>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</si>
  <si>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</si>
  <si>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</si>
  <si>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</si>
  <si>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</si>
  <si>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</si>
  <si>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</si>
  <si>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</si>
  <si>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</si>
  <si>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</si>
  <si>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</si>
  <si>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</si>
  <si>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</si>
  <si>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</si>
  <si>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</si>
  <si>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</si>
  <si>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</si>
  <si>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</si>
  <si>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</si>
  <si>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</si>
  <si>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</si>
  <si>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</si>
  <si>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</si>
  <si>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</si>
  <si>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</si>
  <si>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</si>
  <si>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</si>
  <si>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</si>
  <si>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</si>
  <si>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</si>
  <si>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</si>
  <si>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</si>
  <si>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</si>
  <si>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</si>
  <si>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</si>
  <si>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</si>
  <si>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</si>
  <si>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</si>
  <si>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</si>
  <si>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</si>
  <si>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</si>
  <si>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</si>
  <si>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</si>
  <si>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</si>
  <si>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</si>
  <si>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</si>
  <si>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</si>
  <si>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</si>
  <si>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</si>
  <si>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</si>
  <si>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</si>
  <si>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</si>
  <si>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</si>
  <si>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</si>
  <si>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</si>
  <si>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</si>
  <si>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</si>
  <si>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</si>
  <si>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</si>
  <si>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</si>
  <si>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</si>
  <si>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</si>
  <si>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</si>
  <si>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</si>
  <si>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</si>
  <si>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</si>
  <si>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</si>
  <si>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</si>
  <si>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</si>
  <si>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</si>
  <si>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</si>
  <si>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</si>
  <si>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</si>
  <si>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</si>
  <si>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</si>
  <si>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</si>
  <si>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</si>
  <si>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</si>
  <si>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</si>
  <si>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</si>
  <si>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</si>
  <si>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</si>
  <si>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</si>
  <si>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</si>
  <si>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</si>
  <si>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</si>
  <si>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</si>
  <si>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</si>
  <si>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</si>
  <si>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</si>
  <si>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</si>
  <si>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</si>
  <si>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</si>
  <si>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</si>
  <si>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</si>
  <si>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</si>
  <si>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</si>
  <si>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</si>
  <si>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</si>
  <si>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</si>
  <si>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</si>
  <si>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</si>
  <si>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</si>
  <si>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</si>
  <si>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</si>
  <si>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</si>
  <si>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</si>
  <si>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</si>
  <si>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</si>
  <si>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</si>
  <si>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</si>
  <si>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</si>
  <si>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</si>
  <si>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</si>
  <si>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</si>
  <si>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</si>
  <si>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</si>
  <si>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</si>
  <si>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</si>
  <si>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</si>
  <si>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</si>
  <si>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</si>
  <si>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</si>
  <si>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</si>
  <si>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</si>
  <si>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</si>
  <si>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</si>
  <si>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</si>
  <si>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</si>
  <si>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</si>
  <si>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</si>
  <si>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</si>
  <si>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</si>
  <si>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</si>
  <si>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</si>
  <si>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</si>
  <si>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</si>
  <si>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</si>
  <si>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</si>
  <si>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</si>
  <si>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</si>
  <si>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</si>
  <si>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</si>
  <si>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</si>
  <si>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</si>
  <si>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</si>
  <si>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</si>
  <si>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</si>
  <si>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</si>
  <si>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</si>
  <si>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</si>
  <si>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</si>
  <si>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</si>
  <si>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</si>
  <si>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</si>
  <si>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</si>
  <si>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</si>
  <si>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</si>
  <si>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</si>
  <si>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</si>
  <si>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</si>
  <si>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</si>
  <si>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</si>
  <si>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</si>
  <si>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</si>
  <si>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</si>
  <si>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</si>
  <si>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</si>
  <si>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</si>
  <si>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</si>
  <si>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</si>
  <si>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</si>
  <si>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</si>
  <si>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</si>
  <si>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</si>
  <si>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</si>
  <si>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</si>
  <si>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</si>
  <si>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</si>
  <si>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</si>
  <si>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</si>
  <si>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</si>
  <si>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</si>
  <si>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</si>
  <si>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</si>
  <si>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</si>
  <si>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</si>
  <si>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</si>
  <si>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</si>
  <si>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</si>
  <si>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</si>
  <si>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</si>
  <si>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</si>
  <si>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</si>
  <si>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</si>
  <si>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</si>
  <si>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</si>
  <si>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</si>
  <si>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</si>
  <si>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</si>
  <si>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</si>
  <si>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</si>
  <si>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</si>
  <si>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</si>
  <si>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</si>
  <si>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</si>
  <si>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</si>
  <si>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</si>
  <si>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</si>
  <si>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</si>
  <si>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</si>
  <si>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</si>
  <si>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</si>
  <si>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</si>
  <si>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</si>
  <si>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</si>
  <si>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</si>
  <si>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</si>
  <si>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</si>
  <si>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</si>
  <si>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</si>
  <si>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</si>
  <si>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</si>
  <si>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</si>
  <si>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</si>
  <si>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</si>
  <si>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</si>
  <si>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</si>
  <si>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</si>
  <si>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</si>
  <si>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</si>
  <si>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</si>
  <si>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</si>
  <si>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</si>
  <si>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</si>
  <si>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</si>
  <si>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</si>
  <si>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</si>
  <si>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</si>
  <si>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</si>
  <si>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</si>
  <si>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</si>
  <si>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</si>
  <si>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</si>
  <si>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</si>
  <si>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</si>
  <si>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</si>
  <si>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</si>
  <si>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</si>
  <si>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</si>
  <si>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</si>
  <si>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</si>
  <si>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</si>
  <si>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</si>
  <si>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</si>
  <si>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</si>
  <si>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</si>
  <si>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</si>
  <si>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</si>
  <si>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</si>
  <si>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</si>
  <si>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</si>
  <si>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</si>
  <si>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</si>
  <si>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</si>
  <si>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</si>
  <si>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</si>
  <si>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</si>
  <si>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</si>
  <si>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</si>
  <si>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</si>
  <si>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</si>
  <si>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</si>
  <si>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</si>
  <si>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</si>
  <si>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</si>
  <si>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</si>
  <si>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</si>
  <si>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</si>
  <si>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</si>
  <si>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</si>
  <si>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</si>
  <si>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</si>
  <si>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</si>
  <si>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</si>
  <si>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</si>
  <si>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</si>
  <si>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</si>
  <si>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</si>
  <si>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</si>
  <si>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</si>
  <si>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</si>
  <si>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</si>
  <si>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</si>
  <si>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</si>
  <si>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</si>
  <si>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</si>
  <si>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</si>
  <si>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</si>
  <si>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</si>
  <si>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</si>
  <si>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</si>
  <si>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</si>
  <si>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</si>
  <si>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</si>
  <si>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</si>
  <si>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</si>
  <si>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</si>
  <si>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</si>
  <si>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</si>
  <si>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</si>
  <si>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</si>
  <si>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</si>
  <si>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</si>
  <si>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</si>
  <si>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</si>
  <si>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</si>
  <si>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</si>
  <si>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</si>
  <si>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</si>
  <si>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</si>
  <si>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</si>
  <si>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</si>
  <si>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</si>
  <si>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</si>
  <si>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</si>
  <si>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</si>
  <si>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</si>
  <si>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</si>
  <si>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</si>
  <si>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</si>
  <si>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</si>
  <si>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</si>
  <si>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</si>
  <si>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</si>
  <si>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</si>
  <si>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</si>
  <si>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</si>
  <si>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</si>
  <si>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</si>
  <si>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</si>
  <si>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</si>
  <si>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</si>
  <si>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</si>
  <si>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</si>
  <si>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</si>
  <si>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</si>
  <si>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</si>
  <si>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</si>
  <si>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</si>
  <si>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</si>
  <si>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</si>
  <si>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</si>
  <si>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</si>
  <si>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</si>
  <si>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</si>
  <si>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</si>
  <si>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</si>
  <si>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</si>
  <si>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</si>
  <si>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</si>
  <si>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</si>
  <si>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</si>
  <si>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</si>
  <si>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</si>
  <si>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</si>
  <si>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</si>
  <si>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</si>
  <si>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</si>
  <si>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</si>
  <si>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</si>
  <si>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</si>
  <si>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</si>
  <si>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</si>
  <si>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</si>
  <si>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</si>
  <si>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</si>
  <si>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</si>
  <si>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</si>
  <si>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</si>
  <si>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</si>
  <si>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</si>
  <si>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</si>
  <si>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</si>
  <si>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</si>
  <si>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</si>
  <si>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</si>
  <si>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</si>
  <si>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</si>
  <si>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</si>
  <si>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</si>
  <si>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</si>
  <si>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</si>
  <si>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</si>
  <si>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</si>
  <si>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</si>
  <si>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</si>
  <si>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</si>
  <si>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</si>
  <si>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</si>
  <si>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</si>
  <si>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</si>
  <si>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</si>
  <si>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</si>
  <si>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</si>
  <si>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</si>
  <si>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</si>
  <si>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</si>
  <si>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</si>
  <si>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</si>
  <si>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</si>
  <si>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</si>
  <si>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</si>
  <si>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</si>
  <si>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</si>
  <si>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</si>
  <si>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</si>
  <si>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</si>
  <si>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</si>
  <si>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</si>
  <si>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</si>
  <si>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</si>
  <si>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</si>
  <si>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</si>
  <si>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</si>
  <si>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</si>
  <si>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</si>
  <si>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</si>
  <si>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</si>
  <si>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</si>
  <si>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</si>
  <si>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</si>
  <si>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</si>
  <si>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</si>
  <si>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</si>
  <si>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</si>
  <si>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</si>
  <si>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</si>
  <si>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</si>
  <si>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</si>
  <si>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</si>
  <si>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</si>
  <si>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</si>
  <si>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</si>
  <si>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</si>
  <si>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</si>
  <si>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</si>
  <si>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</si>
  <si>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</si>
  <si>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</si>
  <si>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</si>
  <si>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</si>
  <si>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</si>
  <si>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</si>
  <si>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</si>
  <si>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</si>
  <si>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</si>
  <si>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</si>
  <si>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</si>
  <si>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</si>
  <si>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</si>
  <si>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</si>
  <si>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</si>
  <si>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</si>
  <si>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</si>
  <si>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</si>
  <si>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</si>
  <si>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</si>
  <si>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</si>
  <si>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</si>
  <si>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</si>
  <si>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</si>
  <si>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</si>
  <si>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</si>
  <si>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</si>
  <si>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</si>
  <si>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</si>
  <si>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</si>
  <si>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</si>
  <si>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</si>
  <si>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</si>
  <si>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</si>
  <si>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</si>
  <si>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</si>
  <si>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</si>
  <si>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</si>
  <si>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</si>
  <si>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</si>
  <si>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</si>
  <si>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</si>
  <si>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</si>
  <si>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</si>
  <si>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</si>
  <si>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</si>
  <si>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</si>
  <si>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</si>
  <si>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</si>
  <si>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</si>
  <si>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</si>
  <si>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</si>
  <si>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</si>
  <si>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</si>
  <si>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</si>
  <si>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</si>
  <si>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</si>
  <si>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</si>
  <si>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</si>
  <si>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</si>
  <si>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</si>
  <si>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</si>
  <si>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</si>
  <si>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</si>
  <si>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</si>
  <si>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</si>
  <si>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</si>
  <si>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</si>
  <si>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</si>
  <si>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</si>
  <si>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</si>
  <si>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</si>
  <si>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</si>
  <si>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</si>
  <si>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</si>
  <si>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</si>
  <si>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</si>
  <si>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</si>
  <si>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</si>
  <si>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</si>
  <si>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</si>
  <si>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</si>
  <si>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</si>
  <si>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</si>
  <si>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</si>
  <si>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</si>
  <si>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</si>
  <si>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</si>
  <si>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</si>
  <si>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</si>
  <si>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</si>
  <si>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</si>
  <si>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</si>
  <si>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</si>
  <si>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</si>
  <si>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</si>
  <si>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</si>
  <si>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</si>
  <si>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</si>
  <si>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</si>
  <si>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</si>
  <si>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</si>
  <si>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</si>
  <si>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</si>
  <si>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</si>
  <si>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</si>
  <si>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</si>
  <si>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</si>
  <si>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</si>
  <si>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</si>
  <si>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</si>
  <si>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</si>
  <si>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</si>
  <si>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</si>
  <si>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</si>
  <si>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</si>
  <si>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</si>
  <si>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</si>
  <si>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</si>
  <si>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</si>
  <si>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</si>
  <si>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</si>
  <si>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</si>
  <si>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</si>
  <si>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</si>
  <si>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</si>
  <si>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</si>
  <si>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</si>
  <si>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</si>
  <si>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</si>
  <si>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</si>
  <si>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</si>
  <si>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</si>
  <si>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</si>
  <si>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</si>
  <si>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</si>
  <si>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</si>
  <si>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</si>
  <si>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</si>
  <si>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</si>
  <si>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</si>
  <si>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</si>
  <si>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</si>
  <si>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</si>
  <si>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</si>
  <si>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</si>
  <si>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</si>
  <si>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</si>
  <si>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</si>
  <si>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</si>
  <si>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</si>
  <si>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</si>
  <si>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</si>
  <si>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</si>
  <si>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</si>
  <si>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</si>
  <si>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</si>
  <si>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</si>
  <si>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</si>
  <si>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</si>
  <si>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</si>
  <si>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</si>
  <si>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</si>
  <si>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</si>
  <si>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</si>
  <si>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</si>
  <si>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</si>
  <si>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</si>
  <si>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</si>
  <si>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</si>
  <si>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</si>
  <si>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</si>
  <si>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</si>
  <si>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</si>
  <si>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</si>
  <si>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</si>
  <si>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</si>
  <si>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</si>
  <si>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</si>
  <si>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</si>
  <si>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</si>
  <si>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</si>
  <si>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</si>
  <si>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</si>
  <si>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</si>
  <si>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</si>
  <si>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</si>
  <si>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</si>
  <si>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</si>
  <si>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</si>
  <si>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</si>
  <si>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</si>
  <si>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</si>
  <si>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</si>
  <si>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</si>
  <si>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</si>
  <si>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</si>
  <si>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</si>
  <si>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</si>
  <si>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</si>
  <si>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</si>
  <si>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</si>
  <si>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</si>
  <si>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</si>
  <si>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</si>
  <si>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</si>
  <si>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</si>
  <si>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</si>
  <si>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</si>
  <si>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</si>
  <si>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</si>
  <si>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</si>
  <si>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</si>
  <si>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</si>
  <si>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</si>
  <si>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</si>
  <si>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</si>
  <si>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</si>
  <si>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</si>
  <si>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</si>
  <si>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</si>
  <si>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</si>
  <si>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</si>
  <si>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</si>
  <si>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</si>
  <si>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</si>
  <si>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</si>
  <si>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</si>
  <si>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</si>
  <si>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</si>
  <si>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</si>
  <si>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</si>
  <si>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</si>
  <si>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</si>
  <si>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</si>
  <si>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</si>
  <si>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</si>
  <si>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</si>
  <si>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</si>
  <si>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</si>
  <si>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</si>
  <si>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</si>
  <si>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</si>
  <si>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</si>
  <si>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</si>
  <si>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</si>
  <si>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</si>
  <si>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</si>
  <si>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</si>
  <si>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</si>
  <si>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</si>
  <si>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</si>
  <si>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</si>
  <si>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</si>
  <si>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</si>
  <si>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</si>
  <si>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</si>
  <si>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</si>
  <si>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</si>
  <si>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</si>
  <si>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</si>
  <si>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</si>
  <si>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</si>
  <si>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</si>
  <si>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</si>
  <si>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</si>
  <si>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</si>
  <si>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</si>
  <si>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</si>
  <si>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</si>
  <si>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</si>
  <si>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</si>
  <si>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</si>
  <si>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</si>
  <si>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</si>
  <si>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</si>
  <si>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</si>
  <si>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</si>
  <si>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</si>
  <si>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</si>
  <si>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</si>
  <si>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</si>
  <si>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</si>
  <si>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</si>
  <si>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</si>
  <si>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</si>
  <si>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</si>
  <si>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</si>
  <si>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</si>
  <si>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</si>
  <si>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</si>
  <si>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</si>
  <si>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</si>
  <si>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</si>
  <si>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</si>
  <si>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</si>
  <si>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</si>
  <si>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</si>
  <si>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</si>
  <si>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</si>
  <si>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</si>
  <si>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</si>
  <si>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</si>
  <si>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</si>
  <si>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</si>
  <si>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</si>
  <si>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</si>
  <si>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</si>
  <si>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</si>
  <si>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</si>
  <si>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</si>
  <si>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</si>
  <si>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</si>
  <si>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</si>
  <si>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</si>
  <si>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</si>
  <si>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</si>
  <si>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</si>
  <si>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</si>
  <si>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</si>
  <si>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</si>
  <si>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</si>
  <si>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</si>
  <si>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</si>
  <si>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</si>
  <si>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</si>
  <si>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</si>
  <si>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</si>
  <si>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</si>
  <si>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</si>
  <si>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</si>
  <si>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</si>
  <si>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</si>
  <si>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</si>
  <si>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</si>
  <si>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</si>
  <si>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</si>
  <si>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</si>
  <si>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</si>
  <si>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</si>
  <si>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</si>
  <si>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</si>
  <si>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</si>
  <si>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</si>
  <si>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</si>
  <si>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</si>
  <si>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</si>
  <si>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</si>
  <si>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</si>
  <si>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</si>
  <si>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</si>
  <si>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</si>
  <si>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</si>
  <si>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</si>
  <si>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</si>
  <si>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</si>
  <si>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</si>
  <si>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</si>
  <si>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</si>
  <si>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</si>
  <si>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</si>
  <si>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</si>
  <si>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</si>
  <si>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</si>
  <si>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</si>
  <si>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</si>
  <si>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</si>
  <si>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</si>
  <si>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</si>
  <si>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</si>
  <si>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</si>
  <si>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</si>
  <si>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</si>
  <si>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</si>
  <si>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</si>
  <si>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</si>
  <si>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</si>
  <si>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</si>
  <si>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</si>
  <si>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</si>
  <si>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</si>
  <si>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</si>
  <si>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</si>
  <si>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</si>
  <si>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</si>
  <si>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</si>
  <si>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</si>
  <si>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</si>
  <si>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</si>
  <si>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</si>
  <si>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</si>
  <si>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</si>
  <si>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</si>
  <si>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</si>
  <si>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</si>
  <si>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</si>
  <si>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</si>
  <si>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</si>
  <si>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</si>
  <si>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</si>
  <si>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</si>
  <si>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</si>
  <si>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</si>
  <si>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</si>
  <si>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</si>
  <si>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</si>
  <si>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</si>
  <si>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</si>
  <si>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</si>
  <si>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</si>
  <si>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</si>
  <si>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</si>
  <si>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</si>
  <si>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</si>
  <si>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</si>
  <si>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</si>
  <si>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</si>
  <si>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</si>
  <si>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</si>
  <si>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</si>
  <si>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</si>
  <si>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</si>
  <si>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</si>
  <si>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</si>
  <si>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</si>
  <si>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</si>
  <si>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</si>
  <si>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</si>
  <si>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</si>
  <si>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</si>
  <si>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</si>
  <si>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</si>
  <si>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</si>
  <si>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</si>
  <si>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</si>
  <si>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</si>
  <si>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</si>
  <si>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</si>
  <si>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</si>
  <si>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</si>
  <si>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</si>
  <si>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</si>
  <si>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</si>
  <si>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</si>
  <si>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</si>
  <si>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</si>
  <si>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</si>
  <si>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</si>
  <si>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</si>
  <si>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</si>
  <si>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</si>
  <si>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</si>
  <si>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</si>
  <si>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</si>
  <si>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</si>
  <si>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</si>
  <si>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</si>
  <si>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</si>
  <si>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</si>
  <si>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</si>
  <si>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</si>
  <si>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</si>
  <si>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</si>
  <si>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</si>
  <si>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</si>
  <si>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</si>
  <si>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</si>
  <si>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</si>
  <si>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</si>
  <si>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</si>
  <si>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</si>
  <si>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</si>
  <si>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</si>
  <si>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</si>
  <si>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</si>
  <si>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</si>
  <si>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</si>
  <si>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</si>
  <si>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</si>
  <si>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</si>
  <si>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</si>
  <si>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</si>
  <si>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</si>
  <si>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</si>
  <si>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</si>
  <si>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</si>
  <si>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</si>
  <si>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</si>
  <si>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</si>
  <si>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</si>
  <si>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</si>
  <si>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</si>
  <si>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</si>
  <si>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</si>
  <si>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</si>
  <si>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</si>
  <si>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</si>
  <si>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</si>
  <si>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</si>
  <si>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</si>
  <si>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</si>
  <si>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</si>
  <si>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</si>
  <si>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</si>
  <si>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</si>
  <si>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</si>
  <si>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</si>
  <si>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</si>
  <si>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</si>
  <si>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</si>
  <si>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</si>
  <si>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</si>
  <si>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</si>
  <si>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</si>
  <si>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</si>
  <si>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</si>
  <si>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</si>
  <si>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</si>
  <si>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</si>
  <si>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</si>
  <si>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</si>
  <si>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</si>
  <si>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</si>
  <si>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</si>
  <si>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</si>
  <si>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</si>
  <si>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</si>
  <si>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</si>
  <si>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</si>
  <si>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</si>
  <si>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</si>
  <si>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</si>
  <si>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</si>
  <si>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</si>
  <si>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</si>
  <si>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</si>
  <si>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</si>
  <si>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</si>
  <si>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</si>
  <si>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</si>
  <si>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</si>
  <si>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</si>
  <si>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</si>
  <si>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</si>
  <si>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</si>
  <si>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</si>
  <si>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</si>
  <si>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</si>
  <si>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</si>
  <si>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</si>
  <si>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</si>
  <si>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</si>
  <si>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</si>
  <si>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</si>
  <si>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</si>
  <si>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</si>
  <si>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</si>
  <si>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</si>
  <si>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</si>
  <si>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</si>
  <si>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</si>
  <si>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</si>
  <si>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</si>
  <si>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</si>
  <si>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</si>
  <si>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</si>
  <si>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</si>
  <si>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</si>
  <si>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</si>
  <si>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</si>
  <si>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</si>
  <si>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</si>
  <si>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</si>
  <si>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</si>
  <si>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</si>
  <si>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</si>
  <si>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</si>
  <si>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</si>
  <si>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</si>
  <si>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</si>
  <si>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</si>
  <si>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</si>
  <si>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</si>
  <si>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</si>
  <si>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</si>
  <si>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</si>
  <si>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</si>
  <si>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</si>
  <si>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</si>
  <si>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</si>
  <si>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</si>
  <si>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</si>
  <si>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</si>
  <si>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</si>
  <si>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</si>
  <si>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</si>
  <si>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</si>
  <si>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</si>
  <si>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</si>
  <si>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</si>
  <si>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</si>
  <si>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</si>
  <si>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</si>
  <si>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</si>
  <si>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</si>
  <si>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</si>
  <si>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</si>
  <si>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</si>
  <si>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</si>
  <si>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</si>
  <si>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</si>
  <si>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</si>
  <si>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</si>
  <si>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</si>
  <si>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</si>
  <si>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</si>
  <si>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</si>
  <si>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</si>
  <si>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</si>
  <si>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</si>
  <si>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</si>
  <si>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</si>
  <si>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</si>
  <si>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</si>
  <si>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</si>
  <si>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</si>
  <si>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</si>
  <si>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</si>
  <si>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</si>
  <si>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</si>
  <si>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</si>
  <si>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</si>
  <si>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</si>
  <si>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</si>
  <si>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</si>
  <si>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</si>
  <si>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</si>
  <si>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</si>
  <si>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</si>
  <si>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</si>
  <si>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</si>
  <si>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</si>
  <si>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</si>
  <si>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</si>
  <si>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</si>
  <si>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</si>
  <si>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</si>
  <si>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</si>
  <si>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</si>
  <si>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</si>
  <si>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</si>
  <si>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</si>
  <si>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</si>
  <si>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</si>
  <si>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</si>
  <si>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</si>
  <si>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</si>
  <si>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</si>
  <si>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</si>
  <si>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</si>
  <si>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</si>
  <si>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</si>
  <si>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</si>
  <si>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</si>
  <si>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</si>
  <si>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</si>
  <si>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</si>
  <si>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</si>
  <si>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</si>
  <si>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</si>
  <si>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</si>
  <si>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</si>
  <si>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</si>
  <si>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</si>
  <si>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</si>
  <si>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</si>
  <si>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</si>
  <si>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</si>
  <si>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</si>
  <si>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</si>
  <si>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</si>
  <si>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</si>
  <si>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</si>
  <si>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</si>
  <si>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</si>
  <si>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</si>
  <si>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</si>
  <si>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</si>
  <si>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</si>
  <si>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</si>
  <si>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</si>
  <si>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</si>
  <si>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</si>
  <si>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</si>
  <si>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</si>
  <si>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</si>
  <si>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</si>
  <si>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</si>
  <si>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</si>
  <si>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</si>
  <si>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</si>
  <si>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</si>
  <si>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</si>
  <si>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</si>
  <si>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</si>
  <si>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</si>
  <si>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</si>
  <si>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</si>
  <si>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</si>
  <si>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</si>
  <si>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</si>
  <si>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</si>
  <si>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</si>
  <si>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</si>
  <si>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</si>
  <si>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</si>
  <si>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</si>
  <si>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</si>
  <si>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</si>
  <si>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</si>
  <si>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</si>
  <si>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</si>
  <si>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</si>
  <si>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</si>
  <si>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</si>
  <si>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</si>
  <si>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</si>
  <si>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</si>
  <si>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</si>
  <si>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</si>
  <si>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</si>
  <si>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</si>
  <si>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</si>
  <si>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</si>
  <si>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</si>
  <si>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</si>
  <si>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</si>
  <si>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</si>
  <si>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</si>
  <si>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</si>
  <si>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</si>
  <si>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</si>
  <si>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</si>
  <si>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</si>
  <si>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</si>
  <si>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</si>
  <si>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</si>
  <si>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</si>
  <si>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</si>
  <si>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</si>
  <si>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</si>
  <si>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</si>
  <si>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</si>
  <si>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</si>
  <si>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</si>
  <si>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</si>
  <si>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</si>
  <si>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</si>
  <si>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</si>
  <si>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</si>
  <si>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</si>
  <si>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</si>
  <si>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</si>
  <si>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</si>
  <si>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</si>
  <si>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</si>
  <si>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</si>
  <si>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</si>
  <si>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</si>
  <si>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</si>
  <si>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</si>
  <si>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</si>
  <si>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</si>
  <si>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</si>
  <si>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</si>
  <si>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</si>
  <si>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</si>
  <si>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</si>
  <si>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</si>
  <si>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</si>
  <si>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</si>
  <si>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</si>
  <si>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</si>
  <si>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</si>
  <si>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</si>
  <si>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</si>
  <si>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</si>
  <si>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</si>
  <si>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</si>
  <si>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</si>
  <si>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</si>
  <si>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</si>
  <si>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</si>
  <si>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</si>
  <si>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</si>
  <si>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</si>
  <si>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</si>
  <si>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</si>
  <si>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</si>
  <si>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</si>
  <si>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</si>
  <si>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</si>
  <si>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</si>
  <si>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</si>
  <si>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</si>
  <si>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</si>
  <si>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</si>
  <si>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</si>
  <si>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</si>
  <si>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</si>
  <si>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</si>
  <si>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</si>
  <si>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</si>
  <si>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</si>
  <si>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</si>
  <si>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</si>
  <si>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</si>
  <si>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</si>
  <si>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</si>
  <si>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</si>
  <si>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</si>
  <si>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</si>
  <si>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</si>
  <si>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</si>
  <si>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</si>
  <si>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</si>
  <si>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</si>
  <si>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</si>
  <si>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</si>
  <si>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</si>
  <si>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</si>
  <si>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</si>
  <si>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</si>
  <si>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</si>
  <si>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</si>
  <si>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</si>
  <si>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</si>
  <si>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</si>
  <si>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</si>
  <si>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</si>
  <si>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</si>
  <si>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</si>
  <si>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</si>
  <si>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</si>
  <si>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</si>
  <si>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</si>
  <si>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</si>
  <si>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</si>
  <si>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</si>
  <si>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</si>
  <si>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</si>
  <si>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</si>
  <si>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</si>
  <si>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</si>
  <si>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</si>
  <si>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</si>
  <si>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</si>
  <si>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</si>
  <si>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</si>
  <si>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</si>
  <si>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</si>
  <si>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</si>
  <si>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</si>
  <si>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</si>
  <si>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</si>
  <si>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</si>
  <si>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</si>
  <si>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</si>
  <si>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</si>
  <si>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</si>
  <si>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</si>
  <si>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</si>
  <si>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</si>
  <si>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</si>
  <si>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</si>
  <si>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</si>
  <si>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</si>
  <si>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</si>
  <si>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</si>
  <si>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ZEM-1</t>
  </si>
  <si>
    <t>ZXW-ZPT</t>
  </si>
  <si>
    <t>ZXWZPT</t>
  </si>
  <si>
    <t>Deslocamento para ZPT (segunda realiza inspeção ANTT)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</si>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</sst>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R4" activePane="bottomRight" state="frozen"/>
      <selection pane="bottomRight" activeCell="BA190" sqref="BA19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0" t="s">
        <v>920</v>
      </c>
      <c r="C1" s="191"/>
      <c r="D1" s="191"/>
      <c r="E1" s="3"/>
      <c r="F1" s="190" t="s">
        <v>921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922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923</v>
      </c>
      <c r="BI1" s="206"/>
      <c r="BJ1" s="206"/>
      <c r="BK1" s="207"/>
      <c r="BL1" s="5"/>
      <c r="BM1" s="197" t="s">
        <v>924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0" t="s">
        <v>925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928</v>
      </c>
      <c r="AT2" s="201"/>
      <c r="AU2" s="201"/>
      <c r="AV2" s="201"/>
      <c r="AW2" s="201"/>
      <c r="AX2" s="201"/>
      <c r="AY2" s="204"/>
      <c r="AZ2" s="6"/>
      <c r="BA2" s="194" t="s">
        <v>929</v>
      </c>
      <c r="BB2" s="196"/>
      <c r="BC2" s="200" t="s">
        <v>926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4" t="s">
        <v>930</v>
      </c>
      <c r="AJ3" s="196"/>
      <c r="AK3" s="194" t="s">
        <v>931</v>
      </c>
      <c r="AL3" s="195"/>
      <c r="AM3" s="218"/>
      <c r="AN3" s="219"/>
      <c r="AO3" s="195"/>
      <c r="AP3" s="195"/>
      <c r="AQ3" s="196"/>
      <c r="AR3" s="63"/>
      <c r="AS3" s="216" t="s">
        <v>937</v>
      </c>
      <c r="AT3" s="217"/>
      <c r="AU3" s="216" t="s">
        <v>938</v>
      </c>
      <c r="AV3" s="217"/>
      <c r="AW3" s="216" t="s">
        <v>939</v>
      </c>
      <c r="AX3" s="217"/>
      <c r="AY3" s="63" t="s">
        <v>940</v>
      </c>
      <c r="AZ3" s="63"/>
      <c r="BA3" s="214"/>
      <c r="BB3" s="215"/>
      <c r="BC3" s="194" t="s">
        <v>933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941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1</v>
      </c>
      <c r="BI201" s="17"/>
      <c r="BJ201" s="17" t="s">
        <v>1306</v>
      </c>
      <c r="BK201" s="176" t="s">
        <v>1306</v>
      </c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</v>
      </c>
      <c r="BR201" s="19">
        <f>IF(OR(B201="",F201=""),"*",AY201/P201)</f>
        <v>1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1</v>
      </c>
      <c r="BI202" s="17"/>
      <c r="BJ202" s="17" t="s">
        <v>1307</v>
      </c>
      <c r="BK202" s="176" t="s">
        <v>1307</v>
      </c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</v>
      </c>
      <c r="BR202" s="19">
        <f>IF(OR(B202="",F202=""),"*",AY202/P202)</f>
        <v>1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1</v>
      </c>
      <c r="BI203" s="17"/>
      <c r="BJ203" s="17" t="s">
        <v>1308</v>
      </c>
      <c r="BK203" s="176" t="s">
        <v>1308</v>
      </c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</v>
      </c>
      <c r="BR203" s="19">
        <f>IF(OR(B203="",F203=""),"*",AY203/P203)</f>
        <v>1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1</v>
      </c>
      <c r="BI204" s="17"/>
      <c r="BJ204" s="17" t="s">
        <v>1309</v>
      </c>
      <c r="BK204" s="176" t="s">
        <v>1309</v>
      </c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</v>
      </c>
      <c r="BR204" s="19">
        <f>IF(OR(B204="",F204=""),"*",AY204/P204)</f>
        <v>1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1</v>
      </c>
      <c r="BI205" s="17"/>
      <c r="BJ205" s="17" t="s">
        <v>1310</v>
      </c>
      <c r="BK205" s="176" t="s">
        <v>1310</v>
      </c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</v>
      </c>
      <c r="BR205" s="19">
        <f>IF(OR(B205="",F205=""),"*",AY205/P205)</f>
        <v>1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1</v>
      </c>
      <c r="BI206" s="17"/>
      <c r="BJ206" s="17" t="s">
        <v>1311</v>
      </c>
      <c r="BK206" s="176" t="s">
        <v>1311</v>
      </c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</v>
      </c>
      <c r="BR206" s="19">
        <f>IF(OR(B206="",F206=""),"*",AY206/P206)</f>
        <v>1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1</v>
      </c>
      <c r="BI209" s="17"/>
      <c r="BJ209" s="17" t="s">
        <v>1313</v>
      </c>
      <c r="BK209" s="176" t="s">
        <v>1313</v>
      </c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</v>
      </c>
      <c r="BR209" s="19">
        <f>IF(OR(B209="",F209=""),"*",AY209/P209)</f>
        <v>1.0000000000000004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1</v>
      </c>
      <c r="BI210" s="17"/>
      <c r="BJ210" s="17" t="s">
        <v>1313</v>
      </c>
      <c r="BK210" s="176" t="s">
        <v>1313</v>
      </c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</v>
      </c>
      <c r="BR210" s="19">
        <f>IF(OR(B210="",F210=""),"*",AY210/P210)</f>
        <v>1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1</v>
      </c>
      <c r="BI211" s="17"/>
      <c r="BJ211" s="17" t="s">
        <v>1313</v>
      </c>
      <c r="BK211" s="176" t="s">
        <v>1313</v>
      </c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</v>
      </c>
      <c r="BR211" s="19">
        <f>IF(OR(B211="",F211=""),"*",AY211/P211)</f>
        <v>1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1</v>
      </c>
      <c r="BI214" s="17"/>
      <c r="BJ214" s="17" t="s">
        <v>1316</v>
      </c>
      <c r="BK214" s="176" t="s">
        <v>1319</v>
      </c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</v>
      </c>
      <c r="BR214" s="19">
        <f>IF(OR(B214="",F214=""),"*",AY214/P214)</f>
        <v>1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1</v>
      </c>
      <c r="BI215" s="17"/>
      <c r="BJ215" s="17" t="s">
        <v>1316</v>
      </c>
      <c r="BK215" s="176" t="s">
        <v>1319</v>
      </c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</v>
      </c>
      <c r="BR215" s="19">
        <f>IF(OR(B215="",F215=""),"*",AY215/P215)</f>
        <v>1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/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/>
      <c r="AS223" s="108"/>
      <c r="AT223" s="108"/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/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/>
      <c r="AS226" s="108"/>
      <c r="AT226" s="108"/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/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/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/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/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/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/>
      <c r="AS228" s="108"/>
      <c r="AT228" s="108"/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/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/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/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/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/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/>
      <c r="AS231" s="108"/>
      <c r="AT231" s="108"/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0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8" t="str">
        <f t="shared" si="4"/>
        <v/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/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/>
      <c r="AS232" s="108"/>
      <c r="AT232" s="108"/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0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 e Intervalo</v>
      </c>
      <c r="BR232" s="19">
        <f>IF(OR(B232="",F232=""),"*",AY232/P232)</f>
        <v>0</v>
      </c>
      <c r="BS232" s="19">
        <f>IF(OR(B232="",F232=""),"*",BA232/Q232)</f>
        <v>0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/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/>
      <c r="AS234" s="108"/>
      <c r="AT234" s="108"/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/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/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/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/>
      <c r="AS235" s="108"/>
      <c r="AT235" s="108"/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/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/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/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/>
      <c r="AS236" s="108"/>
      <c r="AT236" s="108"/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/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/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/>
      <c r="AS237" s="108"/>
      <c r="AT237" s="108"/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/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/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1328</v>
      </c>
      <c r="I238" s="106" t="s">
        <v>1328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/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/>
      <c r="AS238" s="108"/>
      <c r="AT238" s="108"/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/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/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/>
      <c r="AS240" s="108"/>
      <c r="AT240" s="108"/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/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/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/>
      <c r="AS241" s="108"/>
      <c r="AT241" s="108"/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/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/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/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/>
      <c r="AS242" s="108"/>
      <c r="AT242" s="108"/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/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/>
      <c r="AS244" s="108"/>
      <c r="AT244" s="108"/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/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/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/>
      <c r="AS245" s="108"/>
      <c r="AT245" s="108"/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0</v>
      </c>
      <c r="AZ245" s="153"/>
      <c r="BA245" s="109"/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8" t="str">
        <f t="shared" si="4"/>
        <v/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/>
      <c r="AS246" s="108"/>
      <c r="AT246" s="108"/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/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/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/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/>
      <c r="AS247" s="108"/>
      <c r="AT247" s="108"/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/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/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/>
      <c r="AS248" s="108"/>
      <c r="AT248" s="108"/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/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/>
      <c r="AS249" s="108"/>
      <c r="AT249" s="108"/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/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/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/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/>
      <c r="AS250" s="108"/>
      <c r="AT250" s="108"/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0</v>
      </c>
      <c r="AZ250" s="153"/>
      <c r="BA250" s="109"/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1329</v>
      </c>
      <c r="N254" s="127" t="s">
        <v>1330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1331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1332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1333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1333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Y246:Z1001">
    <cfRule type="cellIs" dxfId="216" priority="54079" operator="equal">
      <formula>"OPORTUNIDADE"</formula>
    </cfRule>
  </conditionalFormatting>
  <conditionalFormatting sqref="Y40:Z43 Y45:Z47 Y53:Z67 Y69:Z74 Y76:Z76 Y79:Z80 Y83:Z90 Y92:Z92 Y94:Z94 Y98:Z172 Z174:Z178 Y173:Y178 Y179:Z200 Z203:Z206 Y202:Y206 Y207:Z244 Y246:Z1001">
    <cfRule type="cellIs" dxfId="215" priority="11665" operator="equal">
      <formula>"NÃO"</formula>
    </cfRule>
    <cfRule type="cellIs" dxfId="214" priority="11666" operator="equal">
      <formula>"SIM"</formula>
    </cfRule>
  </conditionalFormatting>
  <conditionalFormatting sqref="AZ6:AZ1001">
    <cfRule type="expression" dxfId="213" priority="54121">
      <formula>#REF!=1</formula>
    </cfRule>
  </conditionalFormatting>
  <conditionalFormatting sqref="BE6:BE1001 AY6:AY1001 U6:U1001">
    <cfRule type="cellIs" dxfId="212" priority="54105" operator="equal">
      <formula>"ERRO"</formula>
    </cfRule>
  </conditionalFormatting>
  <conditionalFormatting sqref="BQ6:BQ1001">
    <cfRule type="cellIs" dxfId="211" priority="54100" operator="equal">
      <formula>"Produção e Intervalo"</formula>
    </cfRule>
    <cfRule type="cellIs" dxfId="210" priority="54101" operator="equal">
      <formula>"Aderente"</formula>
    </cfRule>
    <cfRule type="cellIs" dxfId="209" priority="54102" operator="equal">
      <formula>"Intervalo"</formula>
    </cfRule>
    <cfRule type="cellIs" dxfId="208" priority="54103" operator="equal">
      <formula>"Produção"</formula>
    </cfRule>
    <cfRule type="cellIs" dxfId="207" priority="54104" operator="equal">
      <formula>"ERRO"</formula>
    </cfRule>
  </conditionalFormatting>
  <conditionalFormatting sqref="BR6:BS1001">
    <cfRule type="cellIs" dxfId="206" priority="54082" operator="equal">
      <formula>"*"</formula>
    </cfRule>
    <cfRule type="cellIs" dxfId="205" priority="54083" operator="greaterThanOrEqual">
      <formula>1</formula>
    </cfRule>
    <cfRule type="cellIs" dxfId="204" priority="54084" operator="lessThan">
      <formula>1</formula>
    </cfRule>
  </conditionalFormatting>
  <conditionalFormatting sqref="BK949 BK81 BK83:BK84 BK101 BK67 BK69 BK72:BK73 BJ9:BJ1001">
    <cfRule type="iconSet" priority="60869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948">
    <cfRule type="iconSet" priority="6087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08" operator="equal">
      <formula>"OPORTUNIDADE"</formula>
    </cfRule>
  </conditionalFormatting>
  <conditionalFormatting sqref="Y6:Z39">
    <cfRule type="cellIs" dxfId="202" priority="206" operator="equal">
      <formula>"NÃO"</formula>
    </cfRule>
    <cfRule type="cellIs" dxfId="201" priority="207" operator="equal">
      <formula>"SIM"</formula>
    </cfRule>
  </conditionalFormatting>
  <conditionalFormatting sqref="BH6:BH8">
    <cfRule type="iconSet" priority="204">
      <iconSet showValue="0">
        <cfvo type="percent" val="0"/>
        <cfvo type="num" val="1"/>
        <cfvo type="num" val="1" gte="0"/>
      </iconSet>
    </cfRule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76" operator="equal">
      <formula>"OPORTUNIDADE"</formula>
    </cfRule>
  </conditionalFormatting>
  <conditionalFormatting sqref="Y44:Z44">
    <cfRule type="cellIs" dxfId="199" priority="174" operator="equal">
      <formula>"NÃO"</formula>
    </cfRule>
    <cfRule type="cellIs" dxfId="198" priority="175" operator="equal">
      <formula>"SIM"</formula>
    </cfRule>
  </conditionalFormatting>
  <conditionalFormatting sqref="Y48:Z52">
    <cfRule type="cellIs" dxfId="197" priority="173" operator="equal">
      <formula>"OPORTUNIDADE"</formula>
    </cfRule>
  </conditionalFormatting>
  <conditionalFormatting sqref="Y48:Z52">
    <cfRule type="cellIs" dxfId="196" priority="171" operator="equal">
      <formula>"NÃO"</formula>
    </cfRule>
    <cfRule type="cellIs" dxfId="195" priority="172" operator="equal">
      <formula>"SIM"</formula>
    </cfRule>
  </conditionalFormatting>
  <conditionalFormatting sqref="Y68:Z68">
    <cfRule type="cellIs" dxfId="194" priority="167" operator="equal">
      <formula>"OPORTUNIDADE"</formula>
    </cfRule>
  </conditionalFormatting>
  <conditionalFormatting sqref="Y68:Z68">
    <cfRule type="cellIs" dxfId="193" priority="165" operator="equal">
      <formula>"NÃO"</formula>
    </cfRule>
    <cfRule type="cellIs" dxfId="192" priority="166" operator="equal">
      <formula>"SIM"</formula>
    </cfRule>
  </conditionalFormatting>
  <conditionalFormatting sqref="Y75:Z75">
    <cfRule type="cellIs" dxfId="191" priority="164" operator="equal">
      <formula>"OPORTUNIDADE"</formula>
    </cfRule>
  </conditionalFormatting>
  <conditionalFormatting sqref="Y75:Z75">
    <cfRule type="cellIs" dxfId="190" priority="162" operator="equal">
      <formula>"NÃO"</formula>
    </cfRule>
    <cfRule type="cellIs" dxfId="189" priority="163" operator="equal">
      <formula>"SIM"</formula>
    </cfRule>
  </conditionalFormatting>
  <conditionalFormatting sqref="Y77:Z78">
    <cfRule type="cellIs" dxfId="188" priority="161" operator="equal">
      <formula>"OPORTUNIDADE"</formula>
    </cfRule>
  </conditionalFormatting>
  <conditionalFormatting sqref="Y77:Z78">
    <cfRule type="cellIs" dxfId="187" priority="159" operator="equal">
      <formula>"NÃO"</formula>
    </cfRule>
    <cfRule type="cellIs" dxfId="186" priority="160" operator="equal">
      <formula>"SIM"</formula>
    </cfRule>
  </conditionalFormatting>
  <conditionalFormatting sqref="Y81:Z81">
    <cfRule type="cellIs" dxfId="185" priority="158" operator="equal">
      <formula>"OPORTUNIDADE"</formula>
    </cfRule>
  </conditionalFormatting>
  <conditionalFormatting sqref="Y81:Z81">
    <cfRule type="cellIs" dxfId="184" priority="156" operator="equal">
      <formula>"NÃO"</formula>
    </cfRule>
    <cfRule type="cellIs" dxfId="183" priority="157" operator="equal">
      <formula>"SIM"</formula>
    </cfRule>
  </conditionalFormatting>
  <conditionalFormatting sqref="Y82:Z82">
    <cfRule type="cellIs" dxfId="182" priority="155" operator="equal">
      <formula>"OPORTUNIDADE"</formula>
    </cfRule>
  </conditionalFormatting>
  <conditionalFormatting sqref="Y82:Z82">
    <cfRule type="cellIs" dxfId="181" priority="153" operator="equal">
      <formula>"NÃO"</formula>
    </cfRule>
    <cfRule type="cellIs" dxfId="180" priority="154" operator="equal">
      <formula>"SIM"</formula>
    </cfRule>
  </conditionalFormatting>
  <conditionalFormatting sqref="Y91:Z91">
    <cfRule type="cellIs" dxfId="179" priority="152" operator="equal">
      <formula>"OPORTUNIDADE"</formula>
    </cfRule>
  </conditionalFormatting>
  <conditionalFormatting sqref="Y91:Z91">
    <cfRule type="cellIs" dxfId="178" priority="150" operator="equal">
      <formula>"NÃO"</formula>
    </cfRule>
    <cfRule type="cellIs" dxfId="177" priority="151" operator="equal">
      <formula>"SIM"</formula>
    </cfRule>
  </conditionalFormatting>
  <conditionalFormatting sqref="Y93:Z93">
    <cfRule type="cellIs" dxfId="176" priority="149" operator="equal">
      <formula>"OPORTUNIDADE"</formula>
    </cfRule>
  </conditionalFormatting>
  <conditionalFormatting sqref="Y93:Z93">
    <cfRule type="cellIs" dxfId="175" priority="147" operator="equal">
      <formula>"NÃO"</formula>
    </cfRule>
    <cfRule type="cellIs" dxfId="174" priority="148" operator="equal">
      <formula>"SIM"</formula>
    </cfRule>
  </conditionalFormatting>
  <conditionalFormatting sqref="Y95:Z95">
    <cfRule type="cellIs" dxfId="173" priority="146" operator="equal">
      <formula>"OPORTUNIDADE"</formula>
    </cfRule>
  </conditionalFormatting>
  <conditionalFormatting sqref="Y95:Z95">
    <cfRule type="cellIs" dxfId="172" priority="144" operator="equal">
      <formula>"NÃO"</formula>
    </cfRule>
    <cfRule type="cellIs" dxfId="171" priority="145" operator="equal">
      <formula>"SIM"</formula>
    </cfRule>
  </conditionalFormatting>
  <conditionalFormatting sqref="Y96:Z97">
    <cfRule type="cellIs" dxfId="170" priority="143" operator="equal">
      <formula>"OPORTUNIDADE"</formula>
    </cfRule>
  </conditionalFormatting>
  <conditionalFormatting sqref="Y96:Z97">
    <cfRule type="cellIs" dxfId="169" priority="141" operator="equal">
      <formula>"NÃO"</formula>
    </cfRule>
    <cfRule type="cellIs" dxfId="168" priority="142" operator="equal">
      <formula>"SIM"</formula>
    </cfRule>
  </conditionalFormatting>
  <conditionalFormatting sqref="BK95:BK9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72">
      <iconSet showValue="0">
        <cfvo type="percent" val="0"/>
        <cfvo type="num" val="1"/>
        <cfvo type="num" val="1" gte="0"/>
      </iconSet>
    </cfRule>
    <cfRule type="iconSet" priority="60973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76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097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86" operator="equal">
      <formula>"OPORTUNIDADE"</formula>
    </cfRule>
  </conditionalFormatting>
  <conditionalFormatting sqref="Z173">
    <cfRule type="cellIs" dxfId="166" priority="84" operator="equal">
      <formula>"NÃO"</formula>
    </cfRule>
    <cfRule type="cellIs" dxfId="165" priority="85" operator="equal">
      <formula>"SIM"</formula>
    </cfRule>
  </conditionalFormatting>
  <conditionalFormatting sqref="BP13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43" operator="equal">
      <formula>"OPORTUNIDADE"</formula>
    </cfRule>
  </conditionalFormatting>
  <conditionalFormatting sqref="Z201">
    <cfRule type="cellIs" dxfId="163" priority="41" operator="equal">
      <formula>"NÃO"</formula>
    </cfRule>
    <cfRule type="cellIs" dxfId="162" priority="42" operator="equal">
      <formula>"SIM"</formula>
    </cfRule>
  </conditionalFormatting>
  <conditionalFormatting sqref="Z202">
    <cfRule type="cellIs" dxfId="161" priority="40" operator="equal">
      <formula>"OPORTUNIDADE"</formula>
    </cfRule>
  </conditionalFormatting>
  <conditionalFormatting sqref="Z202">
    <cfRule type="cellIs" dxfId="160" priority="38" operator="equal">
      <formula>"NÃO"</formula>
    </cfRule>
    <cfRule type="cellIs" dxfId="159" priority="39" operator="equal">
      <formula>"SIM"</formula>
    </cfRule>
  </conditionalFormatting>
  <conditionalFormatting sqref="BP14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32" operator="equal">
      <formula>"OPORTUNIDADE"</formula>
    </cfRule>
  </conditionalFormatting>
  <conditionalFormatting sqref="Y201">
    <cfRule type="cellIs" dxfId="157" priority="30" operator="equal">
      <formula>"NÃO"</formula>
    </cfRule>
    <cfRule type="cellIs" dxfId="156" priority="31" operator="equal">
      <formula>"SIM"</formula>
    </cfRule>
  </conditionalFormatting>
  <conditionalFormatting sqref="BK1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245:Z245">
    <cfRule type="cellIs" dxfId="155" priority="10" operator="equal">
      <formula>"OPORTUNIDADE"</formula>
    </cfRule>
  </conditionalFormatting>
  <conditionalFormatting sqref="Y245:Z245">
    <cfRule type="cellIs" dxfId="154" priority="8" operator="equal">
      <formula>"NÃO"</formula>
    </cfRule>
    <cfRule type="cellIs" dxfId="153" priority="9" operator="equal">
      <formula>"SIM"</formula>
    </cfRule>
  </conditionalFormatting>
  <conditionalFormatting sqref="BP1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1334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1335</v>
      </c>
      <c r="C4" s="160" t="s">
        <v>1336</v>
      </c>
      <c r="D4" s="160" t="s">
        <v>1337</v>
      </c>
      <c r="E4" s="160" t="s">
        <v>1338</v>
      </c>
      <c r="F4" s="160" t="s">
        <v>4</v>
      </c>
      <c r="G4" s="160" t="s">
        <v>1339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1340</v>
      </c>
      <c r="C6" s="161">
        <v>407867</v>
      </c>
      <c r="D6" s="161" t="s">
        <v>1341</v>
      </c>
      <c r="E6" s="161" t="s">
        <v>789</v>
      </c>
      <c r="F6" s="161" t="s">
        <v>1342</v>
      </c>
      <c r="G6" s="162"/>
    </row>
    <row r="7" spans="2:7">
      <c r="B7" s="161" t="s">
        <v>1343</v>
      </c>
      <c r="C7" s="161">
        <v>293644</v>
      </c>
      <c r="D7" s="161" t="s">
        <v>1344</v>
      </c>
      <c r="E7" s="161" t="s">
        <v>789</v>
      </c>
      <c r="F7" s="161" t="s">
        <v>1342</v>
      </c>
      <c r="G7" s="162"/>
    </row>
    <row r="8" spans="2:7">
      <c r="B8" s="161" t="s">
        <v>1345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1346</v>
      </c>
      <c r="C9" s="161">
        <v>256790</v>
      </c>
      <c r="D9" s="161" t="s">
        <v>1347</v>
      </c>
      <c r="E9" s="161" t="s">
        <v>790</v>
      </c>
      <c r="F9" s="161" t="s">
        <v>1348</v>
      </c>
      <c r="G9" s="162">
        <v>46357</v>
      </c>
    </row>
    <row r="10" spans="2:7">
      <c r="B10" s="161" t="s">
        <v>1349</v>
      </c>
      <c r="C10" s="161">
        <v>265193</v>
      </c>
      <c r="D10" s="161" t="s">
        <v>1350</v>
      </c>
      <c r="E10" s="161" t="s">
        <v>791</v>
      </c>
      <c r="F10" s="161" t="s">
        <v>1072</v>
      </c>
      <c r="G10" s="161" t="s">
        <v>1351</v>
      </c>
    </row>
    <row r="11" spans="2:7">
      <c r="B11" s="161" t="s">
        <v>1352</v>
      </c>
      <c r="C11" s="161">
        <v>293716</v>
      </c>
      <c r="D11" s="161" t="s">
        <v>1353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1354</v>
      </c>
      <c r="C12" s="161">
        <v>257258</v>
      </c>
      <c r="D12" s="161" t="s">
        <v>1355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1356</v>
      </c>
      <c r="C13" s="161">
        <v>371147</v>
      </c>
      <c r="D13" s="161" t="s">
        <v>1357</v>
      </c>
      <c r="E13" s="161" t="s">
        <v>792</v>
      </c>
      <c r="F13" s="161" t="s">
        <v>128</v>
      </c>
      <c r="G13" s="161" t="s">
        <v>1351</v>
      </c>
    </row>
    <row r="14" spans="2:7">
      <c r="B14" s="161" t="s">
        <v>1358</v>
      </c>
      <c r="C14" s="161">
        <v>259230</v>
      </c>
      <c r="D14" s="161" t="s">
        <v>1359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1360</v>
      </c>
      <c r="C15" s="161">
        <v>370705</v>
      </c>
      <c r="D15" s="161"/>
      <c r="E15" s="161" t="s">
        <v>792</v>
      </c>
      <c r="F15" s="161" t="s">
        <v>128</v>
      </c>
      <c r="G15" s="161" t="s">
        <v>1351</v>
      </c>
    </row>
    <row r="16" spans="2:7">
      <c r="B16" s="161" t="s">
        <v>1361</v>
      </c>
      <c r="C16" s="161">
        <v>258542</v>
      </c>
      <c r="D16" s="161" t="s">
        <v>1362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1363</v>
      </c>
      <c r="C17" s="161">
        <v>257050</v>
      </c>
      <c r="D17" s="161" t="s">
        <v>1364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1365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1366</v>
      </c>
      <c r="D4" s="163" t="s">
        <v>1367</v>
      </c>
      <c r="E4" s="163" t="s">
        <v>1368</v>
      </c>
      <c r="F4" s="160" t="s">
        <v>1369</v>
      </c>
      <c r="G4" s="163" t="s">
        <v>1370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1371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1372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1371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1373</v>
      </c>
      <c r="G9" s="167" t="s">
        <v>1374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1371</v>
      </c>
      <c r="G10" s="167"/>
    </row>
    <row r="11" spans="2:7">
      <c r="B11" s="167" t="s">
        <v>1375</v>
      </c>
      <c r="C11" s="167">
        <v>9038</v>
      </c>
      <c r="D11" s="168">
        <v>46085</v>
      </c>
      <c r="E11" s="167">
        <v>10520</v>
      </c>
      <c r="F11" s="169" t="s">
        <v>1376</v>
      </c>
      <c r="G11" s="167"/>
    </row>
    <row r="12" spans="2:7">
      <c r="B12" s="167" t="s">
        <v>709</v>
      </c>
      <c r="C12" s="167" t="s">
        <v>1377</v>
      </c>
      <c r="D12" s="168">
        <v>46066</v>
      </c>
      <c r="E12" s="167">
        <v>9500</v>
      </c>
      <c r="F12" s="169" t="s">
        <v>1378</v>
      </c>
      <c r="G12" s="167"/>
    </row>
    <row r="13" spans="2:7">
      <c r="B13" s="167" t="s">
        <v>709</v>
      </c>
      <c r="C13" s="167" t="s">
        <v>1379</v>
      </c>
      <c r="D13" s="168">
        <v>46066</v>
      </c>
      <c r="E13" s="167">
        <v>10500</v>
      </c>
      <c r="F13" s="169" t="s">
        <v>1378</v>
      </c>
      <c r="G13" s="167"/>
    </row>
    <row r="14" spans="2:7">
      <c r="B14" s="167" t="s">
        <v>709</v>
      </c>
      <c r="C14" s="167" t="s">
        <v>1380</v>
      </c>
      <c r="D14" s="168">
        <v>46066</v>
      </c>
      <c r="E14" s="167">
        <v>9000</v>
      </c>
      <c r="F14" s="169" t="s">
        <v>1378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1381</v>
      </c>
      <c r="C2" s="121" t="s">
        <v>947</v>
      </c>
      <c r="D2" s="76" t="s">
        <v>949</v>
      </c>
      <c r="E2" s="76" t="s">
        <v>1382</v>
      </c>
      <c r="F2" s="99" t="s">
        <v>1383</v>
      </c>
      <c r="G2" s="76" t="s">
        <v>1384</v>
      </c>
      <c r="H2" s="76" t="s">
        <v>1385</v>
      </c>
      <c r="I2" s="76" t="s">
        <v>1386</v>
      </c>
      <c r="J2" s="76" t="s">
        <v>1387</v>
      </c>
      <c r="K2" s="78" t="s">
        <v>1388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*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*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*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*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220" sqref="B220:T24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1389</v>
      </c>
      <c r="V1" s="228"/>
      <c r="W1" s="228"/>
    </row>
    <row r="2" spans="1:23" ht="15" customHeight="1">
      <c r="A2" s="87" t="s">
        <v>1390</v>
      </c>
      <c r="B2" s="87" t="s">
        <v>1391</v>
      </c>
      <c r="C2" s="87" t="s">
        <v>376</v>
      </c>
      <c r="D2" s="88" t="s">
        <v>962</v>
      </c>
      <c r="E2" s="88" t="s">
        <v>4</v>
      </c>
      <c r="F2" s="88" t="s">
        <v>1392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1393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1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25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14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*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30</v>
      </c>
      <c r="V229" s="137">
        <f ca="1">_xlfn.XLOOKUP(G229&amp;$V$2,BS_CONTROLE[CHAVE],BS_CONTROLE[Quantidade_11],"-")</f>
        <v>40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30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*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30</v>
      </c>
      <c r="V232" s="137">
        <f ca="1">_xlfn.XLOOKUP(G232&amp;$V$2,BS_CONTROLE[CHAVE],BS_CONTROLE[Quantidade_11],"-")</f>
        <v>312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*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1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*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*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>
        <f ca="1">_xlfn.XLOOKUP(G238&amp;$V$2,BS_CONTROLE[CHAVE],BS_CONTROLE[Quantidade_11],"-")</f>
        <v>1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>
        <f ca="1">_xlfn.XLOOKUP(G239&amp;$V$2,BS_CONTROLE[CHAVE],BS_CONTROLE[Quantidade_11],"-")</f>
        <v>1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*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*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0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*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1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30</v>
      </c>
      <c r="V250" s="137">
        <f ca="1">_xlfn.XLOOKUP(G250&amp;$V$2,BS_CONTROLE[CHAVE],BS_CONTROLE[Quantidade_11],"-")</f>
        <v>40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42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0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1394</v>
      </c>
      <c r="D5" s="230"/>
      <c r="E5" s="230"/>
      <c r="F5" s="230"/>
      <c r="G5" s="230"/>
      <c r="H5" s="230"/>
      <c r="I5" s="230"/>
      <c r="J5" s="231"/>
      <c r="K5" s="232" t="s">
        <v>1395</v>
      </c>
      <c r="L5" s="233"/>
      <c r="M5" s="233"/>
      <c r="N5" s="233"/>
      <c r="O5" s="234" t="s">
        <v>1396</v>
      </c>
      <c r="P5" s="235"/>
    </row>
    <row r="6" spans="1:16" s="74" customFormat="1" ht="15" customHeight="1">
      <c r="A6" s="66" t="s">
        <v>1392</v>
      </c>
      <c r="B6" s="75" t="s">
        <v>1391</v>
      </c>
      <c r="C6" s="76" t="s">
        <v>962</v>
      </c>
      <c r="D6" s="77" t="s">
        <v>963</v>
      </c>
      <c r="E6" s="76" t="s">
        <v>1397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1398</v>
      </c>
      <c r="M6" s="80" t="s">
        <v>576</v>
      </c>
      <c r="N6" s="81" t="s">
        <v>957</v>
      </c>
      <c r="O6" s="158" t="s">
        <v>1000</v>
      </c>
      <c r="P6" s="133" t="s">
        <v>1399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1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1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1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1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1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1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1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1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1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1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1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2026-03-06T18:26:39Z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