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03" documentId="120_S{118792C3-22EF-5104-A093-F22BFE3913F3}" xr6:coauthVersionLast="47" xr6:coauthVersionMax="47" xr10:uidLastSave="{D2DDA090-B762-48A2-9518-E2E7AD0A49A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N118" i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<sst xmlns="http://schemas.openxmlformats.org/spreadsheetml/2006/main" count="4386" uniqueCount="1269">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</sst>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5" activePane="topRight" state="frozen"/>
      <selection pane="topRight" activeCell="I82" sqref="I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950</v>
      </c>
      <c r="C1" s="205"/>
      <c r="D1" s="205"/>
      <c r="E1" s="3"/>
      <c r="F1" s="204" t="s">
        <v>951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952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953</v>
      </c>
      <c r="BI1" s="187"/>
      <c r="BJ1" s="187"/>
      <c r="BK1" s="188"/>
      <c r="BL1" s="5"/>
      <c r="BM1" s="178" t="s">
        <v>954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1" t="s">
        <v>955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958</v>
      </c>
      <c r="AT2" s="182"/>
      <c r="AU2" s="182"/>
      <c r="AV2" s="182"/>
      <c r="AW2" s="182"/>
      <c r="AX2" s="182"/>
      <c r="AY2" s="185"/>
      <c r="AZ2" s="6"/>
      <c r="BA2" s="195" t="s">
        <v>959</v>
      </c>
      <c r="BB2" s="196"/>
      <c r="BC2" s="181" t="s">
        <v>956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5" t="s">
        <v>960</v>
      </c>
      <c r="AJ3" s="196"/>
      <c r="AK3" s="195" t="s">
        <v>961</v>
      </c>
      <c r="AL3" s="201"/>
      <c r="AM3" s="202"/>
      <c r="AN3" s="203"/>
      <c r="AO3" s="201"/>
      <c r="AP3" s="201"/>
      <c r="AQ3" s="196"/>
      <c r="AR3" s="63"/>
      <c r="AS3" s="199" t="s">
        <v>967</v>
      </c>
      <c r="AT3" s="200"/>
      <c r="AU3" s="199" t="s">
        <v>968</v>
      </c>
      <c r="AV3" s="200"/>
      <c r="AW3" s="199" t="s">
        <v>969</v>
      </c>
      <c r="AX3" s="200"/>
      <c r="AY3" s="63" t="s">
        <v>970</v>
      </c>
      <c r="AZ3" s="63"/>
      <c r="BA3" s="197"/>
      <c r="BB3" s="198"/>
      <c r="BC3" s="195" t="s">
        <v>963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971</v>
      </c>
      <c r="BN3" s="179"/>
      <c r="BO3" s="179"/>
      <c r="BP3" s="180"/>
      <c r="BQ3" s="178" t="s">
        <v>742</v>
      </c>
      <c r="BR3" s="179"/>
      <c r="BS3" s="18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1177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1178</v>
      </c>
      <c r="BL90" s="16"/>
      <c r="BM90" s="130" t="s">
        <v>447</v>
      </c>
      <c r="BN90" s="130" t="s">
        <v>471</v>
      </c>
      <c r="BO90" s="130" t="s">
        <v>471</v>
      </c>
      <c r="BP90" s="18" t="s">
        <v>1178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1179</v>
      </c>
      <c r="N92" s="150" t="s">
        <v>1180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1181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1182</v>
      </c>
      <c r="BK92" s="18" t="s">
        <v>1182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1183</v>
      </c>
      <c r="W93" s="151" t="s">
        <v>1184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1185</v>
      </c>
      <c r="BK93" s="18" t="s">
        <v>1186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1187</v>
      </c>
      <c r="BK98" s="18" t="s">
        <v>1187</v>
      </c>
      <c r="BL98" s="16"/>
      <c r="BM98" s="130" t="s">
        <v>447</v>
      </c>
      <c r="BN98" s="130" t="s">
        <v>471</v>
      </c>
      <c r="BO98" s="130" t="s">
        <v>471</v>
      </c>
      <c r="BP98" s="18" t="s">
        <v>1187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1188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1189</v>
      </c>
      <c r="BK99" s="18" t="s">
        <v>1189</v>
      </c>
      <c r="BL99" s="16"/>
      <c r="BM99" s="130" t="s">
        <v>441</v>
      </c>
      <c r="BN99" s="130" t="s">
        <v>470</v>
      </c>
      <c r="BO99" s="130" t="s">
        <v>521</v>
      </c>
      <c r="BP99" s="18" t="s">
        <v>1189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1192</v>
      </c>
      <c r="BK101" s="18" t="s">
        <v>1192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1192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1194</v>
      </c>
      <c r="BK102" s="18"/>
      <c r="BL102" s="16"/>
      <c r="BM102" s="130"/>
      <c r="BN102" s="130"/>
      <c r="BO102" s="130"/>
      <c r="BP102" s="18" t="s">
        <v>1195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1196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 hidden="1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1179</v>
      </c>
      <c r="N119" s="150" t="s">
        <v>1180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1181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>W6046058</v>
      </c>
      <c r="B120" s="102">
        <v>46058</v>
      </c>
      <c r="C120" s="135">
        <f>IF(BS_CONTROLE[[#This Row],[DATA]]="","",WEEKNUM(BS_CONTROLE[[#This Row],[DATA]]))</f>
        <v>6</v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">
        <v>63</v>
      </c>
      <c r="N120" s="127" t="s">
        <v>1197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1198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ZEJ-ZRB</v>
      </c>
      <c r="AN120" s="105" t="str">
        <f>IF(BS_CONTROLE[[#This Row],[SB]]=0, "-", BS_CONTROLE[[#This Row],[SB]])</f>
        <v>ZEJ1 / ZRB1501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>HUELTON (TP-725)</v>
      </c>
      <c r="B123" s="102"/>
      <c r="C123" s="135" t="str">
        <f>IF(BS_CONTROLE[[#This Row],[DATA]]="","",WEEKNUM(BS_CONTROLE[[#This Row],[DATA]]))</f>
        <v/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>W62</v>
      </c>
      <c r="B124" s="102"/>
      <c r="C124" s="135" t="str">
        <f>IF(BS_CONTROLE[[#This Row],[DATA]]="","",WEEKNUM(BS_CONTROLE[[#This Row],[DATA]]))</f>
        <v/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>DIEGO (TF-42)</v>
      </c>
      <c r="B125" s="102"/>
      <c r="C125" s="135" t="str">
        <f>IF(BS_CONTROLE[[#This Row],[DATA]]="","",WEEKNUM(BS_CONTROLE[[#This Row],[DATA]]))</f>
        <v/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1188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>V85</v>
      </c>
      <c r="B126" s="102"/>
      <c r="C126" s="135" t="str">
        <f>IF(BS_CONTROLE[[#This Row],[DATA]]="","",WEEKNUM(BS_CONTROLE[[#This Row],[DATA]]))</f>
        <v/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1199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1200</v>
      </c>
      <c r="C4" s="160" t="s">
        <v>1201</v>
      </c>
      <c r="D4" s="160" t="s">
        <v>1202</v>
      </c>
      <c r="E4" s="160" t="s">
        <v>1203</v>
      </c>
      <c r="F4" s="160" t="s">
        <v>4</v>
      </c>
      <c r="G4" s="160" t="s">
        <v>1204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1205</v>
      </c>
      <c r="C6" s="161">
        <v>407867</v>
      </c>
      <c r="D6" s="161" t="s">
        <v>1206</v>
      </c>
      <c r="E6" s="161" t="s">
        <v>824</v>
      </c>
      <c r="F6" s="161" t="s">
        <v>1207</v>
      </c>
      <c r="G6" s="162"/>
    </row>
    <row r="7" spans="2:7">
      <c r="B7" s="161" t="s">
        <v>1208</v>
      </c>
      <c r="C7" s="161">
        <v>293644</v>
      </c>
      <c r="D7" s="161" t="s">
        <v>1209</v>
      </c>
      <c r="E7" s="161" t="s">
        <v>824</v>
      </c>
      <c r="F7" s="161" t="s">
        <v>1207</v>
      </c>
      <c r="G7" s="162"/>
    </row>
    <row r="8" spans="2:7">
      <c r="B8" s="161" t="s">
        <v>1210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1211</v>
      </c>
      <c r="C9" s="161">
        <v>256790</v>
      </c>
      <c r="D9" s="161" t="s">
        <v>1212</v>
      </c>
      <c r="E9" s="161" t="s">
        <v>825</v>
      </c>
      <c r="F9" s="161" t="s">
        <v>1213</v>
      </c>
      <c r="G9" s="162">
        <v>46357</v>
      </c>
    </row>
    <row r="10" spans="2:7">
      <c r="B10" s="161" t="s">
        <v>1214</v>
      </c>
      <c r="C10" s="161">
        <v>265193</v>
      </c>
      <c r="D10" s="161" t="s">
        <v>1215</v>
      </c>
      <c r="E10" s="161" t="s">
        <v>826</v>
      </c>
      <c r="F10" s="161" t="s">
        <v>54</v>
      </c>
      <c r="G10" s="161" t="s">
        <v>1216</v>
      </c>
    </row>
    <row r="11" spans="2:7">
      <c r="B11" s="161" t="s">
        <v>1217</v>
      </c>
      <c r="C11" s="161">
        <v>293716</v>
      </c>
      <c r="D11" s="161" t="s">
        <v>1218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1219</v>
      </c>
      <c r="C12" s="161">
        <v>257258</v>
      </c>
      <c r="D12" s="161" t="s">
        <v>1220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1221</v>
      </c>
      <c r="C13" s="161">
        <v>371147</v>
      </c>
      <c r="D13" s="161" t="s">
        <v>1222</v>
      </c>
      <c r="E13" s="161" t="s">
        <v>827</v>
      </c>
      <c r="F13" s="161" t="s">
        <v>71</v>
      </c>
      <c r="G13" s="161" t="s">
        <v>1216</v>
      </c>
    </row>
    <row r="14" spans="2:7">
      <c r="B14" s="161" t="s">
        <v>1223</v>
      </c>
      <c r="C14" s="161">
        <v>259230</v>
      </c>
      <c r="D14" s="161" t="s">
        <v>1224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1225</v>
      </c>
      <c r="C15" s="161">
        <v>370705</v>
      </c>
      <c r="D15" s="161"/>
      <c r="E15" s="161" t="s">
        <v>827</v>
      </c>
      <c r="F15" s="161" t="s">
        <v>71</v>
      </c>
      <c r="G15" s="161" t="s">
        <v>1216</v>
      </c>
    </row>
    <row r="16" spans="2:7">
      <c r="B16" s="161" t="s">
        <v>1226</v>
      </c>
      <c r="C16" s="161">
        <v>258542</v>
      </c>
      <c r="D16" s="161" t="s">
        <v>1227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1228</v>
      </c>
      <c r="C17" s="161">
        <v>257050</v>
      </c>
      <c r="D17" s="161" t="s">
        <v>1229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1231</v>
      </c>
      <c r="D4" s="163" t="s">
        <v>1232</v>
      </c>
      <c r="E4" s="163" t="s">
        <v>1233</v>
      </c>
      <c r="F4" s="160" t="s">
        <v>1234</v>
      </c>
      <c r="G4" s="163" t="s">
        <v>1235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1236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1237</v>
      </c>
      <c r="G7" s="167" t="s">
        <v>1238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1236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1236</v>
      </c>
      <c r="G9" s="167"/>
    </row>
    <row r="10" spans="2:7" ht="19.5" customHeight="1">
      <c r="B10" s="167" t="s">
        <v>1239</v>
      </c>
      <c r="C10" s="167">
        <v>9038</v>
      </c>
      <c r="D10" s="168">
        <v>46049</v>
      </c>
      <c r="E10" s="167">
        <v>15098</v>
      </c>
      <c r="F10" s="169" t="s">
        <v>1240</v>
      </c>
      <c r="G10" s="167" t="s">
        <v>1241</v>
      </c>
    </row>
    <row r="11" spans="2:7" ht="19.5" customHeight="1">
      <c r="B11" s="167" t="s">
        <v>744</v>
      </c>
      <c r="C11" s="167" t="s">
        <v>1242</v>
      </c>
      <c r="D11" s="168">
        <v>46056</v>
      </c>
      <c r="E11" s="167">
        <v>9100</v>
      </c>
      <c r="F11" s="169" t="s">
        <v>1243</v>
      </c>
      <c r="G11" s="167" t="s">
        <v>1244</v>
      </c>
    </row>
    <row r="12" spans="2:7" ht="19.5" customHeight="1">
      <c r="B12" s="167" t="s">
        <v>744</v>
      </c>
      <c r="C12" s="167" t="s">
        <v>1245</v>
      </c>
      <c r="D12" s="168">
        <v>46056</v>
      </c>
      <c r="E12" s="167">
        <v>11000</v>
      </c>
      <c r="F12" s="169" t="s">
        <v>1243</v>
      </c>
      <c r="G12" s="167" t="s">
        <v>1246</v>
      </c>
    </row>
    <row r="13" spans="2:7" ht="19.5" customHeight="1">
      <c r="B13" s="167" t="s">
        <v>744</v>
      </c>
      <c r="C13" s="167" t="s">
        <v>1247</v>
      </c>
      <c r="D13" s="168">
        <v>46056</v>
      </c>
      <c r="E13" s="167">
        <v>11000</v>
      </c>
      <c r="F13" s="169" t="s">
        <v>1243</v>
      </c>
      <c r="G13" s="167"/>
    </row>
    <row r="14" spans="2:7" ht="19.5" customHeight="1">
      <c r="B14" s="167" t="s">
        <v>744</v>
      </c>
      <c r="C14" s="167" t="s">
        <v>1248</v>
      </c>
      <c r="D14" s="168">
        <v>46056</v>
      </c>
      <c r="E14" s="167">
        <v>4000</v>
      </c>
      <c r="F14" s="169" t="s">
        <v>1236</v>
      </c>
      <c r="G14" s="167" t="s">
        <v>1249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1250</v>
      </c>
      <c r="D5" s="212"/>
      <c r="E5" s="212"/>
      <c r="F5" s="212"/>
      <c r="G5" s="212"/>
      <c r="H5" s="212"/>
      <c r="I5" s="212"/>
      <c r="J5" s="213"/>
      <c r="K5" s="214" t="s">
        <v>1251</v>
      </c>
      <c r="L5" s="215"/>
      <c r="M5" s="215"/>
      <c r="N5" s="215"/>
      <c r="O5" s="216" t="s">
        <v>1252</v>
      </c>
      <c r="P5" s="217"/>
    </row>
    <row r="6" spans="1:16" s="74" customFormat="1" ht="15" customHeight="1">
      <c r="A6" s="66" t="s">
        <v>1253</v>
      </c>
      <c r="B6" s="75" t="s">
        <v>1254</v>
      </c>
      <c r="C6" s="76" t="s">
        <v>992</v>
      </c>
      <c r="D6" s="77" t="s">
        <v>993</v>
      </c>
      <c r="E6" s="76" t="s">
        <v>1255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1256</v>
      </c>
      <c r="M6" s="80" t="s">
        <v>611</v>
      </c>
      <c r="N6" s="81" t="s">
        <v>987</v>
      </c>
      <c r="O6" s="158" t="s">
        <v>1030</v>
      </c>
      <c r="P6" s="133" t="s">
        <v>1257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ZEJ-ZRB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ZEJ-ZRB</v>
      </c>
      <c r="M120" s="83">
        <f>IF(SP_SUL!AP120="","*",SP_SUL!AP120)</f>
        <v>145.9</v>
      </c>
      <c r="N120" s="83" t="str">
        <f>IF(SP_SUL!AM120="","*",SP_SUL!AM120)</f>
        <v>ZEJ-ZRB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V85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1258</v>
      </c>
      <c r="V1" s="223"/>
      <c r="W1" s="223"/>
    </row>
    <row r="2" spans="1:23" ht="15" customHeight="1">
      <c r="A2" s="87" t="s">
        <v>1259</v>
      </c>
      <c r="B2" s="87" t="s">
        <v>1254</v>
      </c>
      <c r="C2" s="87" t="s">
        <v>411</v>
      </c>
      <c r="D2" s="88" t="s">
        <v>992</v>
      </c>
      <c r="E2" s="88" t="s">
        <v>4</v>
      </c>
      <c r="F2" s="88" t="s">
        <v>1253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ZEJ-ZRB</v>
      </c>
      <c r="L117" s="139" t="str">
        <f>IF(SP_SUL!N120="","*",SP_SUL!N120)</f>
        <v>ZEJ1 / ZRB1501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 t="str">
        <f>IF(SP_SUL!B123="","*",SP_SUL!B123)</f>
        <v>*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 t="str">
        <f>IF(SP_SUL!B124="","*",SP_SUL!B124)</f>
        <v>*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 t="str">
        <f>IF(SP_SUL!B125="","*",SP_SUL!B125)</f>
        <v>*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1261</v>
      </c>
      <c r="C2" s="121" t="s">
        <v>977</v>
      </c>
      <c r="D2" s="76" t="s">
        <v>979</v>
      </c>
      <c r="E2" s="76" t="s">
        <v>1262</v>
      </c>
      <c r="F2" s="99" t="s">
        <v>1263</v>
      </c>
      <c r="G2" s="76" t="s">
        <v>1264</v>
      </c>
      <c r="H2" s="76" t="s">
        <v>1265</v>
      </c>
      <c r="I2" s="76" t="s">
        <v>1266</v>
      </c>
      <c r="J2" s="76" t="s">
        <v>1267</v>
      </c>
      <c r="K2" s="78" t="s">
        <v>1268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ZEJ-ZRB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V85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2026-02-04T15:50:48Z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