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94" documentId="8_{B6337239-1A00-434D-AAD0-422EA1FEB5AE}" xr6:coauthVersionLast="47" xr6:coauthVersionMax="47" xr10:uidLastSave="{C7FA3A7B-CA27-4CE9-B5DA-EADB3BD72C0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<sst xmlns="http://schemas.openxmlformats.org/spreadsheetml/2006/main" count="4663" uniqueCount="1288">
  <si>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</si>
  <si>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</si>
  <si>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</si>
  <si>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</si>
  <si>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</si>
  <si>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</si>
  <si>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</si>
  <si>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</si>
  <si>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</si>
  <si>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</si>
  <si>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</si>
  <si>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</si>
  <si>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</si>
  <si>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</si>
  <si>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</si>
  <si>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</si>
  <si>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</si>
  <si>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</si>
  <si>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</si>
  <si>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</si>
  <si>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</si>
  <si>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</si>
  <si>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</si>
  <si>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</si>
  <si>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</si>
  <si>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</si>
  <si>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</si>
  <si>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</si>
  <si>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</si>
  <si>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</si>
  <si>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</si>
  <si>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</si>
  <si>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</si>
  <si>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</si>
  <si>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</si>
  <si>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</si>
  <si>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</si>
  <si>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</si>
  <si>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</si>
  <si>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</si>
  <si>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</si>
  <si>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</si>
  <si>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</si>
  <si>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</si>
  <si>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</si>
  <si>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</si>
  <si>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</si>
  <si>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</si>
  <si>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</si>
  <si>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</si>
  <si>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</si>
  <si>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</si>
  <si>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</si>
  <si>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</si>
  <si>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</si>
  <si>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</si>
  <si>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</si>
  <si>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</si>
  <si>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</si>
  <si>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</si>
  <si>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</si>
  <si>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</si>
  <si>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</si>
  <si>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</si>
  <si>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</si>
  <si>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</si>
  <si>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</si>
  <si>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</si>
  <si>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</si>
  <si>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</si>
  <si>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</si>
  <si>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</si>
  <si>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</si>
  <si>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</si>
  <si>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</si>
  <si>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</si>
  <si>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</si>
  <si>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</si>
  <si>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</si>
  <si>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</si>
  <si>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</si>
  <si>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</si>
  <si>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</si>
  <si>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</si>
  <si>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</si>
  <si>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</si>
  <si>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</si>
  <si>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</si>
  <si>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</si>
  <si>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</si>
  <si>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</si>
  <si>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</si>
  <si>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</si>
  <si>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</si>
  <si>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</si>
  <si>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</si>
  <si>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</si>
  <si>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</si>
  <si>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</si>
  <si>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</si>
  <si>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</si>
  <si>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</si>
  <si>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</si>
  <si>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</si>
  <si>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</si>
  <si>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</si>
  <si>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</si>
  <si>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</si>
  <si>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</si>
  <si>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</si>
  <si>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</si>
  <si>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</si>
  <si>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</si>
  <si>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</si>
  <si>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</si>
  <si>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</si>
  <si>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</si>
  <si>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</si>
  <si>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</si>
  <si>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</si>
  <si>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</si>
  <si>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</si>
  <si>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</si>
  <si>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</si>
  <si>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</si>
  <si>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</si>
  <si>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</si>
  <si>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</si>
  <si>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</si>
  <si>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</si>
  <si>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</si>
  <si>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</si>
  <si>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</si>
  <si>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</si>
  <si>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</si>
  <si>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</si>
  <si>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</si>
  <si>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</si>
  <si>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</si>
  <si>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</si>
  <si>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</si>
  <si>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</si>
  <si>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</si>
  <si>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</si>
  <si>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</si>
  <si>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</si>
  <si>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</si>
  <si>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</si>
  <si>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</si>
  <si>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</si>
  <si>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</si>
  <si>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</si>
  <si>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</si>
  <si>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</si>
  <si>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</si>
  <si>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</si>
  <si>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</si>
  <si>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</si>
  <si>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</si>
  <si>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</si>
  <si>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</si>
  <si>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</si>
  <si>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</si>
  <si>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</si>
  <si>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</si>
  <si>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</si>
  <si>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</si>
  <si>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</si>
  <si>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</si>
  <si>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</si>
  <si>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</si>
  <si>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</si>
  <si>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</si>
  <si>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</si>
  <si>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</si>
  <si>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</si>
  <si>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</si>
  <si>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</si>
  <si>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</si>
  <si>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</si>
  <si>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</si>
  <si>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</si>
  <si>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</si>
  <si>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</si>
  <si>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</si>
  <si>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</si>
  <si>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</si>
  <si>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</si>
  <si>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</si>
  <si>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</si>
  <si>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</si>
  <si>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</si>
  <si>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</si>
  <si>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</si>
  <si>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</si>
  <si>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</si>
  <si>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</si>
  <si>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</si>
  <si>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</si>
  <si>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</si>
  <si>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</si>
  <si>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</si>
  <si>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</si>
  <si>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</si>
  <si>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</si>
  <si>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</si>
  <si>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</si>
  <si>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</si>
  <si>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</si>
  <si>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</si>
  <si>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</si>
  <si>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</si>
  <si>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</si>
  <si>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</si>
  <si>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</si>
  <si>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</si>
  <si>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</si>
  <si>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</si>
  <si>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</si>
  <si>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</si>
  <si>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</si>
  <si>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</si>
  <si>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</si>
  <si>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</si>
  <si>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</si>
  <si>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</si>
  <si>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</si>
  <si>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</si>
  <si>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</si>
  <si>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</si>
  <si>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</si>
  <si>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</si>
  <si>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</si>
  <si>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</si>
  <si>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</si>
  <si>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</si>
  <si>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</si>
  <si>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</si>
  <si>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</si>
  <si>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</si>
  <si>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</si>
  <si>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</si>
  <si>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</si>
  <si>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</si>
  <si>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</si>
  <si>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</si>
  <si>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</si>
  <si>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</si>
  <si>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</si>
  <si>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</si>
  <si>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</si>
  <si>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</si>
  <si>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</si>
  <si>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</si>
  <si>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</si>
  <si>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</si>
  <si>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</si>
  <si>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</si>
  <si>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</si>
  <si>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</si>
  <si>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</si>
  <si>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</si>
  <si>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</si>
  <si>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</si>
  <si>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</si>
  <si>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</si>
  <si>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</si>
  <si>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</si>
  <si>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</si>
  <si>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</si>
  <si>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</si>
  <si>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</si>
  <si>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</si>
  <si>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</si>
  <si>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</si>
  <si>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</si>
  <si>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</si>
  <si>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</si>
  <si>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</si>
  <si>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</si>
  <si>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</si>
  <si>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</si>
  <si>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</si>
  <si>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</si>
  <si>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</si>
  <si>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</si>
  <si>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</si>
  <si>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</si>
  <si>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</si>
  <si>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</si>
  <si>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</si>
  <si>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</si>
  <si>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</si>
  <si>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</si>
  <si>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</si>
  <si>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</si>
  <si>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</si>
  <si>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</si>
  <si>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</si>
  <si>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</si>
  <si>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</si>
  <si>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</si>
  <si>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</si>
  <si>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</si>
  <si>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</si>
  <si>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</si>
  <si>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</si>
  <si>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</si>
  <si>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</si>
  <si>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</si>
  <si>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</si>
  <si>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</si>
  <si>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</si>
  <si>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</si>
  <si>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</si>
  <si>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</si>
  <si>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</si>
  <si>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</si>
  <si>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</si>
  <si>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</si>
  <si>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</si>
  <si>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</si>
  <si>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</si>
  <si>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</si>
  <si>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</si>
  <si>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</si>
  <si>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</si>
  <si>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</si>
  <si>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</si>
  <si>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</si>
  <si>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</si>
  <si>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</si>
  <si>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</si>
  <si>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</si>
  <si>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</si>
  <si>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</si>
  <si>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</si>
  <si>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</si>
  <si>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</si>
  <si>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</si>
  <si>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</si>
  <si>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</si>
  <si>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</si>
  <si>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</si>
  <si>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</si>
  <si>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</si>
  <si>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</si>
  <si>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</si>
  <si>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</si>
  <si>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</si>
  <si>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</si>
  <si>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</si>
  <si>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</si>
  <si>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</si>
  <si>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</si>
  <si>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</si>
  <si>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</si>
  <si>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</si>
  <si>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</si>
  <si>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</si>
  <si>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</si>
  <si>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</si>
  <si>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</si>
  <si>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</si>
  <si>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</si>
  <si>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</si>
  <si>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</si>
  <si>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</si>
  <si>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</si>
  <si>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</si>
  <si>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</si>
  <si>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</si>
  <si>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</si>
  <si>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</si>
  <si>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</si>
  <si>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</si>
  <si>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</si>
  <si>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</si>
  <si>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</si>
  <si>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</si>
  <si>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</si>
  <si>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</si>
  <si>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</si>
  <si>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</si>
  <si>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</si>
  <si>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</si>
  <si>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</si>
  <si>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</si>
  <si>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</si>
  <si>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</si>
  <si>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</si>
  <si>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</si>
  <si>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</si>
  <si>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</si>
  <si>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</si>
  <si>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</si>
  <si>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</si>
  <si>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</si>
  <si>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</si>
  <si>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</si>
  <si>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</si>
  <si>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</si>
  <si>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</si>
  <si>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</si>
  <si>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</si>
  <si>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</si>
  <si>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</si>
  <si>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</si>
  <si>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</si>
  <si>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</si>
  <si>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</si>
  <si>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</si>
  <si>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</si>
  <si>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</si>
  <si>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</si>
  <si>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</si>
  <si>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</si>
  <si>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</si>
  <si>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</si>
  <si>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</si>
  <si>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</si>
  <si>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</si>
  <si>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</si>
  <si>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</si>
  <si>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</si>
  <si>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</si>
  <si>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</si>
  <si>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</si>
  <si>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</si>
  <si>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</si>
  <si>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</si>
  <si>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</si>
  <si>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</si>
  <si>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</si>
  <si>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</si>
  <si>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</si>
  <si>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</si>
  <si>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</si>
  <si>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</si>
  <si>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</si>
  <si>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</si>
  <si>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</si>
  <si>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</si>
  <si>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</si>
  <si>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</si>
  <si>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</si>
  <si>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</si>
  <si>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</si>
  <si>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</si>
  <si>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</si>
  <si>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</si>
  <si>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</si>
  <si>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</si>
  <si>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</si>
  <si>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</si>
  <si>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</si>
  <si>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</si>
  <si>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</si>
  <si>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</si>
  <si>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</si>
  <si>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</si>
  <si>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</si>
  <si>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</si>
  <si>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</si>
  <si>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</si>
  <si>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</si>
  <si>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</si>
  <si>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</si>
  <si>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</si>
  <si>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</si>
  <si>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</si>
  <si>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</si>
  <si>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</si>
  <si>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</si>
  <si>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</si>
  <si>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</si>
  <si>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</si>
  <si>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</si>
  <si>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</si>
  <si>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</si>
  <si>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</si>
  <si>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</si>
  <si>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</si>
  <si>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</si>
  <si>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</si>
  <si>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</si>
  <si>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</si>
  <si>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</si>
  <si>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</si>
  <si>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</si>
  <si>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</si>
  <si>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</si>
  <si>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</si>
  <si>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</si>
  <si>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</si>
  <si>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</si>
  <si>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</si>
  <si>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</si>
  <si>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</si>
  <si>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</si>
  <si>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</si>
  <si>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</si>
  <si>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</si>
  <si>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</si>
  <si>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</si>
  <si>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</si>
  <si>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</si>
  <si>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</si>
  <si>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</si>
  <si>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</si>
  <si>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</si>
  <si>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</si>
  <si>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</si>
  <si>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</si>
  <si>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</si>
  <si>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</si>
  <si>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</si>
  <si>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</si>
  <si>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</si>
  <si>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</si>
  <si>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</si>
  <si>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</si>
  <si>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</si>
  <si>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</si>
  <si>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</si>
  <si>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</si>
  <si>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</si>
  <si>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</si>
  <si>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</si>
  <si>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</si>
  <si>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</si>
  <si>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</si>
  <si>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</si>
  <si>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</si>
  <si>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</si>
  <si>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</si>
  <si>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</si>
  <si>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</si>
  <si>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</si>
  <si>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</si>
  <si>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</si>
  <si>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</si>
  <si>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</si>
  <si>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</si>
  <si>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</si>
  <si>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</si>
  <si>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</si>
  <si>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</si>
  <si>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</si>
  <si>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</si>
  <si>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</si>
  <si>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</si>
  <si>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</si>
  <si>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</si>
  <si>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</si>
  <si>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</si>
  <si>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</si>
  <si>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</si>
  <si>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</si>
  <si>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</si>
  <si>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</si>
  <si>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</si>
  <si>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</si>
  <si>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</si>
  <si>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</si>
  <si>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</si>
  <si>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</si>
  <si>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</si>
  <si>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</si>
  <si>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</si>
  <si>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</si>
  <si>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</si>
  <si>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</si>
  <si>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</si>
  <si>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</si>
  <si>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</si>
  <si>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</si>
  <si>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</si>
  <si>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</si>
  <si>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</si>
  <si>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</si>
  <si>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</si>
  <si>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</si>
  <si>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</si>
  <si>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</si>
  <si>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</si>
  <si>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</si>
  <si>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</si>
  <si>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</si>
  <si>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</si>
  <si>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</si>
  <si>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</si>
  <si>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</si>
  <si>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</si>
  <si>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</si>
  <si>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</si>
  <si>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</si>
  <si>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</si>
  <si>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</si>
  <si>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</si>
  <si>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</si>
  <si>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</si>
  <si>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</si>
  <si>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</si>
  <si>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</si>
  <si>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</si>
  <si>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</si>
  <si>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</si>
  <si>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</si>
  <si>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</si>
  <si>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</si>
  <si>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</si>
  <si>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</si>
  <si>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</si>
  <si>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</si>
  <si>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</si>
  <si>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</si>
  <si>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</si>
  <si>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</si>
  <si>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</si>
  <si>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</si>
  <si>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</si>
  <si>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</si>
  <si>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</si>
  <si>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</si>
  <si>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</si>
  <si>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</si>
  <si>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</si>
  <si>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</si>
  <si>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</si>
  <si>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</si>
  <si>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</si>
  <si>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</si>
  <si>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</si>
  <si>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</si>
  <si>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</si>
  <si>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</si>
  <si>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</si>
  <si>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</si>
  <si>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</si>
  <si>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</si>
  <si>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</si>
  <si>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</si>
  <si>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</si>
  <si>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</si>
  <si>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</si>
  <si>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</si>
  <si>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</si>
  <si>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</si>
  <si>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</si>
  <si>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</si>
  <si>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</si>
  <si>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</si>
  <si>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</si>
  <si>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</si>
  <si>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</si>
  <si>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</si>
  <si>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</si>
  <si>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</si>
  <si>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</si>
  <si>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</si>
  <si>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</si>
  <si>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</si>
  <si>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</si>
  <si>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</si>
  <si>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</si>
  <si>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</si>
  <si>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</si>
  <si>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</si>
  <si>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</si>
  <si>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</si>
  <si>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</si>
  <si>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</si>
  <si>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</si>
  <si>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</si>
  <si>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</si>
  <si>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</si>
  <si>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</si>
  <si>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</si>
  <si>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</si>
  <si>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</si>
  <si>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</si>
  <si>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</si>
  <si>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</si>
  <si>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</si>
  <si>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</si>
  <si>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</si>
  <si>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</si>
  <si>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</si>
  <si>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</si>
  <si>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</si>
  <si>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</si>
  <si>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</si>
  <si>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</si>
  <si>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</si>
  <si>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</si>
  <si>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</si>
  <si>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</si>
  <si>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</si>
  <si>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</si>
  <si>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</si>
  <si>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</si>
  <si>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</si>
  <si>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</si>
  <si>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</si>
  <si>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</si>
  <si>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</si>
  <si>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</si>
  <si>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</si>
  <si>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</si>
  <si>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</si>
  <si>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</si>
  <si>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</si>
  <si>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</si>
  <si>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</si>
  <si>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</si>
  <si>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</si>
  <si>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</si>
  <si>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</si>
  <si>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</si>
  <si>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</si>
  <si>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</si>
  <si>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</si>
  <si>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</si>
  <si>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</si>
  <si>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</si>
  <si>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</si>
  <si>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</si>
  <si>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</si>
  <si>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</si>
  <si>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</si>
  <si>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</si>
  <si>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</si>
  <si>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</si>
  <si>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</si>
  <si>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</si>
  <si>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</si>
  <si>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</si>
  <si>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</si>
  <si>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</si>
  <si>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</si>
  <si>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</si>
  <si>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</si>
  <si>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</si>
  <si>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</si>
  <si>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</si>
  <si>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</si>
  <si>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</si>
  <si>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</si>
  <si>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</si>
  <si>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</si>
  <si>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</si>
  <si>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</si>
  <si>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</si>
  <si>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</si>
  <si>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</si>
  <si>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</si>
  <si>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</si>
  <si>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</si>
  <si>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</si>
  <si>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</si>
  <si>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</si>
  <si>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</si>
  <si>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</si>
  <si>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</si>
  <si>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</si>
  <si>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</si>
  <si>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</si>
  <si>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</si>
  <si>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</si>
  <si>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</si>
  <si>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</si>
  <si>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</si>
  <si>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</si>
  <si>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</si>
  <si>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</si>
  <si>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</si>
  <si>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</si>
  <si>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</si>
  <si>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</si>
  <si>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</si>
  <si>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</si>
  <si>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</si>
  <si>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</si>
  <si>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</si>
  <si>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</si>
  <si>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</si>
  <si>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</si>
  <si>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</si>
  <si>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</si>
  <si>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</si>
  <si>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</si>
  <si>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</si>
  <si>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</si>
  <si>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</si>
  <si>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</si>
  <si>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</si>
  <si>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</si>
  <si>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</si>
  <si>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</si>
  <si>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</si>
  <si>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</si>
  <si>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</si>
  <si>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</si>
  <si>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</si>
  <si>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</si>
  <si>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</si>
  <si>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</si>
  <si>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</si>
  <si>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</si>
  <si>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</si>
  <si>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</si>
  <si>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</si>
  <si>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</si>
  <si>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</si>
  <si>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</si>
  <si>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</si>
  <si>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</si>
  <si>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</si>
  <si>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</si>
  <si>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</si>
  <si>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</si>
  <si>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</si>
  <si>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</si>
  <si>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</si>
  <si>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</si>
  <si>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</si>
  <si>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</si>
  <si>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</si>
  <si>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</si>
  <si>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</si>
  <si>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</si>
  <si>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</si>
  <si>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</si>
  <si>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</si>
  <si>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</si>
  <si>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</si>
  <si>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</si>
  <si>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</si>
  <si>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</si>
  <si>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</si>
  <si>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</si>
  <si>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</si>
  <si>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</si>
  <si>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</si>
  <si>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</si>
  <si>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</si>
  <si>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</si>
  <si>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</si>
  <si>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</si>
  <si>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</si>
  <si>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</si>
  <si>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</si>
  <si>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</si>
  <si>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</si>
  <si>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</si>
  <si>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</si>
  <si>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</si>
  <si>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</si>
  <si>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</si>
  <si>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</si>
  <si>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</si>
  <si>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</si>
  <si>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</si>
  <si>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</si>
  <si>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</si>
  <si>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</si>
  <si>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</si>
  <si>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</si>
  <si>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</si>
  <si>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</si>
  <si>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</si>
  <si>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</si>
  <si>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</si>
  <si>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</si>
  <si>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</si>
  <si>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</si>
  <si>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</si>
  <si>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</si>
  <si>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</si>
  <si>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</si>
  <si>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</si>
  <si>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</si>
  <si>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</si>
  <si>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</si>
  <si>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</si>
  <si>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</si>
  <si>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</si>
  <si>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</si>
  <si>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</si>
  <si>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</si>
  <si>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</si>
  <si>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</si>
  <si>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</si>
  <si>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</si>
  <si>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</si>
  <si>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</si>
  <si>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</si>
  <si>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</si>
  <si>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</si>
  <si>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</si>
  <si>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</si>
  <si>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</si>
  <si>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</si>
  <si>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</si>
  <si>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</si>
  <si>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</si>
  <si>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</si>
  <si>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</si>
  <si>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</si>
  <si>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</si>
  <si>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</si>
  <si>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</si>
  <si>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</si>
  <si>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</si>
  <si>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</si>
  <si>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</si>
  <si>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</si>
  <si>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</si>
  <si>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</si>
  <si>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</si>
  <si>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</si>
  <si>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</si>
  <si>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</si>
  <si>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</si>
  <si>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</si>
  <si>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</si>
  <si>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</si>
  <si>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</si>
  <si>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</si>
  <si>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</si>
  <si>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</si>
  <si>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</si>
  <si>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</si>
  <si>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</si>
  <si>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</si>
  <si>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</si>
  <si>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</si>
  <si>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</si>
  <si>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</si>
  <si>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</si>
  <si>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</si>
  <si>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</si>
  <si>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</si>
  <si>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</si>
  <si>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</si>
  <si>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</si>
  <si>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</si>
  <si>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</si>
  <si>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</si>
  <si>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</si>
  <si>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</si>
  <si>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</si>
  <si>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</si>
  <si>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</si>
  <si>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</si>
  <si>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</si>
  <si>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</si>
  <si>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</si>
  <si>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</si>
  <si>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</si>
  <si>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</si>
  <si>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</si>
  <si>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</si>
  <si>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</si>
  <si>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</si>
  <si>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</si>
  <si>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</si>
  <si>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</si>
  <si>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</si>
  <si>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</si>
  <si>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</si>
  <si>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</si>
  <si>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</si>
  <si>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</si>
  <si>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</si>
  <si>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</si>
  <si>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</si>
  <si>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</si>
  <si>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</si>
  <si>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</si>
  <si>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</si>
  <si>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</si>
  <si>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</si>
  <si>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</si>
  <si>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</si>
  <si>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</si>
  <si>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</si>
  <si>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</si>
  <si>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</si>
  <si>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</si>
  <si>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</si>
  <si>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</si>
  <si>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</si>
  <si>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</si>
  <si>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</si>
  <si>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</si>
  <si>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</si>
  <si>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</si>
  <si>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</si>
  <si>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</si>
  <si>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</si>
  <si>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</si>
  <si>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</si>
  <si>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</si>
  <si>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</si>
  <si>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</si>
  <si>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</si>
  <si>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</si>
  <si>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</si>
  <si>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</si>
  <si>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</si>
  <si>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</si>
  <si>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</si>
  <si>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</si>
  <si>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</si>
  <si>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</si>
  <si>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</si>
  <si>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</si>
  <si>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</si>
  <si>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</si>
  <si>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</si>
  <si>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</si>
  <si>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</si>
  <si>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</si>
  <si>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</si>
  <si>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</si>
  <si>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</si>
  <si>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</si>
  <si>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</si>
  <si>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</si>
  <si>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</si>
  <si>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</si>
  <si>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</si>
  <si>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</si>
  <si>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</si>
  <si>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</si>
  <si>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</si>
  <si>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</si>
  <si>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</si>
  <si>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</si>
  <si>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</si>
  <si>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</si>
  <si>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</si>
  <si>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</si>
  <si>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</si>
  <si>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</si>
  <si>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</si>
  <si>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</si>
  <si>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</si>
  <si>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</si>
  <si>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</si>
  <si>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</si>
  <si>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</si>
  <si>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</si>
  <si>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</si>
  <si>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</si>
  <si>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</si>
  <si>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</si>
  <si>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</si>
  <si>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</si>
  <si>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</si>
  <si>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</si>
  <si>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</si>
  <si>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</si>
  <si>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</si>
  <si>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</si>
  <si>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</si>
  <si>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</si>
  <si>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</si>
  <si>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</si>
  <si>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</si>
  <si>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</si>
  <si>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</si>
  <si>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</si>
  <si>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</si>
  <si>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</si>
  <si>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</si>
  <si>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</si>
  <si>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</si>
  <si>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</si>
  <si>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</si>
  <si>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</si>
  <si>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</si>
  <si>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</si>
  <si>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</si>
  <si>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</si>
  <si>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</si>
  <si>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</si>
  <si>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</si>
  <si>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</si>
  <si>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</si>
  <si>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</si>
  <si>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</si>
  <si>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</si>
  <si>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</si>
  <si>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</si>
  <si>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</si>
  <si>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</si>
  <si>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</si>
  <si>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</si>
  <si>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</si>
  <si>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</si>
  <si>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</si>
  <si>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</si>
  <si>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</si>
  <si>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</si>
  <si>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</si>
  <si>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</si>
  <si>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</si>
  <si>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</si>
  <si>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</si>
  <si>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</si>
  <si>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</si>
  <si>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</si>
  <si>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</si>
  <si>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</si>
  <si>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</si>
  <si>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</si>
  <si>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</si>
  <si>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</si>
  <si>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</si>
  <si>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</si>
  <si>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</si>
  <si>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</si>
  <si>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</si>
  <si>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</si>
  <si>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</si>
  <si>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</si>
  <si>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</si>
  <si>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</si>
  <si>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</si>
  <si>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</si>
  <si>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</si>
  <si>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</si>
  <si>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</si>
  <si>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</si>
  <si>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</si>
  <si>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</si>
  <si>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</si>
  <si>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</si>
  <si>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</si>
  <si>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</si>
  <si>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</si>
  <si>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</si>
  <si>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</si>
  <si>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</si>
  <si>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</si>
  <si>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</si>
  <si>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</si>
  <si>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</si>
  <si>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</si>
  <si>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</si>
  <si>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</si>
  <si>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</si>
  <si>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</si>
  <si>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</si>
  <si>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</si>
  <si>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</si>
  <si>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</si>
  <si>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</si>
  <si>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</si>
  <si>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</si>
  <si>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</si>
  <si>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</si>
  <si>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</si>
  <si>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</si>
  <si>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</si>
  <si>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</si>
  <si>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</si>
  <si>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</si>
  <si>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</si>
  <si>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</si>
  <si>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</si>
  <si>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</si>
  <si>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</si>
  <si>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</si>
  <si>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</si>
  <si>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</si>
  <si>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</si>
  <si>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</si>
  <si>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</si>
  <si>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</si>
  <si>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</si>
  <si>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</si>
  <si>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</si>
  <si>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</si>
  <si>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</si>
  <si>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</si>
  <si>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</si>
  <si>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</si>
  <si>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</si>
  <si>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</si>
  <si>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</si>
  <si>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</si>
  <si>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</si>
  <si>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</si>
  <si>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</si>
  <si>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</si>
  <si>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</si>
  <si>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</si>
  <si>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</si>
  <si>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</si>
  <si>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</si>
  <si>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</si>
  <si>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</si>
  <si>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</si>
  <si>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</si>
  <si>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</si>
  <si>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</si>
  <si>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</si>
  <si>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</si>
  <si>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</si>
  <si>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</si>
  <si>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</si>
  <si>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</si>
  <si>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</si>
  <si>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</si>
  <si>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</si>
  <si>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</si>
  <si>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</si>
  <si>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</si>
  <si>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</si>
  <si>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</si>
  <si>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</si>
  <si>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</si>
  <si>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</si>
  <si>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</si>
  <si>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</si>
  <si>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</si>
  <si>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</si>
  <si>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</si>
  <si>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</si>
  <si>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</si>
  <si>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</si>
  <si>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</si>
  <si>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</si>
  <si>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</si>
  <si>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</si>
  <si>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</si>
  <si>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</si>
  <si>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</si>
  <si>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</si>
  <si>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</si>
  <si>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</si>
  <si>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</si>
  <si>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</si>
  <si>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</si>
  <si>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</si>
  <si>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</si>
  <si>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</si>
  <si>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</si>
  <si>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</si>
  <si>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</si>
  <si>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</si>
  <si>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</si>
  <si>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 xml:space="preserve">Maquina Avariada </t>
  </si>
  <si>
    <t>Carregar 30vgs em TGR e deslocar para TRO</t>
  </si>
  <si>
    <t>TAG</t>
  </si>
  <si>
    <t>TAG2</t>
  </si>
  <si>
    <t xml:space="preserve">Trabalha em TAG2 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</si>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</sst>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47" activePane="bottomRight" state="frozen"/>
      <selection pane="bottomRight" activeCell="BO51" sqref="BO5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161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</v>
      </c>
      <c r="AS51" s="38">
        <v>0</v>
      </c>
      <c r="AT51" s="38">
        <v>0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1257</v>
      </c>
      <c r="X60" s="218" t="s">
        <v>957</v>
      </c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1258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1259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1260</v>
      </c>
      <c r="X61" s="218" t="s">
        <v>957</v>
      </c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1261</v>
      </c>
      <c r="W62" s="173" t="s">
        <v>1262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1263</v>
      </c>
      <c r="W63" s="173" t="s">
        <v>1264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1265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1266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1263</v>
      </c>
      <c r="W64" s="173" t="s">
        <v>1267</v>
      </c>
      <c r="X64" s="218" t="s">
        <v>957</v>
      </c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11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6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11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11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69" operator="equal">
      <formula>"ERRO"</formula>
    </cfRule>
  </conditionalFormatting>
  <conditionalFormatting sqref="X4 Y475:Y550 Y1:Z474">
    <cfRule type="cellIs" dxfId="139" priority="18358" operator="equal">
      <formula>"OPORTUNIDADE"</formula>
    </cfRule>
  </conditionalFormatting>
  <conditionalFormatting sqref="AZ6:AZ522">
    <cfRule type="expression" dxfId="138" priority="18353">
      <formula>$BU6=1</formula>
    </cfRule>
  </conditionalFormatting>
  <conditionalFormatting sqref="BQ6:BQ599">
    <cfRule type="cellIs" dxfId="137" priority="18364" operator="equal">
      <formula>"Produção e Intervalo"</formula>
    </cfRule>
    <cfRule type="cellIs" dxfId="136" priority="18365" operator="equal">
      <formula>"Aderente"</formula>
    </cfRule>
    <cfRule type="cellIs" dxfId="135" priority="18366" operator="equal">
      <formula>"Intervalo"</formula>
    </cfRule>
    <cfRule type="cellIs" dxfId="134" priority="18367" operator="equal">
      <formula>"Produção"</formula>
    </cfRule>
    <cfRule type="cellIs" dxfId="133" priority="18368" operator="equal">
      <formula>"ERRO"</formula>
    </cfRule>
  </conditionalFormatting>
  <conditionalFormatting sqref="BR6:BS552">
    <cfRule type="cellIs" dxfId="132" priority="18346" operator="equal">
      <formula>"*"</formula>
    </cfRule>
    <cfRule type="cellIs" dxfId="131" priority="18347" operator="greaterThanOrEqual">
      <formula>1</formula>
    </cfRule>
    <cfRule type="cellIs" dxfId="130" priority="18348" operator="lessThan">
      <formula>1</formula>
    </cfRule>
  </conditionalFormatting>
  <conditionalFormatting sqref="X475:X522 Y475:Y550 Y6:Z474">
    <cfRule type="cellIs" dxfId="129" priority="18294" operator="equal">
      <formula>"NÃO"</formula>
    </cfRule>
    <cfRule type="cellIs" dxfId="128" priority="18295" operator="equal">
      <formula>"SIM"</formula>
    </cfRule>
  </conditionalFormatting>
  <conditionalFormatting sqref="X475:X522">
    <cfRule type="cellIs" dxfId="127" priority="18293" operator="equal">
      <formula>"OPORTUNIDADE"</formula>
    </cfRule>
  </conditionalFormatting>
  <conditionalFormatting sqref="Z475:Z522">
    <cfRule type="cellIs" dxfId="126" priority="18291" operator="equal">
      <formula>"NÃO"</formula>
    </cfRule>
    <cfRule type="cellIs" dxfId="125" priority="18292" operator="equal">
      <formula>"SIM"</formula>
    </cfRule>
  </conditionalFormatting>
  <conditionalFormatting sqref="Z475:Z522">
    <cfRule type="cellIs" dxfId="124" priority="18290" operator="equal">
      <formula>"OPORTUNIDADE"</formula>
    </cfRule>
  </conditionalFormatting>
  <conditionalFormatting sqref="Y1048575:Y1048576">
    <cfRule type="cellIs" dxfId="123" priority="18175" operator="equal">
      <formula>"OPORTUNIDADE"</formula>
    </cfRule>
  </conditionalFormatting>
  <conditionalFormatting sqref="Y1048575:Y1048576">
    <cfRule type="cellIs" dxfId="122" priority="18173" operator="equal">
      <formula>"NÃO"</formula>
    </cfRule>
    <cfRule type="cellIs" dxfId="121" priority="18174" operator="equal">
      <formula>"SIM"</formula>
    </cfRule>
  </conditionalFormatting>
  <conditionalFormatting sqref="Z523:Z548">
    <cfRule type="cellIs" dxfId="120" priority="17910" operator="equal">
      <formula>"OPORTUNIDADE"</formula>
    </cfRule>
  </conditionalFormatting>
  <conditionalFormatting sqref="Z523:Z548">
    <cfRule type="cellIs" dxfId="119" priority="17908" operator="equal">
      <formula>"NÃO"</formula>
    </cfRule>
    <cfRule type="cellIs" dxfId="118" priority="17909" operator="equal">
      <formula>"SIM"</formula>
    </cfRule>
  </conditionalFormatting>
  <conditionalFormatting sqref="X549">
    <cfRule type="cellIs" dxfId="117" priority="17896" operator="equal">
      <formula>"NÃO"</formula>
    </cfRule>
    <cfRule type="cellIs" dxfId="116" priority="17897" operator="equal">
      <formula>"SIM"</formula>
    </cfRule>
  </conditionalFormatting>
  <conditionalFormatting sqref="X549">
    <cfRule type="cellIs" dxfId="115" priority="17895" operator="equal">
      <formula>"OPORTUNIDADE"</formula>
    </cfRule>
  </conditionalFormatting>
  <conditionalFormatting sqref="Z549">
    <cfRule type="cellIs" dxfId="114" priority="17893" operator="equal">
      <formula>"NÃO"</formula>
    </cfRule>
    <cfRule type="cellIs" dxfId="113" priority="17894" operator="equal">
      <formula>"SIM"</formula>
    </cfRule>
  </conditionalFormatting>
  <conditionalFormatting sqref="Z549">
    <cfRule type="cellIs" dxfId="112" priority="17892" operator="equal">
      <formula>"OPORTUNIDADE"</formula>
    </cfRule>
  </conditionalFormatting>
  <conditionalFormatting sqref="BI549">
    <cfRule type="iconSet" priority="1790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2">
      <iconSet showValue="0">
        <cfvo type="percent" val="0"/>
        <cfvo type="num" val="1"/>
        <cfvo type="num" val="1" gte="0"/>
      </iconSet>
    </cfRule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2">
      <formula>$BU492=1</formula>
    </cfRule>
  </conditionalFormatting>
  <conditionalFormatting sqref="AZ525:AZ549">
    <cfRule type="expression" dxfId="110" priority="18672">
      <formula>$BU497=1</formula>
    </cfRule>
  </conditionalFormatting>
  <conditionalFormatting sqref="BI523:BI548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5">
      <iconSet showValue="0">
        <cfvo type="percent" val="0"/>
        <cfvo type="num" val="1"/>
        <cfvo type="num" val="1" gte="0"/>
      </iconSet>
    </cfRule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7" operator="equal">
      <formula>"*"</formula>
    </cfRule>
    <cfRule type="cellIs" dxfId="108" priority="13308" operator="greaterThanOrEqual">
      <formula>1</formula>
    </cfRule>
    <cfRule type="cellIs" dxfId="107" priority="13309" operator="lessThan">
      <formula>1</formula>
    </cfRule>
  </conditionalFormatting>
  <conditionalFormatting sqref="BI6:BI522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99">
    <cfRule type="iconSet" priority="18715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4" operator="equal">
      <formula>"ERRO"</formula>
    </cfRule>
  </conditionalFormatting>
  <conditionalFormatting sqref="BK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1268</v>
      </c>
      <c r="D5" s="350"/>
      <c r="E5" s="350"/>
      <c r="F5" s="350"/>
      <c r="G5" s="350"/>
      <c r="H5" s="350"/>
      <c r="I5" s="350"/>
      <c r="J5" s="351"/>
      <c r="K5" s="352" t="s">
        <v>1269</v>
      </c>
      <c r="L5" s="353"/>
      <c r="M5" s="353"/>
      <c r="N5" s="353"/>
      <c r="O5" s="354" t="s">
        <v>1270</v>
      </c>
      <c r="P5" s="355"/>
      <c r="Q5" s="356"/>
    </row>
    <row r="6" spans="1:17" s="93" customFormat="1" ht="15.75" customHeight="1">
      <c r="A6" s="87" t="s">
        <v>1271</v>
      </c>
      <c r="B6" s="94" t="s">
        <v>1272</v>
      </c>
      <c r="C6" s="95" t="s">
        <v>1163</v>
      </c>
      <c r="D6" s="96" t="s">
        <v>1164</v>
      </c>
      <c r="E6" s="95" t="s">
        <v>1273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1274</v>
      </c>
      <c r="M6" s="139" t="s">
        <v>30</v>
      </c>
      <c r="N6" s="140" t="s">
        <v>1158</v>
      </c>
      <c r="O6" s="246" t="s">
        <v>1201</v>
      </c>
      <c r="P6" s="157"/>
      <c r="Q6" s="193" t="s">
        <v>1275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 xml:space="preserve">Maquina Avariada 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*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94"/>
      <c r="O1" s="294"/>
      <c r="P1" s="170"/>
      <c r="Q1" s="360" t="s">
        <v>1211</v>
      </c>
      <c r="R1" s="361"/>
      <c r="U1" s="102"/>
      <c r="V1" s="362" t="s">
        <v>1276</v>
      </c>
      <c r="W1" s="362"/>
      <c r="X1" s="362"/>
      <c r="Y1" s="104"/>
    </row>
    <row r="2" spans="1:25" s="100" customFormat="1" ht="11.25" customHeight="1">
      <c r="A2" s="105" t="s">
        <v>1277</v>
      </c>
      <c r="B2" s="105" t="s">
        <v>1272</v>
      </c>
      <c r="C2" s="105" t="s">
        <v>7</v>
      </c>
      <c r="D2" s="106" t="s">
        <v>1163</v>
      </c>
      <c r="E2" s="106" t="s">
        <v>1164</v>
      </c>
      <c r="F2" s="106" t="s">
        <v>1271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1278</v>
      </c>
      <c r="U2" s="108" t="s">
        <v>1166</v>
      </c>
      <c r="V2" s="103">
        <f ca="1">TODAY()-1</f>
        <v>46025</v>
      </c>
      <c r="W2" s="103">
        <f ca="1">V2-1</f>
        <v>46024</v>
      </c>
      <c r="X2" s="103">
        <f ca="1">W2-1</f>
        <v>46023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1125</v>
      </c>
      <c r="X8" s="112">
        <f ca="1">_xlfn.XLOOKUP(G8&amp;$X$2,BS_CONTROLE[CHAVE],BS_CONTROLE[Quantidade_11],"-")</f>
        <v>3536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>
        <f ca="1">_xlfn.XLOOKUP(G19&amp;$V$2,BS_CONTROLE[CHAVE],BS_CONTROLE[Quantidade_11],"-")</f>
        <v>30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1125</v>
      </c>
      <c r="X20" s="112">
        <f ca="1">_xlfn.XLOOKUP(G20&amp;$X$2,BS_CONTROLE[CHAVE],BS_CONTROLE[Quantidade_11],"-")</f>
        <v>3536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786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770</v>
      </c>
      <c r="W25" s="112">
        <f ca="1">_xlfn.XLOOKUP(G25&amp;$W$2,BS_CONTROLE[CHAVE],BS_CONTROLE[Quantidade_11],"-")</f>
        <v>220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1125</v>
      </c>
      <c r="X39" s="112">
        <f ca="1">_xlfn.XLOOKUP(G39&amp;$X$2,BS_CONTROLE[CHAVE],BS_CONTROLE[Quantidade_11],"-")</f>
        <v>3536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786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770</v>
      </c>
      <c r="W42" s="112">
        <f ca="1">_xlfn.XLOOKUP(G42&amp;$W$2,BS_CONTROLE[CHAVE],BS_CONTROLE[Quantidade_11],"-")</f>
        <v>220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1125</v>
      </c>
      <c r="X49" s="112">
        <f ca="1">_xlfn.XLOOKUP(G49&amp;$X$2,BS_CONTROLE[CHAVE],BS_CONTROLE[Quantidade_11],"-")</f>
        <v>3536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770</v>
      </c>
      <c r="W52" s="112">
        <f ca="1">_xlfn.XLOOKUP(G52&amp;$W$2,BS_CONTROLE[CHAVE],BS_CONTROLE[Quantidade_11],"-")</f>
        <v>220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>
        <f ca="1">_xlfn.XLOOKUP(G58&amp;$V$2,BS_CONTROLE[CHAVE],BS_CONTROLE[Quantidade_11],"-")</f>
        <v>30</v>
      </c>
      <c r="W58" s="112">
        <f ca="1">_xlfn.XLOOKUP(G58&amp;$W$2,BS_CONTROLE[CHAVE],BS_CONTROLE[Quantidade_11],"-")</f>
        <v>1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1125</v>
      </c>
      <c r="X59" s="112">
        <f ca="1">_xlfn.XLOOKUP(G59&amp;$X$2,BS_CONTROLE[CHAVE],BS_CONTROLE[Quantidade_11],"-")</f>
        <v>3536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>
        <f ca="1">_xlfn.XLOOKUP(G60&amp;$V$2,BS_CONTROLE[CHAVE],BS_CONTROLE[Quantidade_11],"-")</f>
        <v>1</v>
      </c>
      <c r="W60" s="112">
        <f ca="1">_xlfn.XLOOKUP(G60&amp;$W$2,BS_CONTROLE[CHAVE],BS_CONTROLE[Quantidade_11],"-")</f>
        <v>786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770</v>
      </c>
      <c r="W63" s="112">
        <f ca="1">_xlfn.XLOOKUP(G63&amp;$W$2,BS_CONTROLE[CHAVE],BS_CONTROLE[Quantidade_11],"-")</f>
        <v>220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1279</v>
      </c>
    </row>
  </sheetData>
  <autoFilter ref="A2:Y3000" xr:uid="{D1126E52-FA3F-4EAC-A720-DDE9797BEFF6}">
    <filterColumn colId="5">
      <filters>
        <dateGroupItem year="2026" month="1" day="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1280</v>
      </c>
      <c r="C2" s="95" t="s">
        <v>1148</v>
      </c>
      <c r="D2" s="95" t="s">
        <v>1150</v>
      </c>
      <c r="E2" s="95" t="s">
        <v>1281</v>
      </c>
      <c r="F2" s="95" t="s">
        <v>1282</v>
      </c>
      <c r="G2" s="95" t="s">
        <v>1283</v>
      </c>
      <c r="H2" s="95" t="s">
        <v>1284</v>
      </c>
      <c r="I2" s="95" t="s">
        <v>1285</v>
      </c>
      <c r="J2" s="95" t="s">
        <v>1286</v>
      </c>
      <c r="K2" s="131" t="s">
        <v>1287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2026-01-04T10:41:47Z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