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08" documentId="120_S{118792C3-22EF-5104-A093-F22BFE3913F3}" xr6:coauthVersionLast="47" xr6:coauthVersionMax="47" xr10:uidLastSave="{B0263F62-3832-481F-80C3-D0B42217F2A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7" i="1" l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H39" i="1" a="1"/>
  <c r="H39" i="1" s="1"/>
  <c r="N38" i="1" a="1"/>
  <c r="N38" i="1" s="1"/>
  <c r="M38" i="1" a="1"/>
  <c r="M38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42" i="1"/>
  <c r="BQ43" i="1"/>
  <c r="BQ44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36" i="1" a="1"/>
  <c r="M36" i="1"/>
  <c r="K33" i="11" s="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N36" i="1" a="1"/>
  <c r="N36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4" i="11" s="1"/>
  <c r="R38" i="1"/>
  <c r="R35" i="11" s="1"/>
  <c r="R39" i="1"/>
  <c r="R36" i="11" s="1"/>
  <c r="R40" i="1"/>
  <c r="R37" i="11" s="1"/>
  <c r="R41" i="1"/>
  <c r="R38" i="11" s="1"/>
  <c r="R42" i="1"/>
  <c r="R43" i="1"/>
  <c r="R44" i="1"/>
  <c r="R45" i="1"/>
  <c r="R42" i="11" s="1"/>
  <c r="R46" i="1"/>
  <c r="R43" i="11" s="1"/>
  <c r="R47" i="1"/>
  <c r="R44" i="11" s="1"/>
  <c r="R48" i="1"/>
  <c r="R49" i="1"/>
  <c r="R50" i="1"/>
  <c r="R47" i="11" s="1"/>
  <c r="R51" i="1"/>
  <c r="R48" i="11" s="1"/>
  <c r="R52" i="1"/>
  <c r="R53" i="1"/>
  <c r="R50" i="11" s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AY44" i="1"/>
  <c r="AY45" i="1"/>
  <c r="BQ45" i="1" s="1"/>
  <c r="AY46" i="1"/>
  <c r="BQ46" i="1" s="1"/>
  <c r="AY47" i="1"/>
  <c r="BQ47" i="1" s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764" i="1" l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<sst xmlns="http://schemas.openxmlformats.org/spreadsheetml/2006/main" count="4694" uniqueCount="1210">
  <si>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</si>
  <si>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</si>
  <si>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</si>
  <si>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</si>
  <si>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</si>
  <si>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</si>
  <si>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</si>
  <si>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</si>
  <si>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</si>
  <si>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</si>
  <si>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</si>
  <si>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</si>
  <si>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</si>
  <si>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</si>
  <si>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</si>
  <si>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</si>
  <si>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</si>
  <si>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</si>
  <si>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</si>
  <si>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</si>
  <si>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</si>
  <si>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</si>
  <si>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</si>
  <si>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</si>
  <si>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</si>
  <si>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</si>
  <si>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</si>
  <si>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</si>
  <si>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</si>
  <si>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</si>
  <si>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</si>
  <si>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</si>
  <si>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</si>
  <si>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</si>
  <si>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</si>
  <si>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</si>
  <si>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</si>
  <si>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</si>
  <si>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</si>
  <si>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</si>
  <si>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</si>
  <si>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</si>
  <si>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</si>
  <si>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</si>
  <si>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</si>
  <si>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</si>
  <si>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</si>
  <si>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</si>
  <si>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</si>
  <si>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</si>
  <si>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</si>
  <si>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</si>
  <si>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</si>
  <si>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</si>
  <si>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</si>
  <si>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</si>
  <si>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</si>
  <si>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</si>
  <si>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</si>
  <si>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</si>
  <si>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</si>
  <si>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</si>
  <si>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</si>
  <si>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</si>
  <si>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</si>
  <si>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</si>
  <si>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</si>
  <si>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</si>
  <si>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</si>
  <si>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</si>
  <si>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</si>
  <si>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</si>
  <si>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</si>
  <si>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</si>
  <si>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</si>
  <si>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</si>
  <si>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</si>
  <si>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</si>
  <si>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</si>
  <si>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</si>
  <si>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</si>
  <si>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</si>
  <si>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</si>
  <si>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</si>
  <si>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</si>
  <si>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</si>
  <si>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</si>
  <si>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</si>
  <si>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</si>
  <si>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</si>
  <si>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</si>
  <si>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</si>
  <si>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</si>
  <si>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</si>
  <si>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</si>
  <si>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</si>
  <si>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</si>
  <si>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</si>
  <si>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</si>
  <si>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</si>
  <si>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</si>
  <si>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</si>
  <si>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</si>
  <si>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</si>
  <si>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</si>
  <si>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</si>
  <si>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</si>
  <si>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</si>
  <si>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</si>
  <si>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</si>
  <si>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</si>
  <si>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</si>
  <si>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</si>
  <si>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</si>
  <si>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</si>
  <si>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</si>
  <si>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</si>
  <si>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</si>
  <si>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</si>
  <si>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</si>
  <si>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</si>
  <si>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</si>
  <si>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</si>
  <si>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</si>
  <si>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</si>
  <si>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</si>
  <si>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</si>
  <si>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</si>
  <si>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</si>
  <si>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</si>
  <si>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</si>
  <si>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</si>
  <si>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</si>
  <si>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</si>
  <si>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</si>
  <si>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</si>
  <si>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</si>
  <si>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</si>
  <si>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</si>
  <si>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</si>
  <si>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</si>
  <si>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</si>
  <si>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</si>
  <si>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</si>
  <si>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</si>
  <si>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</si>
  <si>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</si>
  <si>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</si>
  <si>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</si>
  <si>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</si>
  <si>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</si>
  <si>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</si>
  <si>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</si>
  <si>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</si>
  <si>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</si>
  <si>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</si>
  <si>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</si>
  <si>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</si>
  <si>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</si>
  <si>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</si>
  <si>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</si>
  <si>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</si>
  <si>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</si>
  <si>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</si>
  <si>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</si>
  <si>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</si>
  <si>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</si>
  <si>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</si>
  <si>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</si>
  <si>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</si>
  <si>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</si>
  <si>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</si>
  <si>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</si>
  <si>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</si>
  <si>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</si>
  <si>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</si>
  <si>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</si>
  <si>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</si>
  <si>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</si>
  <si>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</si>
  <si>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</si>
  <si>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</si>
  <si>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</si>
  <si>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</si>
  <si>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</si>
  <si>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</si>
  <si>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</si>
  <si>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</si>
  <si>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</si>
  <si>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</si>
  <si>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</si>
  <si>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</si>
  <si>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</si>
  <si>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</si>
  <si>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</si>
  <si>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</si>
  <si>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</si>
  <si>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</si>
  <si>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</si>
  <si>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</si>
  <si>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</si>
  <si>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</si>
  <si>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</si>
  <si>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</si>
  <si>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</si>
  <si>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</si>
  <si>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</si>
  <si>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</si>
  <si>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</si>
  <si>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</si>
  <si>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</si>
  <si>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</si>
  <si>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</si>
  <si>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</si>
  <si>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</si>
  <si>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</si>
  <si>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</si>
  <si>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</si>
  <si>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</si>
  <si>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</si>
  <si>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</si>
  <si>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</si>
  <si>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</si>
  <si>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</si>
  <si>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</si>
  <si>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</si>
  <si>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</si>
  <si>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</si>
  <si>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</si>
  <si>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</si>
  <si>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</si>
  <si>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</si>
  <si>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</si>
  <si>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</si>
  <si>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</si>
  <si>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</si>
  <si>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</si>
  <si>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</si>
  <si>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</si>
  <si>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</si>
  <si>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</si>
  <si>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</si>
  <si>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</si>
  <si>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</si>
  <si>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</si>
  <si>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</si>
  <si>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</si>
  <si>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</si>
  <si>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</si>
  <si>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</si>
  <si>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</si>
  <si>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</si>
  <si>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</si>
  <si>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</si>
  <si>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</si>
  <si>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</si>
  <si>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</si>
  <si>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</si>
  <si>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</si>
  <si>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</si>
  <si>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</si>
  <si>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</si>
  <si>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</si>
  <si>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</si>
  <si>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</si>
  <si>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</si>
  <si>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</si>
  <si>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</si>
  <si>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</si>
  <si>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</si>
  <si>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</si>
  <si>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</si>
  <si>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</si>
  <si>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</si>
  <si>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</si>
  <si>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</si>
  <si>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</si>
  <si>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</si>
  <si>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</si>
  <si>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</si>
  <si>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</si>
  <si>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</si>
  <si>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</si>
  <si>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</si>
  <si>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</si>
  <si>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</si>
  <si>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</si>
  <si>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</si>
  <si>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</si>
  <si>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</si>
  <si>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</si>
  <si>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</si>
  <si>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</si>
  <si>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</si>
  <si>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</si>
  <si>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</si>
  <si>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</si>
  <si>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</si>
  <si>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</si>
  <si>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</si>
  <si>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</si>
  <si>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</si>
  <si>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</si>
  <si>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</si>
  <si>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</si>
  <si>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</si>
  <si>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</si>
  <si>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</si>
  <si>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</si>
  <si>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</si>
  <si>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</si>
  <si>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</si>
  <si>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</si>
  <si>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</si>
  <si>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</si>
  <si>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</si>
  <si>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</si>
  <si>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</si>
  <si>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</si>
  <si>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</si>
  <si>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</si>
  <si>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</si>
  <si>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</si>
  <si>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</si>
  <si>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</si>
  <si>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</si>
  <si>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</si>
  <si>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</si>
  <si>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</si>
  <si>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</si>
  <si>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</si>
  <si>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</si>
  <si>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</si>
  <si>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</si>
  <si>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</si>
  <si>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</si>
  <si>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</si>
  <si>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</si>
  <si>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</si>
  <si>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</si>
  <si>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</si>
  <si>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</si>
  <si>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</si>
  <si>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</si>
  <si>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</si>
  <si>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</si>
  <si>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</si>
  <si>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</si>
  <si>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</si>
  <si>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</si>
  <si>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</si>
  <si>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</si>
  <si>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</si>
  <si>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</si>
  <si>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</si>
  <si>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</si>
  <si>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</si>
  <si>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</si>
  <si>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</si>
  <si>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</si>
  <si>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</si>
  <si>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</si>
  <si>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</si>
  <si>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</si>
  <si>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</si>
  <si>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</si>
  <si>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</si>
  <si>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</si>
  <si>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</si>
  <si>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</si>
  <si>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</si>
  <si>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</si>
  <si>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</si>
  <si>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</si>
  <si>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</si>
  <si>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</si>
  <si>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</si>
  <si>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</si>
  <si>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</si>
  <si>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</si>
  <si>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</si>
  <si>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</si>
  <si>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</si>
  <si>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</si>
  <si>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</si>
  <si>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</si>
  <si>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</si>
  <si>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</si>
  <si>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</si>
  <si>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</si>
  <si>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</si>
  <si>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</si>
  <si>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</si>
  <si>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</si>
  <si>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</si>
  <si>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</si>
  <si>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</si>
  <si>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</si>
  <si>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</si>
  <si>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</si>
  <si>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</si>
  <si>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</si>
  <si>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</si>
  <si>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</si>
  <si>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</si>
  <si>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</si>
  <si>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</si>
  <si>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</si>
  <si>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</si>
  <si>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</si>
  <si>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</si>
  <si>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</si>
  <si>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</si>
  <si>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</si>
  <si>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</si>
  <si>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</si>
  <si>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</si>
  <si>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</si>
  <si>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</si>
  <si>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</si>
  <si>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</si>
  <si>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</si>
  <si>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</si>
  <si>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</si>
  <si>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</si>
  <si>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</si>
  <si>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</si>
  <si>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</si>
  <si>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</si>
  <si>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</si>
  <si>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</si>
  <si>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</si>
  <si>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</si>
  <si>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</si>
  <si>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</si>
  <si>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</si>
  <si>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</si>
  <si>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</si>
  <si>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</si>
  <si>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</si>
  <si>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</si>
  <si>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</si>
  <si>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</si>
  <si>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</si>
  <si>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</si>
  <si>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</si>
  <si>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</si>
  <si>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</si>
  <si>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</si>
  <si>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</si>
  <si>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</si>
  <si>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</si>
  <si>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</si>
  <si>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</si>
  <si>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</si>
  <si>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</si>
  <si>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</si>
  <si>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</si>
  <si>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</si>
  <si>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</si>
  <si>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</si>
  <si>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</si>
  <si>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</si>
  <si>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</si>
  <si>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</si>
  <si>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</si>
  <si>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</si>
  <si>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</si>
  <si>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</si>
  <si>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</si>
  <si>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</si>
  <si>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</si>
  <si>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</si>
  <si>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</si>
  <si>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</si>
  <si>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</si>
  <si>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</si>
  <si>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</si>
  <si>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</si>
  <si>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</si>
  <si>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</si>
  <si>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</si>
  <si>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</si>
  <si>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</si>
  <si>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</si>
  <si>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</si>
  <si>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</si>
  <si>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</si>
  <si>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</si>
  <si>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</si>
  <si>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</si>
  <si>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</si>
  <si>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</si>
  <si>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</si>
  <si>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</si>
  <si>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</si>
  <si>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</si>
  <si>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</si>
  <si>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</si>
  <si>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</si>
  <si>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</si>
  <si>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</si>
  <si>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</si>
  <si>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</si>
  <si>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</si>
  <si>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</si>
  <si>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</si>
  <si>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</si>
  <si>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</si>
  <si>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</si>
  <si>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</si>
  <si>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</si>
  <si>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</si>
  <si>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</si>
  <si>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</si>
  <si>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</si>
  <si>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</si>
  <si>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</si>
  <si>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</si>
  <si>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</si>
  <si>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</si>
  <si>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</si>
  <si>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</si>
  <si>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</si>
  <si>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</si>
  <si>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</si>
  <si>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</si>
  <si>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</si>
  <si>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</si>
  <si>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</si>
  <si>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</si>
  <si>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</si>
  <si>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</si>
  <si>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</si>
  <si>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</si>
  <si>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</si>
  <si>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</si>
  <si>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</si>
  <si>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</si>
  <si>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</si>
  <si>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</si>
  <si>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</si>
  <si>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</si>
  <si>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</si>
  <si>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</si>
  <si>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</si>
  <si>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</si>
  <si>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</si>
  <si>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</si>
  <si>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</si>
  <si>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</si>
  <si>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</si>
  <si>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</si>
  <si>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</si>
  <si>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</si>
  <si>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</si>
  <si>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</si>
  <si>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</si>
  <si>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</si>
  <si>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</si>
  <si>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</si>
  <si>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</si>
  <si>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</si>
  <si>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</si>
  <si>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</si>
  <si>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</si>
  <si>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</si>
  <si>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</si>
  <si>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</si>
  <si>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</si>
  <si>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</si>
  <si>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</si>
  <si>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</si>
  <si>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</si>
  <si>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</si>
  <si>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</si>
  <si>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</si>
  <si>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</si>
  <si>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</si>
  <si>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</si>
  <si>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</si>
  <si>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</si>
  <si>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</si>
  <si>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</si>
  <si>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</si>
  <si>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</si>
  <si>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</si>
  <si>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</si>
  <si>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</si>
  <si>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</si>
  <si>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</si>
  <si>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</si>
  <si>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</si>
  <si>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</si>
  <si>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</si>
  <si>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</si>
  <si>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</si>
  <si>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</si>
  <si>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</si>
  <si>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</si>
  <si>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</si>
  <si>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</si>
  <si>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</si>
  <si>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</si>
  <si>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</si>
  <si>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</si>
  <si>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</si>
  <si>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</si>
  <si>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</si>
  <si>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</si>
  <si>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</si>
  <si>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</si>
  <si>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</si>
  <si>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</si>
  <si>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</si>
  <si>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</si>
  <si>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</si>
  <si>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</si>
  <si>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</si>
  <si>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</si>
  <si>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</si>
  <si>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</si>
  <si>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</si>
  <si>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</si>
  <si>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</si>
  <si>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</si>
  <si>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</si>
  <si>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</si>
  <si>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</si>
  <si>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</si>
  <si>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</si>
  <si>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</si>
  <si>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</si>
  <si>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</si>
  <si>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</si>
  <si>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</si>
  <si>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</si>
  <si>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</si>
  <si>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</si>
  <si>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</si>
  <si>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</si>
  <si>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</si>
  <si>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</si>
  <si>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</si>
  <si>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</si>
  <si>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</si>
  <si>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</si>
  <si>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</si>
  <si>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</si>
  <si>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</si>
  <si>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</si>
  <si>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</si>
  <si>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</si>
  <si>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</si>
  <si>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</si>
  <si>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</si>
  <si>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</si>
  <si>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</si>
  <si>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</si>
  <si>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</si>
  <si>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</si>
  <si>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</si>
  <si>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</si>
  <si>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</si>
  <si>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</si>
  <si>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</si>
  <si>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</si>
  <si>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</si>
  <si>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</si>
  <si>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</si>
  <si>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</si>
  <si>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</si>
  <si>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</si>
  <si>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</si>
  <si>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</si>
  <si>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</si>
  <si>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</si>
  <si>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</si>
  <si>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</si>
  <si>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</si>
  <si>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</si>
  <si>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</si>
  <si>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</si>
  <si>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</si>
  <si>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</si>
  <si>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</si>
  <si>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</si>
  <si>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</si>
  <si>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</si>
  <si>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</si>
  <si>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</si>
  <si>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</si>
  <si>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</si>
  <si>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</si>
  <si>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</si>
  <si>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</si>
  <si>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</si>
  <si>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</si>
  <si>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</si>
  <si>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</si>
  <si>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</si>
  <si>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</si>
  <si>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</si>
  <si>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</si>
  <si>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</si>
  <si>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</si>
  <si>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</si>
  <si>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</si>
  <si>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</si>
  <si>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</si>
  <si>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</si>
  <si>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</si>
  <si>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</si>
  <si>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</si>
  <si>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</si>
  <si>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</si>
  <si>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</si>
  <si>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</si>
  <si>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</si>
  <si>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</si>
  <si>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</si>
  <si>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</si>
  <si>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</si>
  <si>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</si>
  <si>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</si>
  <si>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</si>
  <si>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</si>
  <si>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</si>
  <si>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</si>
  <si>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</si>
  <si>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</si>
  <si>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</si>
  <si>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</si>
  <si>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</si>
  <si>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</si>
  <si>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</si>
  <si>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</si>
  <si>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</si>
  <si>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</si>
  <si>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</si>
  <si>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</si>
  <si>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</si>
  <si>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</si>
  <si>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</si>
  <si>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</si>
  <si>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</si>
  <si>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</si>
  <si>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</si>
  <si>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</si>
  <si>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</si>
  <si>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</si>
  <si>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</si>
  <si>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</si>
  <si>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</si>
  <si>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</si>
  <si>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</si>
  <si>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</si>
  <si>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</si>
  <si>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</si>
  <si>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</si>
  <si>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</si>
  <si>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</si>
  <si>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</si>
  <si>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</si>
  <si>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</si>
  <si>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</si>
  <si>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</si>
  <si>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</si>
  <si>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</si>
  <si>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</si>
  <si>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</si>
  <si>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</si>
  <si>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</si>
  <si>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</si>
  <si>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</si>
  <si>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</si>
  <si>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</si>
  <si>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</si>
  <si>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</si>
  <si>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</si>
  <si>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</si>
  <si>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</si>
  <si>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</si>
  <si>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</si>
  <si>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</si>
  <si>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</si>
  <si>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</si>
  <si>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</si>
  <si>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</si>
  <si>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</si>
  <si>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</si>
  <si>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</si>
  <si>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</si>
  <si>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</si>
  <si>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</si>
  <si>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</si>
  <si>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</si>
  <si>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</si>
  <si>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</si>
  <si>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</si>
  <si>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</si>
  <si>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</si>
  <si>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</si>
  <si>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</si>
  <si>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</si>
  <si>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</si>
  <si>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</si>
  <si>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</si>
  <si>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</si>
  <si>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</si>
  <si>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</si>
  <si>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</si>
  <si>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</si>
  <si>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</si>
  <si>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</si>
  <si>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</si>
  <si>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</si>
  <si>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</si>
  <si>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</si>
  <si>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</si>
  <si>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</si>
  <si>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</si>
  <si>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</si>
  <si>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</si>
  <si>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</si>
  <si>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</si>
  <si>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</si>
  <si>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</si>
  <si>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</si>
  <si>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</si>
  <si>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</si>
  <si>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</si>
  <si>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</si>
  <si>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</si>
  <si>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</si>
  <si>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</si>
  <si>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</si>
  <si>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</si>
  <si>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</si>
  <si>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</si>
  <si>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</si>
  <si>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</si>
  <si>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</si>
  <si>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</si>
  <si>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</si>
  <si>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</si>
  <si>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</si>
  <si>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</si>
  <si>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</si>
  <si>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</si>
  <si>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</si>
  <si>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</si>
  <si>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</si>
  <si>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</si>
  <si>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</si>
  <si>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</si>
  <si>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</si>
  <si>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</si>
  <si>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</si>
  <si>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</si>
  <si>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</si>
  <si>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</si>
  <si>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</si>
  <si>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</si>
  <si>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</si>
  <si>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</si>
  <si>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</si>
  <si>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</si>
  <si>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</si>
  <si>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</si>
  <si>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</si>
  <si>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</si>
  <si>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</si>
  <si>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</si>
  <si>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</si>
  <si>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</si>
  <si>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</si>
  <si>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</si>
  <si>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</si>
  <si>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</si>
  <si>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</si>
  <si>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</si>
  <si>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</si>
  <si>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</si>
  <si>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</si>
  <si>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</si>
  <si>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</si>
  <si>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</si>
  <si>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</si>
  <si>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</si>
  <si>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</si>
  <si>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</si>
  <si>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</si>
  <si>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</si>
  <si>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</si>
  <si>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</si>
  <si>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</si>
  <si>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</si>
  <si>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</si>
  <si>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</si>
  <si>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</si>
  <si>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</si>
  <si>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</si>
  <si>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</si>
  <si>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</si>
  <si>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</si>
  <si>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</si>
  <si>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</si>
  <si>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</si>
  <si>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</si>
  <si>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</si>
  <si>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</si>
  <si>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</si>
  <si>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</si>
  <si>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</si>
  <si>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</si>
  <si>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</si>
  <si>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</si>
  <si>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</si>
  <si>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</si>
  <si>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</si>
  <si>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</si>
  <si>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</si>
  <si>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</si>
  <si>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</si>
  <si>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</si>
  <si>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</si>
  <si>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</si>
  <si>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</si>
  <si>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</si>
  <si>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</si>
  <si>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</si>
  <si>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</si>
  <si>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</si>
  <si>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</si>
  <si>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</si>
  <si>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</si>
  <si>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</si>
  <si>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</si>
  <si>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</si>
  <si>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</si>
  <si>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</si>
  <si>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</si>
  <si>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</si>
  <si>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</si>
  <si>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</si>
  <si>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</si>
  <si>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</si>
  <si>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</si>
  <si>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</si>
  <si>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</si>
  <si>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</si>
  <si>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</si>
  <si>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</si>
  <si>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</si>
  <si>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</si>
  <si>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</si>
  <si>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</si>
  <si>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</si>
  <si>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</si>
  <si>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</si>
  <si>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</si>
  <si>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</si>
  <si>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</si>
  <si>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</si>
  <si>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</si>
  <si>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</si>
  <si>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</si>
  <si>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</si>
  <si>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</si>
  <si>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</si>
  <si>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</si>
  <si>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</si>
  <si>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</si>
  <si>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</si>
  <si>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</si>
  <si>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</si>
  <si>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</si>
  <si>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</si>
  <si>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</si>
  <si>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</si>
  <si>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</si>
  <si>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</si>
  <si>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</si>
  <si>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</si>
  <si>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</si>
  <si>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</si>
  <si>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</si>
  <si>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</si>
  <si>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</si>
  <si>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</si>
  <si>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</si>
  <si>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</si>
  <si>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</si>
  <si>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</si>
  <si>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</si>
  <si>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</si>
  <si>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</si>
  <si>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</si>
  <si>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</si>
  <si>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</si>
  <si>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</si>
  <si>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</si>
  <si>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</si>
  <si>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</si>
  <si>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</si>
  <si>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</si>
  <si>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</si>
  <si>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</si>
  <si>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</si>
  <si>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</si>
  <si>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</si>
  <si>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</si>
  <si>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</si>
  <si>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</si>
  <si>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</si>
  <si>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</si>
  <si>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</si>
  <si>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</si>
  <si>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</si>
  <si>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</si>
  <si>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</si>
  <si>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</si>
  <si>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</si>
  <si>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</si>
  <si>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</si>
  <si>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</si>
  <si>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</si>
  <si>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</si>
  <si>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</si>
  <si>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</si>
  <si>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</si>
  <si>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</si>
  <si>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</si>
  <si>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</si>
  <si>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</si>
  <si>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</si>
  <si>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</si>
  <si>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</si>
  <si>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</si>
  <si>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</si>
  <si>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</si>
  <si>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</si>
  <si>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</si>
  <si>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</si>
  <si>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</si>
  <si>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</si>
  <si>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</si>
  <si>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</si>
  <si>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</si>
  <si>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</si>
  <si>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</si>
  <si>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</si>
  <si>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</si>
  <si>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</si>
  <si>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</si>
  <si>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</si>
  <si>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</si>
  <si>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</si>
  <si>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</si>
  <si>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</si>
  <si>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</si>
  <si>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</si>
  <si>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</si>
  <si>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</si>
  <si>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</si>
  <si>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</si>
  <si>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</si>
  <si>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</si>
  <si>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</si>
  <si>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</si>
  <si>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</si>
  <si>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</si>
  <si>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</si>
  <si>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</si>
  <si>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</si>
  <si>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</si>
  <si>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</si>
  <si>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</si>
  <si>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</si>
  <si>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</si>
  <si>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</si>
  <si>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</si>
  <si>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</si>
  <si>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</si>
  <si>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</si>
  <si>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</si>
  <si>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</si>
  <si>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</si>
  <si>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</si>
  <si>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</si>
  <si>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</si>
  <si>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</si>
  <si>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</si>
  <si>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</si>
  <si>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</si>
  <si>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</si>
  <si>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</si>
  <si>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</si>
  <si>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</si>
  <si>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</si>
  <si>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</si>
  <si>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</si>
  <si>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</si>
  <si>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</si>
  <si>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</si>
  <si>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</si>
  <si>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</si>
  <si>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</si>
  <si>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</si>
  <si>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</si>
  <si>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</si>
  <si>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</si>
  <si>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</si>
  <si>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</si>
  <si>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</si>
  <si>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</si>
  <si>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</si>
  <si>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</si>
  <si>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</si>
  <si>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</si>
  <si>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</si>
  <si>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</si>
  <si>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</si>
  <si>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</si>
  <si>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</si>
  <si>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</si>
  <si>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</si>
  <si>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</si>
  <si>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</si>
  <si>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</si>
  <si>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</si>
  <si>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</si>
  <si>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</si>
  <si>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</si>
  <si>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</si>
  <si>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</si>
  <si>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</si>
  <si>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</si>
  <si>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</si>
  <si>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</si>
  <si>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</si>
  <si>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</si>
  <si>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</si>
  <si>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</si>
  <si>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</si>
  <si>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</si>
  <si>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</si>
  <si>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</si>
  <si>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</si>
  <si>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</si>
  <si>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</si>
  <si>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</si>
  <si>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</si>
  <si>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</si>
  <si>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</si>
  <si>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</si>
  <si>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</si>
  <si>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</si>
  <si>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</si>
  <si>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</si>
  <si>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</si>
  <si>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</si>
  <si>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</si>
  <si>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</si>
  <si>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</si>
  <si>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</si>
  <si>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</si>
  <si>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</si>
  <si>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</si>
  <si>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</si>
  <si>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</si>
  <si>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</si>
  <si>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</si>
  <si>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</si>
  <si>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</si>
  <si>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</si>
  <si>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</si>
  <si>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</si>
  <si>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</si>
  <si>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</si>
  <si>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</si>
  <si>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</si>
  <si>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</si>
  <si>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</si>
  <si>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</si>
  <si>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IGOR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</si>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</sst>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32" dataDxfId="431" headerRowBorderDxfId="429" tableBorderDxfId="430" totalsRowBorderDxfId="428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27"/>
    <tableColumn id="11" xr3:uid="{33520CA5-F846-4E76-93B5-CB06B5FE2FAB}" name="Coordenação Cod" dataDxfId="426"/>
    <tableColumn id="2" xr3:uid="{C84FE88F-829A-43C2-9585-F43A9E153FAA}" name="Coordenação" dataDxfId="425"/>
    <tableColumn id="3" xr3:uid="{CF353A97-A9EF-46B5-8824-245D2CB759D0}" name="Gerência" dataDxfId="424"/>
    <tableColumn id="4" xr3:uid="{062C67FE-0D06-4582-BA9C-B087681F34EC}" name="SUB" dataDxfId="423"/>
    <tableColumn id="5" xr3:uid="{1DF130D1-4D15-4DFF-8266-F1B81CAA897E}" name="KM Inicio" dataDxfId="422"/>
    <tableColumn id="6" xr3:uid="{A344A0E9-F964-4FE5-9EB0-2661309404E9}" name="KM Fim" dataDxfId="421"/>
    <tableColumn id="7" xr3:uid="{B0ED4DF3-274E-46B6-A2D1-0985F47224C1}" name="Trecho" dataDxfId="420"/>
    <tableColumn id="8" xr3:uid="{1DE44FFC-B2F5-4DE5-A7E5-915DA69A16F8}" name="SB" dataDxfId="419"/>
    <tableColumn id="9" xr3:uid="{7841069B-E29E-4A5E-B561-931B24D14782}" name="NOME SUB" dataDxfId="418"/>
    <tableColumn id="10" xr3:uid="{01B251F8-5EA1-4C87-81E3-9BD14100B544}" name="Trecho Coordenação" dataDxfId="41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16"/>
    <tableColumn id="8" xr3:uid="{98E82858-1ECA-4DB3-8AE4-BBB972FC487D}" name="CORRELATO" dataDxfId="4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W23" activePane="topRight" state="frozen"/>
      <selection pane="topRight" activeCell="AH47" sqref="AH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5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5" t="s">
        <v>1041</v>
      </c>
      <c r="AZ3" s="65"/>
      <c r="BA3" s="284"/>
      <c r="BB3" s="285"/>
      <c r="BC3" s="264" t="s">
        <v>1034</v>
      </c>
      <c r="BD3" s="265"/>
      <c r="BE3" s="265"/>
      <c r="BF3" s="266"/>
      <c r="BG3" s="64"/>
      <c r="BH3" s="278"/>
      <c r="BI3" s="279"/>
      <c r="BJ3" s="279"/>
      <c r="BK3" s="280"/>
      <c r="BL3" s="64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13">
        <f t="shared" si="1"/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140" t="s">
        <v>1130</v>
      </c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1132</v>
      </c>
      <c r="BK10" s="241" t="s">
        <v>1132</v>
      </c>
      <c r="BL10" s="64"/>
      <c r="BM10" s="142"/>
      <c r="BN10" s="142"/>
      <c r="BO10" s="142"/>
      <c r="BP10" s="243"/>
      <c r="BQ10" s="20">
        <f>IF(OR(B10="",F10=""),"*",AY10/P10)</f>
        <v>0</v>
      </c>
      <c r="BR10" s="20">
        <f>IF(OR(B10="",F10=""),"*",BA10/Q10)</f>
        <v>0</v>
      </c>
      <c r="BS10" s="248" t="str">
        <f t="shared" ref="BS10" si="5">IF(BM10="","",SUBSTITUTE(BL10," ","")&amp;SUBSTITUTE(BM10," ",""))</f>
        <v/>
      </c>
      <c r="BT10" s="8" t="str">
        <f>IF(BN10="","",SUBSTITUTE(BM10," ","")&amp;SUBSTITUTE(BN10," ",""))</f>
        <v/>
      </c>
      <c r="BU10"/>
      <c r="BV10"/>
      <c r="BW10"/>
    </row>
    <row r="11" spans="1:75" ht="15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1138</v>
      </c>
      <c r="BK14" s="241" t="s">
        <v>1138</v>
      </c>
      <c r="BL14" s="64"/>
      <c r="BM14" s="142" t="s">
        <v>542</v>
      </c>
      <c r="BN14" s="142" t="s">
        <v>570</v>
      </c>
      <c r="BO14" s="142" t="s">
        <v>621</v>
      </c>
      <c r="BP14" s="243" t="s">
        <v>1138</v>
      </c>
      <c r="BQ14" s="13">
        <f t="shared" si="1"/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1140</v>
      </c>
      <c r="BK15" s="19" t="s">
        <v>1140</v>
      </c>
      <c r="BL15" s="64"/>
      <c r="BM15" s="142" t="s">
        <v>552</v>
      </c>
      <c r="BN15" s="142" t="s">
        <v>552</v>
      </c>
      <c r="BO15" s="142" t="s">
        <v>552</v>
      </c>
      <c r="BP15" s="19" t="s">
        <v>1140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1143</v>
      </c>
      <c r="BK16" s="241" t="s">
        <v>1143</v>
      </c>
      <c r="BL16" s="64"/>
      <c r="BM16" s="142" t="s">
        <v>548</v>
      </c>
      <c r="BN16" s="142" t="s">
        <v>563</v>
      </c>
      <c r="BO16" s="142" t="s">
        <v>636</v>
      </c>
      <c r="BP16" s="241" t="s">
        <v>1143</v>
      </c>
      <c r="BQ16" s="13">
        <f t="shared" si="1"/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/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-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1144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1145</v>
      </c>
      <c r="W20" s="115" t="s">
        <v>1146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1147</v>
      </c>
      <c r="I21" s="198" t="s">
        <v>1147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1145</v>
      </c>
      <c r="W21" s="115" t="s">
        <v>1148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1145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1145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1149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1145</v>
      </c>
      <c r="W24" s="115" t="s">
        <v>1150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1151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1149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1145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1152</v>
      </c>
      <c r="N26" s="139" t="s">
        <v>1153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1154</v>
      </c>
      <c r="W26" s="115" t="s">
        <v>1155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1156</v>
      </c>
      <c r="BK26" s="19" t="s">
        <v>1157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1158</v>
      </c>
      <c r="N27" s="139" t="s">
        <v>1159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1160</v>
      </c>
      <c r="W27" s="115" t="s">
        <v>1155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1161</v>
      </c>
      <c r="BK27" s="19" t="s">
        <v>1161</v>
      </c>
      <c r="BL27" s="17"/>
      <c r="BM27" s="142" t="s">
        <v>538</v>
      </c>
      <c r="BN27" s="142" t="s">
        <v>557</v>
      </c>
      <c r="BO27" s="142" t="s">
        <v>623</v>
      </c>
      <c r="BP27" s="243" t="s">
        <v>1161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1162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1163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1164</v>
      </c>
      <c r="BH28" s="18">
        <v>0</v>
      </c>
      <c r="BI28" s="18"/>
      <c r="BJ28" s="18" t="s">
        <v>1165</v>
      </c>
      <c r="BK28" s="19" t="s">
        <v>1165</v>
      </c>
      <c r="BL28" s="17"/>
      <c r="BM28" s="142" t="s">
        <v>548</v>
      </c>
      <c r="BN28" s="142" t="s">
        <v>563</v>
      </c>
      <c r="BO28" s="142" t="s">
        <v>636</v>
      </c>
      <c r="BP28" s="243" t="s">
        <v>1166</v>
      </c>
      <c r="BQ28" s="13">
        <f t="shared" si="1"/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1167</v>
      </c>
      <c r="I29" s="156" t="s">
        <v>1167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1168</v>
      </c>
      <c r="BJ29" s="241" t="s">
        <v>1168</v>
      </c>
      <c r="BK29" s="241" t="s">
        <v>1168</v>
      </c>
      <c r="BL29" s="17"/>
      <c r="BM29" s="142" t="s">
        <v>538</v>
      </c>
      <c r="BN29" s="142" t="s">
        <v>1169</v>
      </c>
      <c r="BO29" s="142" t="s">
        <v>1169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1167</v>
      </c>
      <c r="I30" s="156" t="s">
        <v>1167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1170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1168</v>
      </c>
      <c r="BJ30" s="241" t="s">
        <v>1168</v>
      </c>
      <c r="BK30" s="241" t="s">
        <v>1168</v>
      </c>
      <c r="BL30" s="17"/>
      <c r="BM30" s="142" t="s">
        <v>538</v>
      </c>
      <c r="BN30" s="142" t="s">
        <v>1169</v>
      </c>
      <c r="BO30" s="142" t="s">
        <v>1169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1171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1171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1172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1173</v>
      </c>
      <c r="BK31" s="19" t="s">
        <v>1174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1175</v>
      </c>
      <c r="I32" s="198" t="s">
        <v>1175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1176</v>
      </c>
      <c r="W32" s="115" t="s">
        <v>1177</v>
      </c>
      <c r="X32" s="114" t="s">
        <v>522</v>
      </c>
      <c r="Y32" s="141"/>
      <c r="Z32" s="114"/>
      <c r="AA32" s="115" t="s">
        <v>1178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0.46180555555555558</v>
      </c>
      <c r="AT32" s="118">
        <v>4.1666666666666664E-2</v>
      </c>
      <c r="AU32" s="164"/>
      <c r="AV32" s="164"/>
      <c r="AW32" s="15"/>
      <c r="AX32" s="15"/>
      <c r="AY32" s="12">
        <f t="shared" ref="AY32" si="11">IF(D32="","*",IFERROR(IF(ISODD(COUNT(AS32:AX32)),"ERRO",SUM((AT32-AS32),(AV32-AU32),(AX32-AW32))),"ERRO"))</f>
        <v>-0.4201388888888889</v>
      </c>
      <c r="AZ32" s="190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1179</v>
      </c>
      <c r="BH32" s="18">
        <v>2</v>
      </c>
      <c r="BI32" s="18" t="s">
        <v>1180</v>
      </c>
      <c r="BJ32" s="18" t="s">
        <v>1181</v>
      </c>
      <c r="BK32" s="257" t="s">
        <v>1182</v>
      </c>
      <c r="BL32" s="17"/>
      <c r="BM32" s="142"/>
      <c r="BN32" s="142"/>
      <c r="BO32" s="142"/>
      <c r="BP32" s="243"/>
      <c r="BQ32" s="20">
        <f t="shared" ref="BQ32" si="12">IF(OR(B32="",F32=""),"*",AY32/P32)</f>
        <v>-5.041666666666667</v>
      </c>
      <c r="BR32" s="20">
        <f t="shared" ref="BR32" si="13">IF(OR(B32="",F32=""),"*",BA32/Q32)</f>
        <v>0</v>
      </c>
      <c r="BS32" s="247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1183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1184</v>
      </c>
      <c r="BK33" s="241" t="s">
        <v>1185</v>
      </c>
      <c r="BL33" s="17"/>
      <c r="BM33" s="142" t="s">
        <v>548</v>
      </c>
      <c r="BN33" s="142" t="s">
        <v>563</v>
      </c>
      <c r="BO33" s="142" t="s">
        <v>636</v>
      </c>
      <c r="BP33" s="241" t="s">
        <v>1184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/>
      </c>
      <c r="B36" s="153"/>
      <c r="C36" s="154" t="str">
        <f>IF(BS_CONTROLE[[#This Row],[DATA]]="","",WEEKNUM(BS_CONTROLE[[#This Row],[DATA]]))</f>
        <v/>
      </c>
      <c r="D36" s="159"/>
      <c r="E36" s="237">
        <v>27</v>
      </c>
      <c r="F36" s="225"/>
      <c r="G36" s="175" t="str">
        <f>IF(D36="","*",VLOOKUP(F36,BS_ATIVIDADE[#Data],3,FALSE))</f>
        <v>*</v>
      </c>
      <c r="H36" s="198"/>
      <c r="I36" s="156"/>
      <c r="J36" s="139"/>
      <c r="K36" s="139"/>
      <c r="L36" s="115"/>
      <c r="M36" s="13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6"/>
      <c r="P36" s="116"/>
      <c r="Q36" s="115"/>
      <c r="R36" s="10" t="str">
        <f>IFERROR(_xlfn.XLOOKUP(F36, BS_ATIVIDADE[ATIVIDADE],BS_ATIVIDADE[UNIDADE] ), "*")</f>
        <v>*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5"/>
      <c r="W36" s="115"/>
      <c r="X36" s="114"/>
      <c r="Y36" s="141"/>
      <c r="Z36" s="114"/>
      <c r="AA36" s="115"/>
      <c r="AB36" s="113"/>
      <c r="AC36" s="113"/>
      <c r="AD36" s="117"/>
      <c r="AE36" s="115"/>
      <c r="AF36" s="115"/>
      <c r="AG36" s="139"/>
      <c r="AH36" s="16"/>
      <c r="AI36" s="138"/>
      <c r="AJ36" s="9" t="str">
        <f>IF(BS_CONTROLE[[#This Row],[Atividade]]=0, "-", BS_CONTROLE[[#This Row],[Atividade]])</f>
        <v>-</v>
      </c>
      <c r="AK36" s="33">
        <f>BS_CONTROLE[[#This Row],[Local - Partida]]</f>
        <v>0</v>
      </c>
      <c r="AL36" s="33">
        <f>BS_CONTROLE[[#This Row],[Local - Encerramento]]</f>
        <v>0</v>
      </c>
      <c r="AM36" s="115" t="str">
        <f>IF(BS_CONTROLE[[#This Row],[Entre - Estações]]=0, "-", BS_CONTROLE[[#This Row],[Entre - Estações]])</f>
        <v>-</v>
      </c>
      <c r="AN36" s="115" t="str">
        <f>IF(BS_CONTROLE[[#This Row],[SB]]=0, "-", BS_CONTROLE[[#This Row],[SB]])</f>
        <v>-</v>
      </c>
      <c r="AO36" s="115" t="str">
        <f>IF(BS_CONTROLE[[#This Row],[SUB]]=0, "-", BS_CONTROLE[[#This Row],[SUB]])</f>
        <v>-</v>
      </c>
      <c r="AP36" s="115">
        <f>BS_CONTROLE[[#This Row],[KM - Inicio]]</f>
        <v>0</v>
      </c>
      <c r="AQ36" s="115">
        <f>BS_CONTROLE[[#This Row],[KM - Inicio]]</f>
        <v>0</v>
      </c>
      <c r="AR36" s="118"/>
      <c r="AS36" s="118"/>
      <c r="AT36" s="118"/>
      <c r="AU36" s="164"/>
      <c r="AV36" s="164"/>
      <c r="AW36" s="15"/>
      <c r="AX36" s="15"/>
      <c r="AY36" s="12" t="str">
        <f t="shared" si="10"/>
        <v>*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5">
        <f>BS_CONTROLE[[#This Row],[Responsavel pelo boletim]]</f>
        <v>0</v>
      </c>
      <c r="BG36" s="240">
        <f>BS_CONTROLE[[#This Row],[Responsavel pelo boletim]]</f>
        <v>0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 t="str">
        <f t="shared" si="1"/>
        <v>*</v>
      </c>
      <c r="BR36" s="20" t="str">
        <f t="shared" si="2"/>
        <v>*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>JOVÂNIO (TP-850)45993</v>
      </c>
      <c r="B37" s="153">
        <v>45993</v>
      </c>
      <c r="C37" s="154">
        <f>IF(BS_CONTROLE[[#This Row],[DATA]]="","",WEEKNUM(BS_CONTROLE[[#This Row],[DATA]]))</f>
        <v>49</v>
      </c>
      <c r="D37" s="155" t="s">
        <v>978</v>
      </c>
      <c r="E37" s="239">
        <v>127</v>
      </c>
      <c r="F37" s="14" t="s">
        <v>874</v>
      </c>
      <c r="G37" s="175" t="str">
        <f>IF(D37="","*",VLOOKUP(F37,BS_ATIVIDADE[#Data],3,FALSE))</f>
        <v>SOLDA</v>
      </c>
      <c r="H37" s="198" t="s">
        <v>1114</v>
      </c>
      <c r="I37" s="156" t="s">
        <v>520</v>
      </c>
      <c r="J37" s="139">
        <v>73</v>
      </c>
      <c r="K37" s="139">
        <v>373.6</v>
      </c>
      <c r="L37" s="115" t="s">
        <v>520</v>
      </c>
      <c r="M37" s="139" t="s">
        <v>1115</v>
      </c>
      <c r="N37" s="139" t="s">
        <v>1114</v>
      </c>
      <c r="O37" s="116">
        <v>0.375</v>
      </c>
      <c r="P37" s="116">
        <v>6.25E-2</v>
      </c>
      <c r="Q37" s="115">
        <v>1</v>
      </c>
      <c r="R37" s="10" t="str">
        <f>IFERROR(_xlfn.XLOOKUP(F37, BS_ATIVIDADE[ATIVIDADE],BS_ATIVIDADE[UNIDADE] ), "*")</f>
        <v>Nº DE SOLDA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1116</v>
      </c>
      <c r="W37" s="115" t="s">
        <v>1117</v>
      </c>
      <c r="X37" s="114" t="s">
        <v>522</v>
      </c>
      <c r="Y37" s="141"/>
      <c r="Z37" s="114"/>
      <c r="AA37" s="115" t="s">
        <v>520</v>
      </c>
      <c r="AB37" s="113" t="s">
        <v>520</v>
      </c>
      <c r="AC37" s="113" t="s">
        <v>520</v>
      </c>
      <c r="AD37" s="117" t="s">
        <v>520</v>
      </c>
      <c r="AE37" s="115" t="s">
        <v>520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PDM - SOLDA</v>
      </c>
      <c r="AK37" s="33" t="str">
        <f>BS_CONTROLE[[#This Row],[Local - Partida]]</f>
        <v>ZJAN</v>
      </c>
      <c r="AL37" s="33" t="str">
        <f>BS_CONTROLE[[#This Row],[Local - Encerramento]]</f>
        <v>-</v>
      </c>
      <c r="AM37" s="115" t="str">
        <f>IF(BS_CONTROLE[[#This Row],[Entre - Estações]]=0, "-", BS_CONTROLE[[#This Row],[Entre - Estações]])</f>
        <v>ZJA-N</v>
      </c>
      <c r="AN37" s="115" t="str">
        <f>IF(BS_CONTROLE[[#This Row],[SB]]=0, "-", BS_CONTROLE[[#This Row],[SB]])</f>
        <v>ZJAN</v>
      </c>
      <c r="AO37" s="115">
        <f>IF(BS_CONTROLE[[#This Row],[SUB]]=0, "-", BS_CONTROLE[[#This Row],[SUB]])</f>
        <v>73</v>
      </c>
      <c r="AP37" s="115">
        <f>BS_CONTROLE[[#This Row],[KM - Inicio]]</f>
        <v>373.6</v>
      </c>
      <c r="AQ37" s="115">
        <f>BS_CONTROLE[[#This Row],[KM - Inicio]]</f>
        <v>373.6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Jovanio</v>
      </c>
      <c r="BG37" s="240" t="str">
        <f>BS_CONTROLE[[#This Row],[Responsavel pelo boletim]]</f>
        <v>Jovanio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>V8745993</v>
      </c>
      <c r="B38" s="153">
        <v>45993</v>
      </c>
      <c r="C38" s="154">
        <f>IF(BS_CONTROLE[[#This Row],[DATA]]="","",WEEKNUM(BS_CONTROLE[[#This Row],[DATA]]))</f>
        <v>49</v>
      </c>
      <c r="D38" s="159" t="s">
        <v>886</v>
      </c>
      <c r="E38" s="239">
        <v>276</v>
      </c>
      <c r="F38" s="227" t="s">
        <v>797</v>
      </c>
      <c r="G38" s="175" t="str">
        <f>IF(D38="","*",VLOOKUP(F38,BS_ATIVIDADE[#Data],3,FALSE))</f>
        <v>MECANIZAÇÃO - SOCADORA</v>
      </c>
      <c r="H38" s="198" t="s">
        <v>421</v>
      </c>
      <c r="I38" s="156" t="s">
        <v>421</v>
      </c>
      <c r="J38" s="139">
        <v>73</v>
      </c>
      <c r="K38" s="139">
        <v>326</v>
      </c>
      <c r="L38" s="115">
        <v>327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8" s="116">
        <v>0.375</v>
      </c>
      <c r="P38" s="116">
        <v>6.25E-2</v>
      </c>
      <c r="Q38" s="115">
        <v>765</v>
      </c>
      <c r="R38" s="10" t="str">
        <f>IFERROR(_xlfn.XLOOKUP(F38, BS_ATIVIDADE[ATIVIDADE],BS_ATIVIDADE[UNIDADE] ), "*")</f>
        <v>M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1119</v>
      </c>
      <c r="W38" s="115" t="s">
        <v>1120</v>
      </c>
      <c r="X38" s="114" t="s">
        <v>522</v>
      </c>
      <c r="Y38" s="141"/>
      <c r="Z38" s="114"/>
      <c r="AA38" s="162">
        <v>1</v>
      </c>
      <c r="AB38" s="113" t="s">
        <v>512</v>
      </c>
      <c r="AC38" s="113" t="s">
        <v>520</v>
      </c>
      <c r="AD38" s="117">
        <v>0.29166666666666669</v>
      </c>
      <c r="AE38" s="115">
        <v>6237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MECANIZAÇÃO - SOCADORA</v>
      </c>
      <c r="AK38" s="33" t="str">
        <f>BS_CONTROLE[[#This Row],[Local - Partida]]</f>
        <v>ZFN2</v>
      </c>
      <c r="AL38" s="33" t="str">
        <f>BS_CONTROLE[[#This Row],[Local - Encerramento]]</f>
        <v>ZFN2</v>
      </c>
      <c r="AM38" s="115" t="str">
        <f>IF(BS_CONTROLE[[#This Row],[Entre - Estações]]=0, "-", BS_CONTROLE[[#This Row],[Entre - Estações]])</f>
        <v>ZGI-ZFN</v>
      </c>
      <c r="AN38" s="115" t="str">
        <f>IF(BS_CONTROLE[[#This Row],[SB]]=0, "-", BS_CONTROLE[[#This Row],[SB]])</f>
        <v>ZGI326</v>
      </c>
      <c r="AO38" s="115">
        <f>IF(BS_CONTROLE[[#This Row],[SUB]]=0, "-", BS_CONTROLE[[#This Row],[SUB]])</f>
        <v>73</v>
      </c>
      <c r="AP38" s="115">
        <f>BS_CONTROLE[[#This Row],[KM - Inicio]]</f>
        <v>326</v>
      </c>
      <c r="AQ38" s="115">
        <f>BS_CONTROLE[[#This Row],[KM - Inicio]]</f>
        <v>326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Saulo</v>
      </c>
      <c r="BG38" s="240" t="str">
        <f>BS_CONTROLE[[#This Row],[Responsavel pelo boletim]]</f>
        <v>Saulo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>JULIO (TP-697)45993</v>
      </c>
      <c r="B39" s="153">
        <v>45993</v>
      </c>
      <c r="C39" s="154">
        <f>IF(BS_CONTROLE[[#This Row],[DATA]]="","",WEEKNUM(BS_CONTROLE[[#This Row],[DATA]]))</f>
        <v>49</v>
      </c>
      <c r="D39" s="159" t="s">
        <v>980</v>
      </c>
      <c r="E39" s="239">
        <v>277</v>
      </c>
      <c r="F39" s="227" t="s">
        <v>874</v>
      </c>
      <c r="G39" s="175" t="str">
        <f>IF(D39="","*",VLOOKUP(F39,BS_ATIVIDADE[#Data],3,FALSE))</f>
        <v>SOLDA</v>
      </c>
      <c r="H39" s="139" t="str" cm="1">
        <f t="array" ref="H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9" s="156" t="s">
        <v>520</v>
      </c>
      <c r="J39" s="139">
        <v>73</v>
      </c>
      <c r="K39" s="139">
        <v>244.6</v>
      </c>
      <c r="L39" s="115" t="s">
        <v>520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9" s="116">
        <v>0.375</v>
      </c>
      <c r="P39" s="116">
        <v>6.25E-2</v>
      </c>
      <c r="Q39" s="115">
        <v>1</v>
      </c>
      <c r="R39" s="10" t="str">
        <f>IFERROR(_xlfn.XLOOKUP(F39, BS_ATIVIDADE[ATIVIDADE],BS_ATIVIDADE[UNIDADE] ), "*")</f>
        <v>Nº DE SOLDA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1122</v>
      </c>
      <c r="W39" s="115" t="s">
        <v>1123</v>
      </c>
      <c r="X39" s="114" t="s">
        <v>522</v>
      </c>
      <c r="Y39" s="141"/>
      <c r="Z39" s="114"/>
      <c r="AA39" s="115" t="s">
        <v>520</v>
      </c>
      <c r="AB39" s="113" t="s">
        <v>520</v>
      </c>
      <c r="AC39" s="113" t="s">
        <v>520</v>
      </c>
      <c r="AD39" s="117" t="s">
        <v>520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PDM - SOLDA</v>
      </c>
      <c r="AK39" s="33" t="str">
        <f>BS_CONTROLE[[#This Row],[Local - Partida]]</f>
        <v>ZEBZRZ</v>
      </c>
      <c r="AL39" s="33" t="str">
        <f>BS_CONTROLE[[#This Row],[Local - Encerramento]]</f>
        <v>-</v>
      </c>
      <c r="AM39" s="115" t="str">
        <f>IF(BS_CONTROLE[[#This Row],[Entre - Estações]]=0, "-", BS_CONTROLE[[#This Row],[Entre - Estações]])</f>
        <v>ZEB-ZRZ</v>
      </c>
      <c r="AN39" s="115" t="str">
        <f>IF(BS_CONTROLE[[#This Row],[SB]]=0, "-", BS_CONTROLE[[#This Row],[SB]])</f>
        <v>ZEBZRZ</v>
      </c>
      <c r="AO39" s="115">
        <f>IF(BS_CONTROLE[[#This Row],[SUB]]=0, "-", BS_CONTROLE[[#This Row],[SUB]])</f>
        <v>73</v>
      </c>
      <c r="AP39" s="115">
        <f>BS_CONTROLE[[#This Row],[KM - Inicio]]</f>
        <v>244.6</v>
      </c>
      <c r="AQ39" s="115">
        <f>BS_CONTROLE[[#This Row],[KM - Inicio]]</f>
        <v>244.6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Júlo Barbosa</v>
      </c>
      <c r="BG39" s="240" t="str">
        <f>BS_CONTROLE[[#This Row],[Responsavel pelo boletim]]</f>
        <v>Júlo Barbosa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/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1130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1131</v>
      </c>
      <c r="X41" s="114" t="s">
        <v>522</v>
      </c>
      <c r="Y41" s="141"/>
      <c r="Z41" s="114"/>
      <c r="AA41" s="115">
        <v>1</v>
      </c>
      <c r="AB41" s="113" t="s">
        <v>512</v>
      </c>
      <c r="AC41" s="113" t="s">
        <v>520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10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1141</v>
      </c>
      <c r="W43" s="115" t="s">
        <v>1142</v>
      </c>
      <c r="X43" s="114" t="s">
        <v>522</v>
      </c>
      <c r="Y43" s="141"/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10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1136</v>
      </c>
      <c r="W44" s="115" t="s">
        <v>1137</v>
      </c>
      <c r="X44" s="114" t="s">
        <v>522</v>
      </c>
      <c r="Y44" s="141"/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10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1139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/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10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1145</v>
      </c>
      <c r="W46" s="115" t="s">
        <v>1123</v>
      </c>
      <c r="X46" s="114" t="s">
        <v>522</v>
      </c>
      <c r="Y46" s="141"/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/>
      <c r="AS46" s="118"/>
      <c r="AT46" s="118"/>
      <c r="AU46" s="164"/>
      <c r="AV46" s="164"/>
      <c r="AW46" s="15"/>
      <c r="AX46" s="15"/>
      <c r="AY46" s="12">
        <f t="shared" si="10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1186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1145</v>
      </c>
      <c r="W47" s="115" t="s">
        <v>1123</v>
      </c>
      <c r="X47" s="114" t="s">
        <v>522</v>
      </c>
      <c r="Y47" s="141"/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/>
      <c r="AS47" s="118"/>
      <c r="AT47" s="118"/>
      <c r="AU47" s="164"/>
      <c r="AV47" s="164"/>
      <c r="AW47" s="164"/>
      <c r="AX47" s="15"/>
      <c r="AY47" s="12">
        <f t="shared" si="10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1162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1163</v>
      </c>
      <c r="W49" s="115" t="s">
        <v>1123</v>
      </c>
      <c r="X49" s="114" t="s">
        <v>522</v>
      </c>
      <c r="Y49" s="141"/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10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1167</v>
      </c>
      <c r="I50" s="156" t="s">
        <v>1167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/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10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1167</v>
      </c>
      <c r="I51" s="156" t="s">
        <v>1167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1170</v>
      </c>
      <c r="X51" s="114" t="s">
        <v>526</v>
      </c>
      <c r="Y51" s="141"/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10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>
        <f t="shared" si="1"/>
        <v>0</v>
      </c>
      <c r="BR51" s="20">
        <f t="shared" si="2"/>
        <v>0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1183</v>
      </c>
      <c r="W52" s="115" t="s">
        <v>1142</v>
      </c>
      <c r="X52" s="114" t="s">
        <v>522</v>
      </c>
      <c r="Y52" s="141"/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/>
      <c r="AS52" s="118"/>
      <c r="AT52" s="118"/>
      <c r="AU52" s="164"/>
      <c r="AV52" s="164"/>
      <c r="AW52" s="15"/>
      <c r="AX52" s="15"/>
      <c r="AY52" s="12">
        <f t="shared" si="10"/>
        <v>0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/>
      <c r="BI52" s="18"/>
      <c r="BJ52" s="18"/>
      <c r="BK52" s="19"/>
      <c r="BL52" s="17"/>
      <c r="BM52" s="142"/>
      <c r="BN52" s="142"/>
      <c r="BO52" s="142"/>
      <c r="BP52" s="243"/>
      <c r="BQ52" s="13">
        <f t="shared" si="1"/>
        <v>0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1175</v>
      </c>
      <c r="I53" s="185" t="s">
        <v>1175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1187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1176</v>
      </c>
      <c r="W53" s="115" t="s">
        <v>1188</v>
      </c>
      <c r="X53" s="114" t="s">
        <v>522</v>
      </c>
      <c r="Y53" s="141"/>
      <c r="Z53" s="114"/>
      <c r="AA53" s="115" t="s">
        <v>1178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10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1189</v>
      </c>
      <c r="W54" s="115" t="s">
        <v>1142</v>
      </c>
      <c r="X54" s="114" t="s">
        <v>522</v>
      </c>
      <c r="Y54" s="141"/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10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7" t="str">
        <f t="shared" ref="BS74:BS137" si="17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5"/>
        <v>*</v>
      </c>
      <c r="BR75" s="20" t="str">
        <f t="shared" si="16"/>
        <v>*</v>
      </c>
      <c r="BS75" s="247" t="str">
        <f t="shared" si="17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5"/>
        <v>*</v>
      </c>
      <c r="BR76" s="20" t="str">
        <f t="shared" si="16"/>
        <v>*</v>
      </c>
      <c r="BS76" s="247" t="str">
        <f t="shared" si="17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5"/>
        <v>*</v>
      </c>
      <c r="BR77" s="20" t="str">
        <f t="shared" si="16"/>
        <v>*</v>
      </c>
      <c r="BS77" s="247" t="str">
        <f t="shared" si="17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5"/>
        <v>*</v>
      </c>
      <c r="BR78" s="20" t="str">
        <f t="shared" si="16"/>
        <v>*</v>
      </c>
      <c r="BS78" s="247" t="str">
        <f t="shared" si="17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5"/>
        <v>*</v>
      </c>
      <c r="BR79" s="20" t="str">
        <f t="shared" si="16"/>
        <v>*</v>
      </c>
      <c r="BS79" s="247" t="str">
        <f t="shared" si="17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5"/>
        <v>*</v>
      </c>
      <c r="BR80" s="20" t="str">
        <f t="shared" si="16"/>
        <v>*</v>
      </c>
      <c r="BS80" s="247" t="str">
        <f t="shared" si="17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5"/>
        <v>*</v>
      </c>
      <c r="BR81" s="20" t="str">
        <f t="shared" si="16"/>
        <v>*</v>
      </c>
      <c r="BS81" s="247" t="str">
        <f t="shared" si="17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5"/>
        <v>*</v>
      </c>
      <c r="BR82" s="20" t="str">
        <f t="shared" si="16"/>
        <v>*</v>
      </c>
      <c r="BS82" s="247" t="str">
        <f t="shared" si="17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5"/>
        <v>*</v>
      </c>
      <c r="BR83" s="20" t="str">
        <f t="shared" si="16"/>
        <v>*</v>
      </c>
      <c r="BS83" s="247" t="str">
        <f t="shared" si="17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5"/>
        <v>*</v>
      </c>
      <c r="BR84" s="20" t="str">
        <f t="shared" si="16"/>
        <v>*</v>
      </c>
      <c r="BS84" s="247" t="str">
        <f t="shared" si="17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5"/>
        <v>*</v>
      </c>
      <c r="BR85" s="20" t="str">
        <f t="shared" si="16"/>
        <v>*</v>
      </c>
      <c r="BS85" s="247" t="str">
        <f t="shared" si="17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5"/>
        <v>*</v>
      </c>
      <c r="BR86" s="20" t="str">
        <f t="shared" si="16"/>
        <v>*</v>
      </c>
      <c r="BS86" s="247" t="str">
        <f t="shared" si="17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5"/>
        <v>*</v>
      </c>
      <c r="BR87" s="20" t="str">
        <f t="shared" si="16"/>
        <v>*</v>
      </c>
      <c r="BS87" s="247" t="str">
        <f t="shared" si="17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5"/>
        <v>*</v>
      </c>
      <c r="BR88" s="20" t="str">
        <f t="shared" si="16"/>
        <v>*</v>
      </c>
      <c r="BS88" s="247" t="str">
        <f t="shared" si="17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5"/>
        <v>*</v>
      </c>
      <c r="BR89" s="20" t="str">
        <f t="shared" si="16"/>
        <v>*</v>
      </c>
      <c r="BS89" s="247" t="str">
        <f t="shared" si="17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5"/>
        <v>*</v>
      </c>
      <c r="BR90" s="20" t="str">
        <f t="shared" si="16"/>
        <v>*</v>
      </c>
      <c r="BS90" s="247" t="str">
        <f t="shared" si="17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5"/>
        <v>*</v>
      </c>
      <c r="BR91" s="20" t="str">
        <f t="shared" si="16"/>
        <v>*</v>
      </c>
      <c r="BS91" s="247" t="str">
        <f t="shared" si="17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5"/>
        <v>*</v>
      </c>
      <c r="BR92" s="20" t="str">
        <f t="shared" si="16"/>
        <v>*</v>
      </c>
      <c r="BS92" s="247" t="str">
        <f t="shared" si="17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5"/>
        <v>*</v>
      </c>
      <c r="BR93" s="20" t="str">
        <f t="shared" si="16"/>
        <v>*</v>
      </c>
      <c r="BS93" s="247" t="str">
        <f t="shared" si="17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5"/>
        <v>*</v>
      </c>
      <c r="BR94" s="20" t="str">
        <f t="shared" si="16"/>
        <v>*</v>
      </c>
      <c r="BS94" s="247" t="str">
        <f t="shared" si="17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5"/>
        <v>*</v>
      </c>
      <c r="BR95" s="20" t="str">
        <f t="shared" si="16"/>
        <v>*</v>
      </c>
      <c r="BS95" s="247" t="str">
        <f t="shared" si="17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5"/>
        <v>*</v>
      </c>
      <c r="BR96" s="20" t="str">
        <f t="shared" si="16"/>
        <v>*</v>
      </c>
      <c r="BS96" s="247" t="str">
        <f t="shared" si="17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5"/>
        <v>*</v>
      </c>
      <c r="BR97" s="20" t="str">
        <f t="shared" si="16"/>
        <v>*</v>
      </c>
      <c r="BS97" s="247" t="str">
        <f t="shared" si="17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5"/>
        <v>*</v>
      </c>
      <c r="BR98" s="20" t="str">
        <f t="shared" si="16"/>
        <v>*</v>
      </c>
      <c r="BS98" s="247" t="str">
        <f t="shared" si="17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5"/>
        <v>*</v>
      </c>
      <c r="BR99" s="20" t="str">
        <f t="shared" si="16"/>
        <v>*</v>
      </c>
      <c r="BS99" s="247" t="str">
        <f t="shared" si="17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5"/>
        <v>*</v>
      </c>
      <c r="BR100" s="20" t="str">
        <f t="shared" si="16"/>
        <v>*</v>
      </c>
      <c r="BS100" s="247" t="str">
        <f t="shared" si="17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5"/>
        <v>*</v>
      </c>
      <c r="BR101" s="20" t="str">
        <f t="shared" si="16"/>
        <v>*</v>
      </c>
      <c r="BS101" s="247" t="str">
        <f t="shared" si="17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5"/>
        <v>*</v>
      </c>
      <c r="BR102" s="20" t="str">
        <f t="shared" si="16"/>
        <v>*</v>
      </c>
      <c r="BS102" s="247" t="str">
        <f t="shared" si="17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5"/>
        <v>*</v>
      </c>
      <c r="BR103" s="20" t="str">
        <f t="shared" si="16"/>
        <v>*</v>
      </c>
      <c r="BS103" s="247" t="str">
        <f t="shared" si="17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5"/>
        <v>*</v>
      </c>
      <c r="BR104" s="20" t="str">
        <f t="shared" si="16"/>
        <v>*</v>
      </c>
      <c r="BS104" s="247" t="str">
        <f t="shared" si="17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5"/>
        <v>*</v>
      </c>
      <c r="BR105" s="20" t="str">
        <f t="shared" si="16"/>
        <v>*</v>
      </c>
      <c r="BS105" s="247" t="str">
        <f t="shared" si="17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5"/>
        <v>*</v>
      </c>
      <c r="BR106" s="20" t="str">
        <f t="shared" si="16"/>
        <v>*</v>
      </c>
      <c r="BS106" s="247" t="str">
        <f t="shared" si="17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5"/>
        <v>*</v>
      </c>
      <c r="BR107" s="20" t="str">
        <f t="shared" si="16"/>
        <v>*</v>
      </c>
      <c r="BS107" s="247" t="str">
        <f t="shared" si="17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5"/>
        <v>*</v>
      </c>
      <c r="BR108" s="20" t="str">
        <f t="shared" si="16"/>
        <v>*</v>
      </c>
      <c r="BS108" s="247" t="str">
        <f t="shared" si="17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5"/>
        <v>*</v>
      </c>
      <c r="BR109" s="20" t="str">
        <f t="shared" si="16"/>
        <v>*</v>
      </c>
      <c r="BS109" s="247" t="str">
        <f t="shared" si="17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5"/>
        <v>*</v>
      </c>
      <c r="BR110" s="20" t="str">
        <f t="shared" si="16"/>
        <v>*</v>
      </c>
      <c r="BS110" s="247" t="str">
        <f t="shared" si="17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5"/>
        <v>*</v>
      </c>
      <c r="BR111" s="20" t="str">
        <f t="shared" si="16"/>
        <v>*</v>
      </c>
      <c r="BS111" s="247" t="str">
        <f t="shared" si="17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5"/>
        <v>*</v>
      </c>
      <c r="BR112" s="20" t="str">
        <f t="shared" si="16"/>
        <v>*</v>
      </c>
      <c r="BS112" s="247" t="str">
        <f t="shared" si="17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5"/>
        <v>*</v>
      </c>
      <c r="BR113" s="20" t="str">
        <f t="shared" si="16"/>
        <v>*</v>
      </c>
      <c r="BS113" s="247" t="str">
        <f t="shared" si="17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5"/>
        <v>*</v>
      </c>
      <c r="BR114" s="20" t="str">
        <f t="shared" si="16"/>
        <v>*</v>
      </c>
      <c r="BS114" s="247" t="str">
        <f t="shared" si="17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5"/>
        <v>*</v>
      </c>
      <c r="BR115" s="20" t="str">
        <f t="shared" si="16"/>
        <v>*</v>
      </c>
      <c r="BS115" s="247" t="str">
        <f t="shared" si="17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5"/>
        <v>*</v>
      </c>
      <c r="BR116" s="20" t="str">
        <f t="shared" si="16"/>
        <v>*</v>
      </c>
      <c r="BS116" s="247" t="str">
        <f t="shared" si="17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5"/>
        <v>*</v>
      </c>
      <c r="BR117" s="20" t="str">
        <f t="shared" si="16"/>
        <v>*</v>
      </c>
      <c r="BS117" s="247" t="str">
        <f t="shared" si="17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5"/>
        <v>*</v>
      </c>
      <c r="BR118" s="20" t="str">
        <f t="shared" si="16"/>
        <v>*</v>
      </c>
      <c r="BS118" s="247" t="str">
        <f t="shared" si="17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5"/>
        <v>*</v>
      </c>
      <c r="BR119" s="20" t="str">
        <f t="shared" si="16"/>
        <v>*</v>
      </c>
      <c r="BS119" s="247" t="str">
        <f t="shared" si="17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5"/>
        <v>*</v>
      </c>
      <c r="BR120" s="20" t="str">
        <f t="shared" si="16"/>
        <v>*</v>
      </c>
      <c r="BS120" s="247" t="str">
        <f t="shared" si="17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5"/>
        <v>*</v>
      </c>
      <c r="BR121" s="20" t="str">
        <f t="shared" si="16"/>
        <v>*</v>
      </c>
      <c r="BS121" s="247" t="str">
        <f t="shared" si="17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5"/>
        <v>*</v>
      </c>
      <c r="BR122" s="20" t="str">
        <f t="shared" si="16"/>
        <v>*</v>
      </c>
      <c r="BS122" s="247" t="str">
        <f t="shared" si="17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5"/>
        <v>*</v>
      </c>
      <c r="BR123" s="20" t="str">
        <f t="shared" si="16"/>
        <v>*</v>
      </c>
      <c r="BS123" s="247" t="str">
        <f t="shared" si="17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5"/>
        <v>*</v>
      </c>
      <c r="BR124" s="20" t="str">
        <f t="shared" si="16"/>
        <v>*</v>
      </c>
      <c r="BS124" s="247" t="str">
        <f t="shared" si="17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5"/>
        <v>*</v>
      </c>
      <c r="BR125" s="20" t="str">
        <f t="shared" si="16"/>
        <v>*</v>
      </c>
      <c r="BS125" s="247" t="str">
        <f t="shared" si="17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5"/>
        <v>*</v>
      </c>
      <c r="BR126" s="20" t="str">
        <f t="shared" si="16"/>
        <v>*</v>
      </c>
      <c r="BS126" s="247" t="str">
        <f t="shared" si="17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5"/>
        <v>*</v>
      </c>
      <c r="BR127" s="20" t="str">
        <f t="shared" si="16"/>
        <v>*</v>
      </c>
      <c r="BS127" s="247" t="str">
        <f t="shared" si="17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5"/>
        <v>*</v>
      </c>
      <c r="BR128" s="20" t="str">
        <f t="shared" si="16"/>
        <v>*</v>
      </c>
      <c r="BS128" s="247" t="str">
        <f t="shared" si="17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5"/>
        <v>*</v>
      </c>
      <c r="BR129" s="20" t="str">
        <f t="shared" si="16"/>
        <v>*</v>
      </c>
      <c r="BS129" s="247" t="str">
        <f t="shared" si="17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5"/>
        <v>*</v>
      </c>
      <c r="BR130" s="20" t="str">
        <f t="shared" si="16"/>
        <v>*</v>
      </c>
      <c r="BS130" s="247" t="str">
        <f t="shared" si="17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7" t="str">
        <f t="shared" si="17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7" t="str">
        <f t="shared" si="17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7" t="str">
        <f t="shared" si="17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7" t="str">
        <f t="shared" si="17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7" t="str">
        <f t="shared" si="17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7" t="str">
        <f t="shared" si="17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7" t="str">
        <f t="shared" si="17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7" t="str">
        <f t="shared" ref="BS138:BS201" si="22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7" t="str">
        <f t="shared" si="22"/>
        <v/>
      </c>
      <c r="BT139" s="8" t="str">
        <f>IF(BN139="","",SUBSTITUTE(BM139," ","")&amp;SUBSTITUTE(BN139," ",""))</f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7" t="str">
        <f t="shared" si="22"/>
        <v/>
      </c>
      <c r="BT140" s="8" t="str">
        <f>IF(BN140="","",SUBSTITUTE(BM140," ","")&amp;SUBSTITUTE(BN140," ",""))</f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7" t="str">
        <f t="shared" si="22"/>
        <v/>
      </c>
      <c r="BT141" s="8" t="str">
        <f>IF(BN141="","",SUBSTITUTE(BM141," ","")&amp;SUBSTITUTE(BN141," ",""))</f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7" t="str">
        <f t="shared" si="22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7" t="str">
        <f t="shared" si="22"/>
        <v/>
      </c>
      <c r="BT143" s="8" t="str">
        <f>IF(BN143="","",SUBSTITUTE(BM143," ","")&amp;SUBSTITUTE(BN143," ",""))</f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7" t="str">
        <f t="shared" si="22"/>
        <v/>
      </c>
      <c r="BT144" s="8" t="str">
        <f>IF(BN144="","",SUBSTITUTE(BM144," ","")&amp;SUBSTITUTE(BN144," ",""))</f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7" t="str">
        <f t="shared" si="22"/>
        <v/>
      </c>
      <c r="BT145" s="8" t="str">
        <f>IF(BN145="","",SUBSTITUTE(BM145," ","")&amp;SUBSTITUTE(BN145," ",""))</f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7" t="str">
        <f t="shared" si="22"/>
        <v/>
      </c>
      <c r="BT146" s="8" t="str">
        <f>IF(BN146="","",SUBSTITUTE(BM146," ","")&amp;SUBSTITUTE(BN146," ",""))</f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7" t="str">
        <f t="shared" si="22"/>
        <v/>
      </c>
      <c r="BT147" s="8" t="str">
        <f>IF(BN147="","",SUBSTITUTE(BM147," ","")&amp;SUBSTITUTE(BN147," ",""))</f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7" t="str">
        <f t="shared" si="22"/>
        <v/>
      </c>
      <c r="BT148" s="8" t="str">
        <f>IF(BN148="","",SUBSTITUTE(BM148," ","")&amp;SUBSTITUTE(BN148," ",""))</f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7" t="str">
        <f t="shared" si="22"/>
        <v/>
      </c>
      <c r="BT149" s="8" t="str">
        <f>IF(BN149="","",SUBSTITUTE(BM149," ","")&amp;SUBSTITUTE(BN149," ",""))</f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7" t="str">
        <f t="shared" si="22"/>
        <v/>
      </c>
      <c r="BT150" s="8" t="str">
        <f>IF(BN150="","",SUBSTITUTE(BM150," ","")&amp;SUBSTITUTE(BN150," ",""))</f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7" t="str">
        <f t="shared" si="22"/>
        <v/>
      </c>
      <c r="BT151" s="8" t="str">
        <f>IF(BN151="","",SUBSTITUTE(BM151," ","")&amp;SUBSTITUTE(BN151," ",""))</f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7" t="str">
        <f t="shared" si="22"/>
        <v/>
      </c>
      <c r="BT152" s="8" t="str">
        <f>IF(BN152="","",SUBSTITUTE(BM152," ","")&amp;SUBSTITUTE(BN152," ",""))</f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7" t="str">
        <f t="shared" si="22"/>
        <v/>
      </c>
      <c r="BT153" s="8" t="str">
        <f>IF(BN153="","",SUBSTITUTE(BM153," ","")&amp;SUBSTITUTE(BN153," ",""))</f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7" t="str">
        <f t="shared" si="22"/>
        <v/>
      </c>
      <c r="BT154" s="8" t="str">
        <f>IF(BN154="","",SUBSTITUTE(BM154," ","")&amp;SUBSTITUTE(BN154," ",""))</f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7" t="str">
        <f t="shared" si="22"/>
        <v/>
      </c>
      <c r="BT155" s="8" t="str">
        <f>IF(BN155="","",SUBSTITUTE(BM155," ","")&amp;SUBSTITUTE(BN155," ",""))</f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7" t="str">
        <f t="shared" si="22"/>
        <v/>
      </c>
      <c r="BT156" s="8" t="str">
        <f>IF(BN156="","",SUBSTITUTE(BM156," ","")&amp;SUBSTITUTE(BN156," ",""))</f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7" t="str">
        <f t="shared" si="22"/>
        <v/>
      </c>
      <c r="BT157" s="8" t="str">
        <f>IF(BN157="","",SUBSTITUTE(BM157," ","")&amp;SUBSTITUTE(BN157," ",""))</f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7" t="str">
        <f t="shared" si="22"/>
        <v/>
      </c>
      <c r="BT158" s="8" t="str">
        <f>IF(BN158="","",SUBSTITUTE(BM158," ","")&amp;SUBSTITUTE(BN158," ",""))</f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7" t="str">
        <f t="shared" si="22"/>
        <v/>
      </c>
      <c r="BT159" s="8" t="str">
        <f>IF(BN159="","",SUBSTITUTE(BM159," ","")&amp;SUBSTITUTE(BN159," ",""))</f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7" t="str">
        <f t="shared" si="22"/>
        <v/>
      </c>
      <c r="BT160" s="8" t="str">
        <f>IF(BN160="","",SUBSTITUTE(BM160," ","")&amp;SUBSTITUTE(BN160," ",""))</f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7" t="str">
        <f t="shared" si="22"/>
        <v/>
      </c>
      <c r="BT161" s="8" t="str">
        <f>IF(BN161="","",SUBSTITUTE(BM161," ","")&amp;SUBSTITUTE(BN161," ",""))</f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7" t="str">
        <f t="shared" si="22"/>
        <v/>
      </c>
      <c r="BT162" s="8" t="str">
        <f>IF(BN162="","",SUBSTITUTE(BM162," ","")&amp;SUBSTITUTE(BN162," ",""))</f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7" t="str">
        <f t="shared" si="22"/>
        <v/>
      </c>
      <c r="BT163" s="8" t="str">
        <f>IF(BN163="","",SUBSTITUTE(BM163," ","")&amp;SUBSTITUTE(BN163," ",""))</f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7" t="str">
        <f t="shared" si="22"/>
        <v/>
      </c>
      <c r="BT164" s="8" t="str">
        <f>IF(BN164="","",SUBSTITUTE(BM164," ","")&amp;SUBSTITUTE(BN164," ",""))</f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7" t="str">
        <f t="shared" si="22"/>
        <v/>
      </c>
      <c r="BT165" s="8" t="str">
        <f>IF(BN165="","",SUBSTITUTE(BM165," ","")&amp;SUBSTITUTE(BN165," ",""))</f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7" t="str">
        <f t="shared" si="22"/>
        <v/>
      </c>
      <c r="BT166" s="8" t="str">
        <f>IF(BN166="","",SUBSTITUTE(BM166," ","")&amp;SUBSTITUTE(BN166," ",""))</f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7" t="str">
        <f t="shared" si="22"/>
        <v/>
      </c>
      <c r="BT167" s="8" t="str">
        <f>IF(BN167="","",SUBSTITUTE(BM167," ","")&amp;SUBSTITUTE(BN167," ",""))</f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7" t="str">
        <f t="shared" si="22"/>
        <v/>
      </c>
      <c r="BT168" s="8" t="str">
        <f>IF(BN168="","",SUBSTITUTE(BM168," ","")&amp;SUBSTITUTE(BN168," ",""))</f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7" t="str">
        <f t="shared" si="22"/>
        <v/>
      </c>
      <c r="BT169" s="8" t="str">
        <f>IF(BN169="","",SUBSTITUTE(BM169," ","")&amp;SUBSTITUTE(BN169," ",""))</f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5" t="str">
        <f t="shared" si="21"/>
        <v>*</v>
      </c>
      <c r="BS170" s="49" t="str">
        <f t="shared" si="22"/>
        <v/>
      </c>
      <c r="BT170" s="8" t="str">
        <f>IF(BN170="","",SUBSTITUTE(BM170," ","")&amp;SUBSTITUTE(BN170," ",""))</f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7" t="str">
        <f t="shared" si="22"/>
        <v/>
      </c>
      <c r="BT171" s="8" t="str">
        <f>IF(BN171="","",SUBSTITUTE(BM171," ","")&amp;SUBSTITUTE(BN171," ",""))</f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7" t="str">
        <f t="shared" si="22"/>
        <v/>
      </c>
      <c r="BT172" s="8" t="str">
        <f>IF(BN172="","",SUBSTITUTE(BM172," ","")&amp;SUBSTITUTE(BN172," ",""))</f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7" t="str">
        <f t="shared" si="22"/>
        <v/>
      </c>
      <c r="BT173" s="8" t="str">
        <f>IF(BN173="","",SUBSTITUTE(BM173," ","")&amp;SUBSTITUTE(BN173," ",""))</f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7" t="str">
        <f t="shared" si="22"/>
        <v/>
      </c>
      <c r="BT174" s="8" t="str">
        <f>IF(BN174="","",SUBSTITUTE(BM174," ","")&amp;SUBSTITUTE(BN174," ",""))</f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7" t="str">
        <f t="shared" si="22"/>
        <v/>
      </c>
      <c r="BT175" s="8" t="str">
        <f>IF(BN175="","",SUBSTITUTE(BM175," ","")&amp;SUBSTITUTE(BN175," ",""))</f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7" t="str">
        <f t="shared" si="22"/>
        <v/>
      </c>
      <c r="BT176" s="8" t="str">
        <f>IF(BN176="","",SUBSTITUTE(BM176," ","")&amp;SUBSTITUTE(BN176," ",""))</f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7" t="str">
        <f t="shared" si="22"/>
        <v/>
      </c>
      <c r="BT177" s="8" t="str">
        <f>IF(BN177="","",SUBSTITUTE(BM177," ","")&amp;SUBSTITUTE(BN177," ",""))</f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7" t="str">
        <f t="shared" si="22"/>
        <v/>
      </c>
      <c r="BT178" s="8" t="str">
        <f>IF(BN178="","",SUBSTITUTE(BM178," ","")&amp;SUBSTITUTE(BN178," ",""))</f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7" t="str">
        <f t="shared" si="22"/>
        <v/>
      </c>
      <c r="BT179" s="8" t="str">
        <f>IF(BN179="","",SUBSTITUTE(BM179," ","")&amp;SUBSTITUTE(BN179," ",""))</f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7" t="str">
        <f t="shared" si="22"/>
        <v/>
      </c>
      <c r="BT180" s="8" t="str">
        <f>IF(BN180="","",SUBSTITUTE(BM180," ","")&amp;SUBSTITUTE(BN180," ",""))</f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7" t="str">
        <f t="shared" si="22"/>
        <v/>
      </c>
      <c r="BT181" s="8" t="str">
        <f>IF(BN181="","",SUBSTITUTE(BM181," ","")&amp;SUBSTITUTE(BN181," ",""))</f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7" t="str">
        <f t="shared" si="22"/>
        <v/>
      </c>
      <c r="BT182" s="8" t="str">
        <f>IF(BN182="","",SUBSTITUTE(BM182," ","")&amp;SUBSTITUTE(BN182," ",""))</f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7" t="str">
        <f t="shared" si="22"/>
        <v/>
      </c>
      <c r="BT183" s="8" t="str">
        <f>IF(BN183="","",SUBSTITUTE(BM183," ","")&amp;SUBSTITUTE(BN183," ",""))</f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7" t="str">
        <f t="shared" si="22"/>
        <v/>
      </c>
      <c r="BT184" s="8" t="str">
        <f>IF(BN184="","",SUBSTITUTE(BM184," ","")&amp;SUBSTITUTE(BN184," ",""))</f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7" t="str">
        <f t="shared" si="22"/>
        <v/>
      </c>
      <c r="BT185" s="8" t="str">
        <f>IF(BN185="","",SUBSTITUTE(BM185," ","")&amp;SUBSTITUTE(BN185," ",""))</f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7" t="str">
        <f t="shared" si="22"/>
        <v/>
      </c>
      <c r="BT186" s="8" t="str">
        <f>IF(BN186="","",SUBSTITUTE(BM186," ","")&amp;SUBSTITUTE(BN186," ",""))</f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7" t="str">
        <f t="shared" si="22"/>
        <v/>
      </c>
      <c r="BT187" s="8" t="str">
        <f>IF(BN187="","",SUBSTITUTE(BM187," ","")&amp;SUBSTITUTE(BN187," ",""))</f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7" t="str">
        <f t="shared" si="22"/>
        <v/>
      </c>
      <c r="BT188" s="8" t="str">
        <f>IF(BN188="","",SUBSTITUTE(BM188," ","")&amp;SUBSTITUTE(BN188," ",""))</f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7" t="str">
        <f t="shared" si="22"/>
        <v/>
      </c>
      <c r="BT189" s="8" t="str">
        <f>IF(BN189="","",SUBSTITUTE(BM189," ","")&amp;SUBSTITUTE(BN189," ",""))</f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7" t="str">
        <f t="shared" si="22"/>
        <v/>
      </c>
      <c r="BT190" s="8" t="str">
        <f>IF(BN190="","",SUBSTITUTE(BM190," ","")&amp;SUBSTITUTE(BN190," ",""))</f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7" t="str">
        <f t="shared" si="22"/>
        <v/>
      </c>
      <c r="BT191" s="8" t="str">
        <f>IF(BN191="","",SUBSTITUTE(BM191," ","")&amp;SUBSTITUTE(BN191," ",""))</f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7" t="str">
        <f t="shared" si="22"/>
        <v/>
      </c>
      <c r="BT192" s="8" t="str">
        <f>IF(BN192="","",SUBSTITUTE(BM192," ","")&amp;SUBSTITUTE(BN192," ",""))</f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7" t="str">
        <f t="shared" si="22"/>
        <v/>
      </c>
      <c r="BT193" s="8" t="str">
        <f>IF(BN193="","",SUBSTITUTE(BM193," ","")&amp;SUBSTITUTE(BN193," ",""))</f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7" t="str">
        <f t="shared" si="22"/>
        <v/>
      </c>
      <c r="BT194" s="8" t="str">
        <f>IF(BN194="","",SUBSTITUTE(BM194," ","")&amp;SUBSTITUTE(BN194," ",""))</f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7" t="str">
        <f t="shared" si="22"/>
        <v/>
      </c>
      <c r="BT195" s="8" t="str">
        <f>IF(BN195="","",SUBSTITUTE(BM195," ","")&amp;SUBSTITUTE(BN195," ",""))</f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7" t="str">
        <f t="shared" si="22"/>
        <v/>
      </c>
      <c r="BT196" s="8" t="str">
        <f>IF(BN196="","",SUBSTITUTE(BM196," ","")&amp;SUBSTITUTE(BN196," ",""))</f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7" t="str">
        <f t="shared" si="22"/>
        <v/>
      </c>
      <c r="BT197" s="8" t="str">
        <f>IF(BN197="","",SUBSTITUTE(BM197," ","")&amp;SUBSTITUTE(BN197," ",""))</f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7" t="str">
        <f t="shared" si="22"/>
        <v/>
      </c>
      <c r="BT198" s="8" t="str">
        <f>IF(BN198="","",SUBSTITUTE(BM198," ","")&amp;SUBSTITUTE(BN198," ",""))</f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7" t="str">
        <f t="shared" si="22"/>
        <v/>
      </c>
      <c r="BT199" s="8" t="str">
        <f>IF(BN199="","",SUBSTITUTE(BM199," ","")&amp;SUBSTITUTE(BN199," ",""))</f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7" t="str">
        <f t="shared" si="22"/>
        <v/>
      </c>
      <c r="BT200" s="8" t="str">
        <f>IF(BN200="","",SUBSTITUTE(BM200," ","")&amp;SUBSTITUTE(BN200," ",""))</f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7" t="str">
        <f t="shared" si="22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7" t="str">
        <f t="shared" ref="BS202:BS265" si="27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7" t="str">
        <f t="shared" si="27"/>
        <v/>
      </c>
      <c r="BT203" s="8" t="str">
        <f>IF(BN203="","",SUBSTITUTE(BM203," ","")&amp;SUBSTITUTE(BN203," ",""))</f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7" t="str">
        <f t="shared" si="27"/>
        <v/>
      </c>
      <c r="BT204" s="8" t="str">
        <f>IF(BN204="","",SUBSTITUTE(BM204," ","")&amp;SUBSTITUTE(BN204," ",""))</f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7" t="str">
        <f t="shared" si="27"/>
        <v/>
      </c>
      <c r="BT205" s="8" t="str">
        <f>IF(BN205="","",SUBSTITUTE(BM205," ","")&amp;SUBSTITUTE(BN205," ",""))</f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7" t="str">
        <f t="shared" si="27"/>
        <v/>
      </c>
      <c r="BT206" s="8" t="str">
        <f>IF(BN206="","",SUBSTITUTE(BM206," ","")&amp;SUBSTITUTE(BN206," ",""))</f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7" t="str">
        <f t="shared" si="27"/>
        <v/>
      </c>
      <c r="BT207" s="8" t="str">
        <f>IF(BN207="","",SUBSTITUTE(BM207," ","")&amp;SUBSTITUTE(BN207," ",""))</f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7" t="str">
        <f t="shared" si="27"/>
        <v/>
      </c>
      <c r="BT208" s="8" t="str">
        <f>IF(BN208="","",SUBSTITUTE(BM208," ","")&amp;SUBSTITUTE(BN208," ",""))</f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7" t="str">
        <f t="shared" si="27"/>
        <v/>
      </c>
      <c r="BT209" s="8" t="str">
        <f>IF(BN209="","",SUBSTITUTE(BM209," ","")&amp;SUBSTITUTE(BN209," ",""))</f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7" t="str">
        <f t="shared" si="27"/>
        <v/>
      </c>
      <c r="BT210" s="8" t="str">
        <f>IF(BN210="","",SUBSTITUTE(BM210," ","")&amp;SUBSTITUTE(BN210," ",""))</f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7" t="str">
        <f t="shared" si="27"/>
        <v/>
      </c>
      <c r="BT211" s="8" t="str">
        <f>IF(BN211="","",SUBSTITUTE(BM211," ","")&amp;SUBSTITUTE(BN211," ",""))</f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7" t="str">
        <f t="shared" si="27"/>
        <v/>
      </c>
      <c r="BT212" s="8" t="str">
        <f>IF(BN212="","",SUBSTITUTE(BM212," ","")&amp;SUBSTITUTE(BN212," ",""))</f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7" t="str">
        <f t="shared" si="27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7" t="str">
        <f t="shared" si="27"/>
        <v/>
      </c>
      <c r="BT214" s="8" t="str">
        <f>IF(BN214="","",SUBSTITUTE(BM214," ","")&amp;SUBSTITUTE(BN214," ",""))</f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7" t="str">
        <f t="shared" si="27"/>
        <v/>
      </c>
      <c r="BT215" s="8" t="str">
        <f>IF(BN215="","",SUBSTITUTE(BM215," ","")&amp;SUBSTITUTE(BN215," ",""))</f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7" t="str">
        <f t="shared" si="27"/>
        <v/>
      </c>
      <c r="BT216" s="8" t="str">
        <f>IF(BN216="","",SUBSTITUTE(BM216," ","")&amp;SUBSTITUTE(BN216," ",""))</f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7" t="str">
        <f t="shared" si="27"/>
        <v/>
      </c>
      <c r="BT217" s="8" t="str">
        <f>IF(BN217="","",SUBSTITUTE(BM217," ","")&amp;SUBSTITUTE(BN217," ",""))</f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7" t="str">
        <f t="shared" si="27"/>
        <v/>
      </c>
      <c r="BT218" s="8" t="str">
        <f>IF(BN218="","",SUBSTITUTE(BM218," ","")&amp;SUBSTITUTE(BN218," ",""))</f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7" t="str">
        <f t="shared" si="27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7" t="str">
        <f t="shared" si="27"/>
        <v/>
      </c>
      <c r="BT220" s="8" t="str">
        <f>IF(BN220="","",SUBSTITUTE(BM220," ","")&amp;SUBSTITUTE(BN220," ",""))</f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7" t="str">
        <f t="shared" si="27"/>
        <v/>
      </c>
      <c r="BT221" s="8" t="str">
        <f>IF(BN221="","",SUBSTITUTE(BM221," ","")&amp;SUBSTITUTE(BN221," ",""))</f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7" t="str">
        <f t="shared" si="27"/>
        <v/>
      </c>
      <c r="BT222" s="8" t="str">
        <f>IF(BN222="","",SUBSTITUTE(BM222," ","")&amp;SUBSTITUTE(BN222," ",""))</f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7" t="str">
        <f t="shared" si="27"/>
        <v/>
      </c>
      <c r="BT223" s="8" t="str">
        <f>IF(BN223="","",SUBSTITUTE(BM223," ","")&amp;SUBSTITUTE(BN223," ",""))</f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7" t="str">
        <f t="shared" si="27"/>
        <v/>
      </c>
      <c r="BT224" s="8" t="str">
        <f>IF(BN224="","",SUBSTITUTE(BM224," ","")&amp;SUBSTITUTE(BN224," ",""))</f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7" t="str">
        <f t="shared" si="27"/>
        <v/>
      </c>
      <c r="BT225" s="8" t="str">
        <f>IF(BN225="","",SUBSTITUTE(BM225," ","")&amp;SUBSTITUTE(BN225," ",""))</f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7" t="str">
        <f t="shared" si="27"/>
        <v/>
      </c>
      <c r="BT226" s="8" t="str">
        <f>IF(BN226="","",SUBSTITUTE(BM226," ","")&amp;SUBSTITUTE(BN226," ",""))</f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7" t="str">
        <f t="shared" si="27"/>
        <v/>
      </c>
      <c r="BT227" s="8" t="str">
        <f>IF(BN227="","",SUBSTITUTE(BM227," ","")&amp;SUBSTITUTE(BN227," ",""))</f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7" t="str">
        <f t="shared" si="27"/>
        <v/>
      </c>
      <c r="BT228" s="8" t="str">
        <f>IF(BN228="","",SUBSTITUTE(BM228," ","")&amp;SUBSTITUTE(BN228," ",""))</f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7" t="str">
        <f t="shared" si="27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7" t="str">
        <f t="shared" si="27"/>
        <v/>
      </c>
      <c r="BT230" s="8" t="str">
        <f>IF(BN230="","",SUBSTITUTE(BM230," ","")&amp;SUBSTITUTE(BN230," ",""))</f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7" t="str">
        <f t="shared" si="27"/>
        <v/>
      </c>
      <c r="BT231" s="8" t="str">
        <f>IF(BN231="","",SUBSTITUTE(BM231," ","")&amp;SUBSTITUTE(BN231," ",""))</f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7" t="str">
        <f t="shared" si="27"/>
        <v/>
      </c>
      <c r="BT232" s="8" t="str">
        <f>IF(BN232="","",SUBSTITUTE(BM232," ","")&amp;SUBSTITUTE(BN232," ",""))</f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7" t="str">
        <f t="shared" si="27"/>
        <v/>
      </c>
      <c r="BT233" s="8" t="str">
        <f>IF(BN233="","",SUBSTITUTE(BM233," ","")&amp;SUBSTITUTE(BN233," ",""))</f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7" t="str">
        <f t="shared" si="27"/>
        <v/>
      </c>
      <c r="BT234" s="8" t="str">
        <f>IF(BN234="","",SUBSTITUTE(BM234," ","")&amp;SUBSTITUTE(BN234," ",""))</f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7" t="str">
        <f t="shared" si="27"/>
        <v/>
      </c>
      <c r="BT235" s="8" t="str">
        <f>IF(BN235="","",SUBSTITUTE(BM235," ","")&amp;SUBSTITUTE(BN235," ",""))</f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7" t="str">
        <f t="shared" si="27"/>
        <v/>
      </c>
      <c r="BT236" s="8" t="str">
        <f>IF(BN236="","",SUBSTITUTE(BM236," ","")&amp;SUBSTITUTE(BN236," ",""))</f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7" t="str">
        <f t="shared" si="27"/>
        <v/>
      </c>
      <c r="BT237" s="8" t="str">
        <f>IF(BN237="","",SUBSTITUTE(BM237," ","")&amp;SUBSTITUTE(BN237," ",""))</f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7" t="str">
        <f t="shared" si="27"/>
        <v/>
      </c>
      <c r="BT238" s="8" t="str">
        <f>IF(BN238="","",SUBSTITUTE(BM238," ","")&amp;SUBSTITUTE(BN238," ",""))</f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7" t="str">
        <f t="shared" si="27"/>
        <v/>
      </c>
      <c r="BT239" s="8" t="str">
        <f>IF(BN239="","",SUBSTITUTE(BM239," ","")&amp;SUBSTITUTE(BN239," ",""))</f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7" t="str">
        <f t="shared" si="27"/>
        <v/>
      </c>
      <c r="BT240" s="8" t="str">
        <f>IF(BN240="","",SUBSTITUTE(BM240," ","")&amp;SUBSTITUTE(BN240," ",""))</f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7" t="str">
        <f t="shared" si="27"/>
        <v/>
      </c>
      <c r="BT241" s="8" t="str">
        <f>IF(BN241="","",SUBSTITUTE(BM241," ","")&amp;SUBSTITUTE(BN241," ",""))</f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7" t="str">
        <f t="shared" si="27"/>
        <v/>
      </c>
      <c r="BT242" s="8" t="str">
        <f>IF(BN242="","",SUBSTITUTE(BM242," ","")&amp;SUBSTITUTE(BN242," ",""))</f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7" t="str">
        <f t="shared" si="27"/>
        <v/>
      </c>
      <c r="BT243" s="8" t="str">
        <f>IF(BN243="","",SUBSTITUTE(BM243," ","")&amp;SUBSTITUTE(BN243," ",""))</f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7" t="str">
        <f t="shared" si="27"/>
        <v/>
      </c>
      <c r="BT244" s="8" t="str">
        <f>IF(BN244="","",SUBSTITUTE(BM244," ","")&amp;SUBSTITUTE(BN244," ",""))</f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7" t="str">
        <f t="shared" si="27"/>
        <v/>
      </c>
      <c r="BT245" s="8" t="str">
        <f>IF(BN245="","",SUBSTITUTE(BM245," ","")&amp;SUBSTITUTE(BN245," ",""))</f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7" t="str">
        <f t="shared" si="27"/>
        <v/>
      </c>
      <c r="BT246" s="8" t="str">
        <f>IF(BN246="","",SUBSTITUTE(BM246," ","")&amp;SUBSTITUTE(BN246," ",""))</f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7" t="str">
        <f t="shared" si="27"/>
        <v/>
      </c>
      <c r="BT247" s="8" t="str">
        <f>IF(BN247="","",SUBSTITUTE(BM247," ","")&amp;SUBSTITUTE(BN247," ",""))</f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7" t="str">
        <f t="shared" si="27"/>
        <v/>
      </c>
      <c r="BT248" s="8" t="str">
        <f>IF(BN248="","",SUBSTITUTE(BM248," ","")&amp;SUBSTITUTE(BN248," ",""))</f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7" t="str">
        <f t="shared" si="27"/>
        <v/>
      </c>
      <c r="BT249" s="8" t="str">
        <f>IF(BN249="","",SUBSTITUTE(BM249," ","")&amp;SUBSTITUTE(BN249," ",""))</f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7" t="str">
        <f t="shared" si="27"/>
        <v/>
      </c>
      <c r="BT250" s="8" t="str">
        <f>IF(BN250="","",SUBSTITUTE(BM250," ","")&amp;SUBSTITUTE(BN250," ",""))</f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7" t="str">
        <f t="shared" si="27"/>
        <v/>
      </c>
      <c r="BT251" s="8" t="str">
        <f>IF(BN251="","",SUBSTITUTE(BM251," ","")&amp;SUBSTITUTE(BN251," ",""))</f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7" t="str">
        <f t="shared" si="27"/>
        <v/>
      </c>
      <c r="BT252" s="8" t="str">
        <f>IF(BN252="","",SUBSTITUTE(BM252," ","")&amp;SUBSTITUTE(BN252," ",""))</f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7" t="str">
        <f t="shared" si="27"/>
        <v/>
      </c>
      <c r="BT253" s="8" t="str">
        <f>IF(BN253="","",SUBSTITUTE(BM253," ","")&amp;SUBSTITUTE(BN253," ",""))</f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7" t="str">
        <f t="shared" si="27"/>
        <v/>
      </c>
      <c r="BT254" s="8" t="str">
        <f>IF(BN254="","",SUBSTITUTE(BM254," ","")&amp;SUBSTITUTE(BN254," ",""))</f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7" t="str">
        <f t="shared" si="27"/>
        <v/>
      </c>
      <c r="BT255" s="8" t="str">
        <f>IF(BN255="","",SUBSTITUTE(BM255," ","")&amp;SUBSTITUTE(BN255," ",""))</f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7" t="str">
        <f t="shared" si="27"/>
        <v/>
      </c>
      <c r="BT256" s="8" t="str">
        <f>IF(BN256="","",SUBSTITUTE(BM256," ","")&amp;SUBSTITUTE(BN256," ",""))</f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7" t="str">
        <f t="shared" si="27"/>
        <v/>
      </c>
      <c r="BT257" s="8" t="str">
        <f>IF(BN257="","",SUBSTITUTE(BM257," ","")&amp;SUBSTITUTE(BN257," ",""))</f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7" t="str">
        <f t="shared" si="27"/>
        <v/>
      </c>
      <c r="BT258" s="8" t="str">
        <f>IF(BN258="","",SUBSTITUTE(BM258," ","")&amp;SUBSTITUTE(BN258," ",""))</f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7" t="str">
        <f t="shared" si="27"/>
        <v/>
      </c>
      <c r="BT259" s="8" t="str">
        <f>IF(BN259="","",SUBSTITUTE(BM259," ","")&amp;SUBSTITUTE(BN259," ",""))</f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7" t="str">
        <f t="shared" si="27"/>
        <v/>
      </c>
      <c r="BT260" s="8" t="str">
        <f>IF(BN260="","",SUBSTITUTE(BM260," ","")&amp;SUBSTITUTE(BN260," ",""))</f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7" t="str">
        <f t="shared" si="27"/>
        <v/>
      </c>
      <c r="BT261" s="8" t="str">
        <f>IF(BN261="","",SUBSTITUTE(BM261," ","")&amp;SUBSTITUTE(BN261," ",""))</f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7" t="str">
        <f t="shared" si="27"/>
        <v/>
      </c>
      <c r="BT262" s="8" t="str">
        <f>IF(BN262="","",SUBSTITUTE(BM262," ","")&amp;SUBSTITUTE(BN262," ",""))</f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7" t="str">
        <f t="shared" si="27"/>
        <v/>
      </c>
      <c r="BT263" s="8" t="str">
        <f>IF(BN263="","",SUBSTITUTE(BM263," ","")&amp;SUBSTITUTE(BN263," ",""))</f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7" t="str">
        <f t="shared" si="27"/>
        <v/>
      </c>
      <c r="BT264" s="8" t="str">
        <f>IF(BN264="","",SUBSTITUTE(BM264," ","")&amp;SUBSTITUTE(BN264," ",""))</f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7" t="str">
        <f t="shared" si="27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7" t="str">
        <f t="shared" ref="BS266:BS329" si="32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7" t="str">
        <f t="shared" si="32"/>
        <v/>
      </c>
      <c r="BT267" s="8" t="str">
        <f>IF(BN267="","",SUBSTITUTE(BM267," ","")&amp;SUBSTITUTE(BN267," ",""))</f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7" t="str">
        <f t="shared" si="32"/>
        <v/>
      </c>
      <c r="BT268" s="8" t="str">
        <f>IF(BN268="","",SUBSTITUTE(BM268," ","")&amp;SUBSTITUTE(BN268," ",""))</f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7" t="str">
        <f t="shared" si="32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7" t="str">
        <f t="shared" si="32"/>
        <v/>
      </c>
      <c r="BT270" s="8" t="str">
        <f>IF(BN270="","",SUBSTITUTE(BM270," ","")&amp;SUBSTITUTE(BN270," ",""))</f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7" t="str">
        <f t="shared" si="32"/>
        <v/>
      </c>
      <c r="BT271" s="8" t="str">
        <f>IF(BN271="","",SUBSTITUTE(BM271," ","")&amp;SUBSTITUTE(BN271," ",""))</f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7" t="str">
        <f t="shared" si="32"/>
        <v/>
      </c>
      <c r="BT272" s="8" t="str">
        <f>IF(BN272="","",SUBSTITUTE(BM272," ","")&amp;SUBSTITUTE(BN272," ",""))</f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7" t="str">
        <f t="shared" si="32"/>
        <v/>
      </c>
      <c r="BT273" s="8" t="str">
        <f>IF(BN273="","",SUBSTITUTE(BM273," ","")&amp;SUBSTITUTE(BN273," ",""))</f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7" t="str">
        <f t="shared" si="32"/>
        <v/>
      </c>
      <c r="BT274" s="8" t="str">
        <f>IF(BN274="","",SUBSTITUTE(BM274," ","")&amp;SUBSTITUTE(BN274," ",""))</f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7" t="str">
        <f t="shared" si="32"/>
        <v/>
      </c>
      <c r="BT275" s="8" t="str">
        <f>IF(BN275="","",SUBSTITUTE(BM275," ","")&amp;SUBSTITUTE(BN275," ",""))</f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7" t="str">
        <f t="shared" si="32"/>
        <v/>
      </c>
      <c r="BT276" s="8" t="str">
        <f>IF(BN276="","",SUBSTITUTE(BM276," ","")&amp;SUBSTITUTE(BN276," ",""))</f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7" t="str">
        <f t="shared" si="32"/>
        <v/>
      </c>
      <c r="BT277" s="8" t="str">
        <f>IF(BN277="","",SUBSTITUTE(BM277," ","")&amp;SUBSTITUTE(BN277," ",""))</f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7" t="str">
        <f t="shared" si="32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7" t="str">
        <f t="shared" si="32"/>
        <v/>
      </c>
      <c r="BT279" s="8" t="str">
        <f>IF(BN279="","",SUBSTITUTE(BM279," ","")&amp;SUBSTITUTE(BN279," ",""))</f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7" t="str">
        <f t="shared" si="32"/>
        <v/>
      </c>
      <c r="BT280" s="8" t="str">
        <f>IF(BN280="","",SUBSTITUTE(BM280," ","")&amp;SUBSTITUTE(BN280," ",""))</f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7" t="str">
        <f t="shared" si="32"/>
        <v/>
      </c>
      <c r="BT281" s="8" t="str">
        <f>IF(BN281="","",SUBSTITUTE(BM281," ","")&amp;SUBSTITUTE(BN281," ",""))</f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7" t="str">
        <f t="shared" si="32"/>
        <v/>
      </c>
      <c r="BT282" s="8" t="str">
        <f>IF(BN282="","",SUBSTITUTE(BM282," ","")&amp;SUBSTITUTE(BN282," ",""))</f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7" t="str">
        <f t="shared" si="32"/>
        <v/>
      </c>
      <c r="BT283" s="8" t="str">
        <f>IF(BN283="","",SUBSTITUTE(BM283," ","")&amp;SUBSTITUTE(BN283," ",""))</f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7" t="str">
        <f t="shared" si="32"/>
        <v/>
      </c>
      <c r="BT284" s="8" t="str">
        <f>IF(BN284="","",SUBSTITUTE(BM284," ","")&amp;SUBSTITUTE(BN284," ",""))</f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7" t="str">
        <f t="shared" si="32"/>
        <v/>
      </c>
      <c r="BT285" s="8" t="str">
        <f>IF(BN285="","",SUBSTITUTE(BM285," ","")&amp;SUBSTITUTE(BN285," ",""))</f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7" t="str">
        <f t="shared" si="32"/>
        <v/>
      </c>
      <c r="BT286" s="8" t="str">
        <f>IF(BN286="","",SUBSTITUTE(BM286," ","")&amp;SUBSTITUTE(BN286," ",""))</f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7" t="str">
        <f t="shared" si="32"/>
        <v/>
      </c>
      <c r="BT287" s="8" t="str">
        <f>IF(BN287="","",SUBSTITUTE(BM287," ","")&amp;SUBSTITUTE(BN287," ",""))</f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7" t="str">
        <f t="shared" si="32"/>
        <v/>
      </c>
      <c r="BT288" s="8" t="str">
        <f>IF(BN288="","",SUBSTITUTE(BM288," ","")&amp;SUBSTITUTE(BN288," ",""))</f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7" t="str">
        <f t="shared" si="32"/>
        <v/>
      </c>
      <c r="BT289" s="8" t="str">
        <f>IF(BN289="","",SUBSTITUTE(BM289," ","")&amp;SUBSTITUTE(BN289," ",""))</f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7" t="str">
        <f t="shared" si="32"/>
        <v/>
      </c>
      <c r="BT290" s="8" t="str">
        <f>IF(BN290="","",SUBSTITUTE(BM290," ","")&amp;SUBSTITUTE(BN290," ",""))</f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7" t="str">
        <f t="shared" si="32"/>
        <v/>
      </c>
      <c r="BT291" s="8" t="str">
        <f>IF(BN291="","",SUBSTITUTE(BM291," ","")&amp;SUBSTITUTE(BN291," ",""))</f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7" t="str">
        <f t="shared" si="32"/>
        <v/>
      </c>
      <c r="BT292" s="8" t="str">
        <f>IF(BN292="","",SUBSTITUTE(BM292," ","")&amp;SUBSTITUTE(BN292," ",""))</f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7" t="str">
        <f t="shared" si="32"/>
        <v/>
      </c>
      <c r="BT293" s="8" t="str">
        <f>IF(BN293="","",SUBSTITUTE(BM293," ","")&amp;SUBSTITUTE(BN293," ",""))</f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7" t="str">
        <f t="shared" si="32"/>
        <v/>
      </c>
      <c r="BT294" s="8" t="str">
        <f>IF(BN294="","",SUBSTITUTE(BM294," ","")&amp;SUBSTITUTE(BN294," ",""))</f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7" t="str">
        <f t="shared" si="32"/>
        <v/>
      </c>
      <c r="BT295" s="8" t="str">
        <f>IF(BN295="","",SUBSTITUTE(BM295," ","")&amp;SUBSTITUTE(BN295," ",""))</f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7" t="str">
        <f t="shared" si="32"/>
        <v/>
      </c>
      <c r="BT296" s="8" t="str">
        <f>IF(BN296="","",SUBSTITUTE(BM296," ","")&amp;SUBSTITUTE(BN296," ",""))</f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7" t="str">
        <f t="shared" si="32"/>
        <v/>
      </c>
      <c r="BT297" s="8" t="str">
        <f>IF(BN297="","",SUBSTITUTE(BM297," ","")&amp;SUBSTITUTE(BN297," ",""))</f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7" t="str">
        <f t="shared" si="32"/>
        <v/>
      </c>
      <c r="BT298" s="8" t="str">
        <f>IF(BN298="","",SUBSTITUTE(BM298," ","")&amp;SUBSTITUTE(BN298," ",""))</f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7" t="str">
        <f t="shared" si="32"/>
        <v/>
      </c>
      <c r="BT299" s="8" t="str">
        <f>IF(BN299="","",SUBSTITUTE(BM299," ","")&amp;SUBSTITUTE(BN299," ",""))</f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7" t="str">
        <f t="shared" si="32"/>
        <v/>
      </c>
      <c r="BT300" s="8" t="str">
        <f>IF(BN300="","",SUBSTITUTE(BM300," ","")&amp;SUBSTITUTE(BN300," ",""))</f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7" t="str">
        <f t="shared" si="32"/>
        <v/>
      </c>
      <c r="BT301" s="8" t="str">
        <f>IF(BN301="","",SUBSTITUTE(BM301," ","")&amp;SUBSTITUTE(BN301," ",""))</f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7" t="str">
        <f t="shared" si="32"/>
        <v/>
      </c>
      <c r="BT302" s="8" t="str">
        <f>IF(BN302="","",SUBSTITUTE(BM302," ","")&amp;SUBSTITUTE(BN302," ",""))</f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7" t="str">
        <f t="shared" si="32"/>
        <v/>
      </c>
      <c r="BT303" s="8" t="str">
        <f>IF(BN303="","",SUBSTITUTE(BM303," ","")&amp;SUBSTITUTE(BN303," ",""))</f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7" t="str">
        <f t="shared" si="32"/>
        <v/>
      </c>
      <c r="BT304" s="8" t="str">
        <f>IF(BN304="","",SUBSTITUTE(BM304," ","")&amp;SUBSTITUTE(BN304," ",""))</f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7" t="str">
        <f t="shared" si="32"/>
        <v/>
      </c>
      <c r="BT305" s="8" t="str">
        <f>IF(BN305="","",SUBSTITUTE(BM305," ","")&amp;SUBSTITUTE(BN305," ",""))</f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7" t="str">
        <f t="shared" si="32"/>
        <v/>
      </c>
      <c r="BT306" s="8" t="str">
        <f>IF(BN306="","",SUBSTITUTE(BM306," ","")&amp;SUBSTITUTE(BN306," ",""))</f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7" t="str">
        <f t="shared" si="32"/>
        <v/>
      </c>
      <c r="BT307" s="8" t="str">
        <f>IF(BN307="","",SUBSTITUTE(BM307," ","")&amp;SUBSTITUTE(BN307," ",""))</f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7" t="str">
        <f t="shared" si="32"/>
        <v/>
      </c>
      <c r="BT308" s="8" t="str">
        <f>IF(BN308="","",SUBSTITUTE(BM308," ","")&amp;SUBSTITUTE(BN308," ",""))</f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7" t="str">
        <f t="shared" si="32"/>
        <v/>
      </c>
      <c r="BT309" s="8" t="str">
        <f>IF(BN309="","",SUBSTITUTE(BM309," ","")&amp;SUBSTITUTE(BN309," ",""))</f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7" t="str">
        <f t="shared" si="32"/>
        <v/>
      </c>
      <c r="BT310" s="8" t="str">
        <f>IF(BN310="","",SUBSTITUTE(BM310," ","")&amp;SUBSTITUTE(BN310," ",""))</f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7" t="str">
        <f t="shared" si="32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7" t="str">
        <f t="shared" si="32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7" t="str">
        <f t="shared" si="32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7" t="str">
        <f t="shared" si="32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7" t="str">
        <f t="shared" si="32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7" t="str">
        <f t="shared" si="32"/>
        <v/>
      </c>
      <c r="BT316" s="8" t="str">
        <f>IF(BN316="","",SUBSTITUTE(BM316," ","")&amp;SUBSTITUTE(BN316," ",""))</f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7" t="str">
        <f t="shared" si="32"/>
        <v/>
      </c>
      <c r="BT317" s="8" t="str">
        <f>IF(BN317="","",SUBSTITUTE(BM317," ","")&amp;SUBSTITUTE(BN317," ",""))</f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7" t="str">
        <f t="shared" si="32"/>
        <v/>
      </c>
      <c r="BT318" s="8" t="str">
        <f>IF(BN318="","",SUBSTITUTE(BM318," ","")&amp;SUBSTITUTE(BN318," ",""))</f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7" t="str">
        <f t="shared" si="32"/>
        <v/>
      </c>
      <c r="BT319" s="8" t="str">
        <f>IF(BN319="","",SUBSTITUTE(BM319," ","")&amp;SUBSTITUTE(BN319," ",""))</f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7" t="str">
        <f t="shared" si="32"/>
        <v/>
      </c>
      <c r="BT320" s="8" t="str">
        <f>IF(BN320="","",SUBSTITUTE(BM320," ","")&amp;SUBSTITUTE(BN320," ",""))</f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7" t="str">
        <f t="shared" si="32"/>
        <v/>
      </c>
      <c r="BT321" s="8" t="str">
        <f>IF(BN321="","",SUBSTITUTE(BM321," ","")&amp;SUBSTITUTE(BN321," ",""))</f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7" t="str">
        <f t="shared" si="32"/>
        <v/>
      </c>
      <c r="BT322" s="8" t="str">
        <f>IF(BN322="","",SUBSTITUTE(BM322," ","")&amp;SUBSTITUTE(BN322," ",""))</f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7" t="str">
        <f t="shared" si="32"/>
        <v/>
      </c>
      <c r="BT323" s="8" t="str">
        <f>IF(BN323="","",SUBSTITUTE(BM323," ","")&amp;SUBSTITUTE(BN323," ",""))</f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7" t="str">
        <f t="shared" si="32"/>
        <v/>
      </c>
      <c r="BT324" s="8" t="str">
        <f>IF(BN324="","",SUBSTITUTE(BM324," ","")&amp;SUBSTITUTE(BN324," ",""))</f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7" t="str">
        <f t="shared" si="32"/>
        <v/>
      </c>
      <c r="BT325" s="8" t="str">
        <f>IF(BN325="","",SUBSTITUTE(BM325," ","")&amp;SUBSTITUTE(BN325," ",""))</f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7" t="str">
        <f t="shared" si="32"/>
        <v/>
      </c>
      <c r="BT326" s="8" t="str">
        <f>IF(BN326="","",SUBSTITUTE(BM326," ","")&amp;SUBSTITUTE(BN326," ",""))</f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7" t="str">
        <f t="shared" si="32"/>
        <v/>
      </c>
      <c r="BT327" s="8" t="str">
        <f>IF(BN327="","",SUBSTITUTE(BM327," ","")&amp;SUBSTITUTE(BN327," ",""))</f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7" t="str">
        <f t="shared" si="32"/>
        <v/>
      </c>
      <c r="BT328" s="8" t="str">
        <f>IF(BN328="","",SUBSTITUTE(BM328," ","")&amp;SUBSTITUTE(BN328," ",""))</f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7" t="str">
        <f t="shared" si="32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7" t="str">
        <f t="shared" ref="BS330:BS393" si="37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7" t="str">
        <f t="shared" si="37"/>
        <v/>
      </c>
      <c r="BT331" s="8" t="str">
        <f>IF(BN331="","",SUBSTITUTE(BM331," ","")&amp;SUBSTITUTE(BN331," ",""))</f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7" t="str">
        <f t="shared" si="37"/>
        <v/>
      </c>
      <c r="BT332" s="8" t="str">
        <f>IF(BN332="","",SUBSTITUTE(BM332," ","")&amp;SUBSTITUTE(BN332," ",""))</f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7" t="str">
        <f t="shared" si="37"/>
        <v/>
      </c>
      <c r="BT333" s="8" t="str">
        <f>IF(BN333="","",SUBSTITUTE(BM333," ","")&amp;SUBSTITUTE(BN333," ",""))</f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7" t="str">
        <f t="shared" si="37"/>
        <v/>
      </c>
      <c r="BT334" s="8" t="str">
        <f>IF(BN334="","",SUBSTITUTE(BM334," ","")&amp;SUBSTITUTE(BN334," ",""))</f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7" t="str">
        <f t="shared" si="37"/>
        <v/>
      </c>
      <c r="BT335" s="8" t="str">
        <f>IF(BN335="","",SUBSTITUTE(BM335," ","")&amp;SUBSTITUTE(BN335," ",""))</f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7" t="str">
        <f t="shared" si="37"/>
        <v/>
      </c>
      <c r="BT336" s="8" t="str">
        <f>IF(BN336="","",SUBSTITUTE(BM336," ","")&amp;SUBSTITUTE(BN336," ",""))</f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7" t="str">
        <f t="shared" si="37"/>
        <v/>
      </c>
      <c r="BT337" s="8" t="str">
        <f>IF(BN337="","",SUBSTITUTE(BM337," ","")&amp;SUBSTITUTE(BN337," ",""))</f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7" t="str">
        <f t="shared" si="37"/>
        <v/>
      </c>
      <c r="BT338" s="8" t="str">
        <f>IF(BN338="","",SUBSTITUTE(BM338," ","")&amp;SUBSTITUTE(BN338," ",""))</f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7" t="str">
        <f t="shared" si="37"/>
        <v/>
      </c>
      <c r="BT339" s="8" t="str">
        <f>IF(BN339="","",SUBSTITUTE(BM339," ","")&amp;SUBSTITUTE(BN339," ",""))</f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7" t="str">
        <f t="shared" si="37"/>
        <v/>
      </c>
      <c r="BT340" s="8" t="str">
        <f>IF(BN340="","",SUBSTITUTE(BM340," ","")&amp;SUBSTITUTE(BN340," ",""))</f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7" t="str">
        <f t="shared" si="37"/>
        <v/>
      </c>
      <c r="BT341" s="8" t="str">
        <f>IF(BN341="","",SUBSTITUTE(BM341," ","")&amp;SUBSTITUTE(BN341," ",""))</f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7" t="str">
        <f t="shared" si="37"/>
        <v/>
      </c>
      <c r="BT342" s="8" t="str">
        <f>IF(BN342="","",SUBSTITUTE(BM342," ","")&amp;SUBSTITUTE(BN342," ",""))</f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7" t="str">
        <f t="shared" si="37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7" t="str">
        <f t="shared" si="37"/>
        <v/>
      </c>
      <c r="BT344" s="8" t="str">
        <f>IF(BN344="","",SUBSTITUTE(BM344," ","")&amp;SUBSTITUTE(BN344," ",""))</f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7" t="str">
        <f t="shared" si="37"/>
        <v/>
      </c>
      <c r="BT345" s="8" t="str">
        <f>IF(BN345="","",SUBSTITUTE(BM345," ","")&amp;SUBSTITUTE(BN345," ",""))</f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7" t="str">
        <f t="shared" si="37"/>
        <v/>
      </c>
      <c r="BT346" s="8" t="str">
        <f>IF(BN346="","",SUBSTITUTE(BM346," ","")&amp;SUBSTITUTE(BN346," ",""))</f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7" t="str">
        <f t="shared" si="37"/>
        <v/>
      </c>
      <c r="BT347" s="8" t="str">
        <f>IF(BN347="","",SUBSTITUTE(BM347," ","")&amp;SUBSTITUTE(BN347," ",""))</f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7" t="str">
        <f t="shared" si="37"/>
        <v/>
      </c>
      <c r="BT348" s="8" t="str">
        <f>IF(BN348="","",SUBSTITUTE(BM348," ","")&amp;SUBSTITUTE(BN348," ",""))</f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7" t="str">
        <f t="shared" si="37"/>
        <v/>
      </c>
      <c r="BT349" s="8" t="str">
        <f>IF(BN349="","",SUBSTITUTE(BM349," ","")&amp;SUBSTITUTE(BN349," ",""))</f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7" t="str">
        <f t="shared" si="37"/>
        <v/>
      </c>
      <c r="BT350" s="8" t="str">
        <f>IF(BN350="","",SUBSTITUTE(BM350," ","")&amp;SUBSTITUTE(BN350," ",""))</f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7" t="str">
        <f t="shared" si="37"/>
        <v/>
      </c>
      <c r="BT351" s="8" t="str">
        <f>IF(BN351="","",SUBSTITUTE(BM351," ","")&amp;SUBSTITUTE(BN351," ",""))</f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7" t="str">
        <f t="shared" si="37"/>
        <v/>
      </c>
      <c r="BT352" s="8" t="str">
        <f>IF(BN352="","",SUBSTITUTE(BM352," ","")&amp;SUBSTITUTE(BN352," ",""))</f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7" t="str">
        <f t="shared" si="37"/>
        <v/>
      </c>
      <c r="BT353" s="8" t="str">
        <f>IF(BN353="","",SUBSTITUTE(BM353," ","")&amp;SUBSTITUTE(BN353," ",""))</f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7" t="str">
        <f t="shared" si="37"/>
        <v/>
      </c>
      <c r="BT354" s="8" t="str">
        <f>IF(BN354="","",SUBSTITUTE(BM354," ","")&amp;SUBSTITUTE(BN354," ",""))</f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7" t="str">
        <f t="shared" si="37"/>
        <v/>
      </c>
      <c r="BT355" s="8" t="str">
        <f>IF(BN355="","",SUBSTITUTE(BM355," ","")&amp;SUBSTITUTE(BN355," ",""))</f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7" t="str">
        <f t="shared" si="37"/>
        <v/>
      </c>
      <c r="BT356" s="8" t="str">
        <f>IF(BN356="","",SUBSTITUTE(BM356," ","")&amp;SUBSTITUTE(BN356," ",""))</f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7" t="str">
        <f t="shared" si="37"/>
        <v/>
      </c>
      <c r="BT357" s="8" t="str">
        <f>IF(BN357="","",SUBSTITUTE(BM357," ","")&amp;SUBSTITUTE(BN357," ",""))</f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7" t="str">
        <f t="shared" si="37"/>
        <v/>
      </c>
      <c r="BT358" s="8" t="str">
        <f>IF(BN358="","",SUBSTITUTE(BM358," ","")&amp;SUBSTITUTE(BN358," ",""))</f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7" t="str">
        <f t="shared" si="37"/>
        <v/>
      </c>
      <c r="BT359" s="8" t="str">
        <f>IF(BN359="","",SUBSTITUTE(BM359," ","")&amp;SUBSTITUTE(BN359," ",""))</f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7" t="str">
        <f t="shared" si="37"/>
        <v/>
      </c>
      <c r="BT360" s="8" t="str">
        <f>IF(BN360="","",SUBSTITUTE(BM360," ","")&amp;SUBSTITUTE(BN360," ",""))</f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7" t="str">
        <f t="shared" si="37"/>
        <v/>
      </c>
      <c r="BT361" s="8" t="str">
        <f>IF(BN361="","",SUBSTITUTE(BM361," ","")&amp;SUBSTITUTE(BN361," ",""))</f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7" t="str">
        <f t="shared" si="37"/>
        <v/>
      </c>
      <c r="BT362" s="8" t="str">
        <f>IF(BN362="","",SUBSTITUTE(BM362," ","")&amp;SUBSTITUTE(BN362," ",""))</f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7" t="str">
        <f t="shared" si="37"/>
        <v/>
      </c>
      <c r="BT363" s="8" t="str">
        <f>IF(BN363="","",SUBSTITUTE(BM363," ","")&amp;SUBSTITUTE(BN363," ",""))</f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7" t="str">
        <f t="shared" si="37"/>
        <v/>
      </c>
      <c r="BT364" s="8" t="str">
        <f>IF(BN364="","",SUBSTITUTE(BM364," ","")&amp;SUBSTITUTE(BN364," ",""))</f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7" t="str">
        <f t="shared" si="37"/>
        <v/>
      </c>
      <c r="BT365" s="8" t="str">
        <f>IF(BN365="","",SUBSTITUTE(BM365," ","")&amp;SUBSTITUTE(BN365," ",""))</f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7" t="str">
        <f t="shared" si="37"/>
        <v/>
      </c>
      <c r="BT366" s="8" t="str">
        <f>IF(BN366="","",SUBSTITUTE(BM366," ","")&amp;SUBSTITUTE(BN366," ",""))</f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7" t="str">
        <f t="shared" si="37"/>
        <v/>
      </c>
      <c r="BT367" s="8" t="str">
        <f>IF(BN367="","",SUBSTITUTE(BM367," ","")&amp;SUBSTITUTE(BN367," ",""))</f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7" t="str">
        <f t="shared" si="37"/>
        <v/>
      </c>
      <c r="BT368" s="8" t="str">
        <f>IF(BN368="","",SUBSTITUTE(BM368," ","")&amp;SUBSTITUTE(BN368," ",""))</f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7" t="str">
        <f t="shared" si="37"/>
        <v/>
      </c>
      <c r="BT369" s="8" t="str">
        <f>IF(BN369="","",SUBSTITUTE(BM369," ","")&amp;SUBSTITUTE(BN369," ",""))</f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7" t="str">
        <f t="shared" si="37"/>
        <v/>
      </c>
      <c r="BT370" s="8" t="str">
        <f>IF(BN370="","",SUBSTITUTE(BM370," ","")&amp;SUBSTITUTE(BN370," ",""))</f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7" t="str">
        <f t="shared" si="37"/>
        <v/>
      </c>
      <c r="BT371" s="8" t="str">
        <f>IF(BN371="","",SUBSTITUTE(BM371," ","")&amp;SUBSTITUTE(BN371," ",""))</f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7" t="str">
        <f t="shared" si="37"/>
        <v/>
      </c>
      <c r="BT372" s="8" t="str">
        <f>IF(BN372="","",SUBSTITUTE(BM372," ","")&amp;SUBSTITUTE(BN372," ",""))</f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7" t="str">
        <f t="shared" si="37"/>
        <v/>
      </c>
      <c r="BT373" s="8" t="str">
        <f>IF(BN373="","",SUBSTITUTE(BM373," ","")&amp;SUBSTITUTE(BN373," ",""))</f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7" t="str">
        <f t="shared" si="37"/>
        <v/>
      </c>
      <c r="BT374" s="8" t="str">
        <f>IF(BN374="","",SUBSTITUTE(BM374," ","")&amp;SUBSTITUTE(BN374," ",""))</f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7" t="str">
        <f t="shared" si="37"/>
        <v/>
      </c>
      <c r="BT375" s="8" t="str">
        <f>IF(BN375="","",SUBSTITUTE(BM375," ","")&amp;SUBSTITUTE(BN375," ",""))</f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7" t="str">
        <f t="shared" si="37"/>
        <v/>
      </c>
      <c r="BT376" s="8" t="str">
        <f>IF(BN376="","",SUBSTITUTE(BM376," ","")&amp;SUBSTITUTE(BN376," ",""))</f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7" t="str">
        <f t="shared" si="37"/>
        <v/>
      </c>
      <c r="BT377" s="8" t="str">
        <f>IF(BN377="","",SUBSTITUTE(BM377," ","")&amp;SUBSTITUTE(BN377," ",""))</f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7" t="str">
        <f t="shared" si="37"/>
        <v/>
      </c>
      <c r="BT378" s="8" t="str">
        <f>IF(BN378="","",SUBSTITUTE(BM378," ","")&amp;SUBSTITUTE(BN378," ",""))</f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7" t="str">
        <f t="shared" si="37"/>
        <v/>
      </c>
      <c r="BT379" s="8" t="str">
        <f>IF(BN379="","",SUBSTITUTE(BM379," ","")&amp;SUBSTITUTE(BN379," ",""))</f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7" t="str">
        <f t="shared" si="37"/>
        <v/>
      </c>
      <c r="BT380" s="8" t="str">
        <f>IF(BN380="","",SUBSTITUTE(BM380," ","")&amp;SUBSTITUTE(BN380," ",""))</f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7" t="str">
        <f t="shared" si="37"/>
        <v/>
      </c>
      <c r="BT381" s="8" t="str">
        <f>IF(BN381="","",SUBSTITUTE(BM381," ","")&amp;SUBSTITUTE(BN381," ",""))</f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7" t="str">
        <f t="shared" si="37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7" t="str">
        <f t="shared" si="37"/>
        <v/>
      </c>
      <c r="BT383" s="8" t="str">
        <f>IF(BN383="","",SUBSTITUTE(BM383," ","")&amp;SUBSTITUTE(BN383," ",""))</f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7" t="str">
        <f t="shared" si="37"/>
        <v/>
      </c>
      <c r="BT384" s="8" t="str">
        <f>IF(BN384="","",SUBSTITUTE(BM384," ","")&amp;SUBSTITUTE(BN384," ",""))</f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7" t="str">
        <f t="shared" si="37"/>
        <v/>
      </c>
      <c r="BT385" s="8" t="str">
        <f>IF(BN385="","",SUBSTITUTE(BM385," ","")&amp;SUBSTITUTE(BN385," ",""))</f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7" t="str">
        <f t="shared" si="37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7" t="str">
        <f t="shared" si="37"/>
        <v/>
      </c>
      <c r="BT387" s="8" t="str">
        <f>IF(BN387="","",SUBSTITUTE(BM387," ","")&amp;SUBSTITUTE(BN387," ",""))</f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7" t="str">
        <f t="shared" si="37"/>
        <v/>
      </c>
      <c r="BT388" s="8" t="str">
        <f>IF(BN388="","",SUBSTITUTE(BM388," ","")&amp;SUBSTITUTE(BN388," ",""))</f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7" t="str">
        <f t="shared" si="37"/>
        <v/>
      </c>
      <c r="BT389" s="8" t="str">
        <f>IF(BN389="","",SUBSTITUTE(BM389," ","")&amp;SUBSTITUTE(BN389," ",""))</f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7" t="str">
        <f t="shared" si="37"/>
        <v/>
      </c>
      <c r="BT390" s="8" t="str">
        <f>IF(BN390="","",SUBSTITUTE(BM390," ","")&amp;SUBSTITUTE(BN390," ",""))</f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7" t="str">
        <f t="shared" si="37"/>
        <v/>
      </c>
      <c r="BT391" s="8" t="str">
        <f>IF(BN391="","",SUBSTITUTE(BM391," ","")&amp;SUBSTITUTE(BN391," ",""))</f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7" t="str">
        <f t="shared" si="37"/>
        <v/>
      </c>
      <c r="BT392" s="8" t="str">
        <f>IF(BN392="","",SUBSTITUTE(BM392," ","")&amp;SUBSTITUTE(BN392," ",""))</f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7" t="str">
        <f t="shared" si="37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7" t="str">
        <f t="shared" ref="BS394:BS457" si="42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7" t="str">
        <f t="shared" si="42"/>
        <v/>
      </c>
      <c r="BT395" s="8" t="str">
        <f>IF(BN395="","",SUBSTITUTE(BM395," ","")&amp;SUBSTITUTE(BN395," ",""))</f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7" t="str">
        <f t="shared" si="42"/>
        <v/>
      </c>
      <c r="BT396" s="8" t="str">
        <f>IF(BN396="","",SUBSTITUTE(BM396," ","")&amp;SUBSTITUTE(BN396," ",""))</f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7" t="str">
        <f t="shared" si="42"/>
        <v/>
      </c>
      <c r="BT397" s="8" t="str">
        <f>IF(BN397="","",SUBSTITUTE(BM397," ","")&amp;SUBSTITUTE(BN397," ",""))</f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7" t="str">
        <f t="shared" si="42"/>
        <v/>
      </c>
      <c r="BT398" s="8" t="str">
        <f>IF(BN398="","",SUBSTITUTE(BM398," ","")&amp;SUBSTITUTE(BN398," ",""))</f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7" t="str">
        <f t="shared" si="42"/>
        <v/>
      </c>
      <c r="BT399" s="8" t="str">
        <f>IF(BN399="","",SUBSTITUTE(BM399," ","")&amp;SUBSTITUTE(BN399," ",""))</f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7" t="str">
        <f t="shared" si="42"/>
        <v/>
      </c>
      <c r="BT400" s="8" t="str">
        <f>IF(BN400="","",SUBSTITUTE(BM400," ","")&amp;SUBSTITUTE(BN400," ",""))</f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7" t="str">
        <f t="shared" si="42"/>
        <v/>
      </c>
      <c r="BT401" s="8" t="str">
        <f>IF(BN401="","",SUBSTITUTE(BM401," ","")&amp;SUBSTITUTE(BN401," ",""))</f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7" t="str">
        <f t="shared" si="42"/>
        <v/>
      </c>
      <c r="BT402" s="8" t="str">
        <f>IF(BN402="","",SUBSTITUTE(BM402," ","")&amp;SUBSTITUTE(BN402," ",""))</f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7" t="str">
        <f t="shared" si="42"/>
        <v/>
      </c>
      <c r="BT403" s="8" t="str">
        <f>IF(BN403="","",SUBSTITUTE(BM403," ","")&amp;SUBSTITUTE(BN403," ",""))</f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7" t="str">
        <f t="shared" si="42"/>
        <v/>
      </c>
      <c r="BT404" s="8" t="str">
        <f>IF(BN404="","",SUBSTITUTE(BM404," ","")&amp;SUBSTITUTE(BN404," ",""))</f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7" t="str">
        <f t="shared" si="42"/>
        <v/>
      </c>
      <c r="BT405" s="8" t="str">
        <f>IF(BN405="","",SUBSTITUTE(BM405," ","")&amp;SUBSTITUTE(BN405," ",""))</f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7" t="str">
        <f t="shared" si="42"/>
        <v/>
      </c>
      <c r="BT406" s="8" t="str">
        <f>IF(BN406="","",SUBSTITUTE(BM406," ","")&amp;SUBSTITUTE(BN406," ",""))</f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7" t="str">
        <f t="shared" si="42"/>
        <v/>
      </c>
      <c r="BT407" s="8" t="str">
        <f>IF(BN407="","",SUBSTITUTE(BM407," ","")&amp;SUBSTITUTE(BN407," ",""))</f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7" t="str">
        <f t="shared" si="42"/>
        <v/>
      </c>
      <c r="BT408" s="8" t="str">
        <f>IF(BN408="","",SUBSTITUTE(BM408," ","")&amp;SUBSTITUTE(BN408," ",""))</f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7" t="str">
        <f t="shared" si="42"/>
        <v/>
      </c>
      <c r="BT409" s="8" t="str">
        <f>IF(BN409="","",SUBSTITUTE(BM409," ","")&amp;SUBSTITUTE(BN409," ",""))</f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7" t="str">
        <f t="shared" si="42"/>
        <v/>
      </c>
      <c r="BT410" s="8" t="str">
        <f>IF(BN410="","",SUBSTITUTE(BM410," ","")&amp;SUBSTITUTE(BN410," ",""))</f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7" t="str">
        <f t="shared" si="42"/>
        <v/>
      </c>
      <c r="BT411" s="8" t="str">
        <f>IF(BN411="","",SUBSTITUTE(BM411," ","")&amp;SUBSTITUTE(BN411," ",""))</f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7" t="str">
        <f t="shared" si="42"/>
        <v/>
      </c>
      <c r="BT412" s="8" t="str">
        <f>IF(BN412="","",SUBSTITUTE(BM412," ","")&amp;SUBSTITUTE(BN412," ",""))</f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7" t="str">
        <f t="shared" si="42"/>
        <v/>
      </c>
      <c r="BT413" s="8" t="str">
        <f>IF(BN413="","",SUBSTITUTE(BM413," ","")&amp;SUBSTITUTE(BN413," ",""))</f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7" t="str">
        <f t="shared" si="42"/>
        <v/>
      </c>
      <c r="BT414" s="8" t="str">
        <f>IF(BN414="","",SUBSTITUTE(BM414," ","")&amp;SUBSTITUTE(BN414," ",""))</f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7" t="str">
        <f t="shared" si="42"/>
        <v/>
      </c>
      <c r="BT415" s="8" t="str">
        <f>IF(BN415="","",SUBSTITUTE(BM415," ","")&amp;SUBSTITUTE(BN415," ",""))</f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7" t="str">
        <f t="shared" si="42"/>
        <v/>
      </c>
      <c r="BT416" s="8" t="str">
        <f>IF(BN416="","",SUBSTITUTE(BM416," ","")&amp;SUBSTITUTE(BN416," ",""))</f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7" t="str">
        <f t="shared" si="42"/>
        <v/>
      </c>
      <c r="BT417" s="8" t="str">
        <f>IF(BN417="","",SUBSTITUTE(BM417," ","")&amp;SUBSTITUTE(BN417," ",""))</f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7" t="str">
        <f t="shared" si="42"/>
        <v/>
      </c>
      <c r="BT418" s="8" t="str">
        <f>IF(BN418="","",SUBSTITUTE(BM418," ","")&amp;SUBSTITUTE(BN418," ",""))</f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7" t="str">
        <f t="shared" si="42"/>
        <v/>
      </c>
      <c r="BT419" s="8" t="str">
        <f>IF(BN419="","",SUBSTITUTE(BM419," ","")&amp;SUBSTITUTE(BN419," ",""))</f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7" t="str">
        <f t="shared" si="42"/>
        <v/>
      </c>
      <c r="BT420" s="8" t="str">
        <f>IF(BN420="","",SUBSTITUTE(BM420," ","")&amp;SUBSTITUTE(BN420," ",""))</f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7" t="str">
        <f t="shared" si="42"/>
        <v/>
      </c>
      <c r="BT421" s="8" t="str">
        <f>IF(BN421="","",SUBSTITUTE(BM421," ","")&amp;SUBSTITUTE(BN421," ",""))</f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7" t="str">
        <f t="shared" si="42"/>
        <v/>
      </c>
      <c r="BT422" s="8" t="str">
        <f>IF(BN422="","",SUBSTITUTE(BM422," ","")&amp;SUBSTITUTE(BN422," ",""))</f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7" t="str">
        <f t="shared" si="42"/>
        <v/>
      </c>
      <c r="BT423" s="8" t="str">
        <f>IF(BN423="","",SUBSTITUTE(BM423," ","")&amp;SUBSTITUTE(BN423," ",""))</f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7" t="str">
        <f t="shared" si="42"/>
        <v/>
      </c>
      <c r="BT424" s="8" t="str">
        <f>IF(BN424="","",SUBSTITUTE(BM424," ","")&amp;SUBSTITUTE(BN424," ",""))</f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7" t="str">
        <f t="shared" si="42"/>
        <v/>
      </c>
      <c r="BT425" s="8" t="str">
        <f>IF(BN425="","",SUBSTITUTE(BM425," ","")&amp;SUBSTITUTE(BN425," ",""))</f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7" t="str">
        <f t="shared" si="42"/>
        <v/>
      </c>
      <c r="BT426" s="8" t="str">
        <f>IF(BN426="","",SUBSTITUTE(BM426," ","")&amp;SUBSTITUTE(BN426," ",""))</f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7" t="str">
        <f t="shared" si="42"/>
        <v/>
      </c>
      <c r="BT427" s="8" t="str">
        <f>IF(BN427="","",SUBSTITUTE(BM427," ","")&amp;SUBSTITUTE(BN427," ",""))</f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7" t="str">
        <f t="shared" si="42"/>
        <v/>
      </c>
      <c r="BT428" s="8" t="str">
        <f>IF(BN428="","",SUBSTITUTE(BM428," ","")&amp;SUBSTITUTE(BN428," ",""))</f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7" t="str">
        <f t="shared" si="42"/>
        <v/>
      </c>
      <c r="BT429" s="8" t="str">
        <f>IF(BN429="","",SUBSTITUTE(BM429," ","")&amp;SUBSTITUTE(BN429," ",""))</f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7" t="str">
        <f t="shared" si="42"/>
        <v/>
      </c>
      <c r="BT430" s="8" t="str">
        <f>IF(BN430="","",SUBSTITUTE(BM430," ","")&amp;SUBSTITUTE(BN430," ",""))</f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7" t="str">
        <f t="shared" si="42"/>
        <v/>
      </c>
      <c r="BT431" s="8" t="str">
        <f>IF(BN431="","",SUBSTITUTE(BM431," ","")&amp;SUBSTITUTE(BN431," ",""))</f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7" t="str">
        <f t="shared" si="42"/>
        <v/>
      </c>
      <c r="BT432" s="8" t="str">
        <f>IF(BN432="","",SUBSTITUTE(BM432," ","")&amp;SUBSTITUTE(BN432," ",""))</f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7" t="str">
        <f t="shared" si="42"/>
        <v/>
      </c>
      <c r="BT433" s="8" t="str">
        <f>IF(BN433="","",SUBSTITUTE(BM433," ","")&amp;SUBSTITUTE(BN433," ",""))</f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7" t="str">
        <f t="shared" si="42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7" t="str">
        <f t="shared" si="42"/>
        <v/>
      </c>
      <c r="BT435" s="8" t="str">
        <f>IF(BN435="","",SUBSTITUTE(BM435," ","")&amp;SUBSTITUTE(BN435," ",""))</f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7" t="str">
        <f t="shared" si="42"/>
        <v/>
      </c>
      <c r="BT436" s="8" t="str">
        <f>IF(BN436="","",SUBSTITUTE(BM436," ","")&amp;SUBSTITUTE(BN436," ",""))</f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7" t="str">
        <f t="shared" si="42"/>
        <v/>
      </c>
      <c r="BT437" s="8" t="str">
        <f>IF(BN437="","",SUBSTITUTE(BM437," ","")&amp;SUBSTITUTE(BN437," ",""))</f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7" t="str">
        <f t="shared" si="42"/>
        <v/>
      </c>
      <c r="BT438" s="8" t="str">
        <f>IF(BN438="","",SUBSTITUTE(BM438," ","")&amp;SUBSTITUTE(BN438," ",""))</f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7" t="str">
        <f t="shared" si="42"/>
        <v/>
      </c>
      <c r="BT439" s="8" t="str">
        <f>IF(BN439="","",SUBSTITUTE(BM439," ","")&amp;SUBSTITUTE(BN439," ",""))</f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7" t="str">
        <f t="shared" si="42"/>
        <v/>
      </c>
      <c r="BT440" s="8" t="str">
        <f>IF(BN440="","",SUBSTITUTE(BM440," ","")&amp;SUBSTITUTE(BN440," ",""))</f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7" t="str">
        <f t="shared" si="42"/>
        <v/>
      </c>
      <c r="BT441" s="8" t="str">
        <f>IF(BN441="","",SUBSTITUTE(BM441," ","")&amp;SUBSTITUTE(BN441," ",""))</f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7" t="str">
        <f t="shared" si="42"/>
        <v/>
      </c>
      <c r="BT442" s="8" t="str">
        <f>IF(BN442="","",SUBSTITUTE(BM442," ","")&amp;SUBSTITUTE(BN442," ",""))</f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7" t="str">
        <f t="shared" si="42"/>
        <v/>
      </c>
      <c r="BT443" s="8" t="str">
        <f>IF(BN443="","",SUBSTITUTE(BM443," ","")&amp;SUBSTITUTE(BN443," ",""))</f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7" t="str">
        <f t="shared" si="42"/>
        <v/>
      </c>
      <c r="BT444" s="8" t="str">
        <f>IF(BN444="","",SUBSTITUTE(BM444," ","")&amp;SUBSTITUTE(BN444," ",""))</f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7" t="str">
        <f t="shared" si="42"/>
        <v/>
      </c>
      <c r="BT445" s="8" t="str">
        <f>IF(BN445="","",SUBSTITUTE(BM445," ","")&amp;SUBSTITUTE(BN445," ",""))</f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7" t="str">
        <f t="shared" si="42"/>
        <v/>
      </c>
      <c r="BT446" s="8" t="str">
        <f>IF(BN446="","",SUBSTITUTE(BM446," ","")&amp;SUBSTITUTE(BN446," ",""))</f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7" t="str">
        <f t="shared" si="42"/>
        <v/>
      </c>
      <c r="BT447" s="8" t="str">
        <f>IF(BN447="","",SUBSTITUTE(BM447," ","")&amp;SUBSTITUTE(BN447," ",""))</f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7" t="str">
        <f t="shared" si="42"/>
        <v/>
      </c>
      <c r="BT448" s="8" t="str">
        <f>IF(BN448="","",SUBSTITUTE(BM448," ","")&amp;SUBSTITUTE(BN448," ",""))</f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7" t="str">
        <f t="shared" si="42"/>
        <v/>
      </c>
      <c r="BT449" s="8" t="str">
        <f>IF(BN449="","",SUBSTITUTE(BM449," ","")&amp;SUBSTITUTE(BN449," ",""))</f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7" t="str">
        <f t="shared" si="42"/>
        <v/>
      </c>
      <c r="BT450" s="8" t="str">
        <f>IF(BN450="","",SUBSTITUTE(BM450," ","")&amp;SUBSTITUTE(BN450," ",""))</f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7" t="str">
        <f t="shared" si="42"/>
        <v/>
      </c>
      <c r="BT451" s="8" t="str">
        <f>IF(BN451="","",SUBSTITUTE(BM451," ","")&amp;SUBSTITUTE(BN451," ",""))</f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7" t="str">
        <f t="shared" si="42"/>
        <v/>
      </c>
      <c r="BT452" s="8" t="str">
        <f>IF(BN452="","",SUBSTITUTE(BM452," ","")&amp;SUBSTITUTE(BN452," ",""))</f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7" t="str">
        <f t="shared" si="42"/>
        <v/>
      </c>
      <c r="BT453" s="8" t="str">
        <f>IF(BN453="","",SUBSTITUTE(BM453," ","")&amp;SUBSTITUTE(BN453," ",""))</f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7" t="str">
        <f t="shared" si="42"/>
        <v/>
      </c>
      <c r="BT454" s="8" t="str">
        <f>IF(BN454="","",SUBSTITUTE(BM454," ","")&amp;SUBSTITUTE(BN454," ",""))</f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7" t="str">
        <f t="shared" si="42"/>
        <v/>
      </c>
      <c r="BT455" s="8" t="str">
        <f>IF(BN455="","",SUBSTITUTE(BM455," ","")&amp;SUBSTITUTE(BN455," ",""))</f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7" t="str">
        <f t="shared" si="42"/>
        <v/>
      </c>
      <c r="BT456" s="8" t="str">
        <f>IF(BN456="","",SUBSTITUTE(BM456," ","")&amp;SUBSTITUTE(BN456," ",""))</f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7" t="str">
        <f t="shared" si="42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7" t="str">
        <f t="shared" ref="BS458:BS521" si="4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7" t="str">
        <f t="shared" si="47"/>
        <v/>
      </c>
      <c r="BT459" s="8" t="str">
        <f>IF(BN459="","",SUBSTITUTE(BM459," ","")&amp;SUBSTITUTE(BN459," ",""))</f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7" t="str">
        <f t="shared" si="47"/>
        <v/>
      </c>
      <c r="BT460" s="8" t="str">
        <f>IF(BN460="","",SUBSTITUTE(BM460," ","")&amp;SUBSTITUTE(BN460," ",""))</f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7" t="str">
        <f t="shared" si="47"/>
        <v/>
      </c>
      <c r="BT461" s="8" t="str">
        <f>IF(BN461="","",SUBSTITUTE(BM461," ","")&amp;SUBSTITUTE(BN461," ",""))</f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7" t="str">
        <f t="shared" si="47"/>
        <v/>
      </c>
      <c r="BT462" s="8" t="str">
        <f>IF(BN462="","",SUBSTITUTE(BM462," ","")&amp;SUBSTITUTE(BN462," ",""))</f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7" t="str">
        <f t="shared" si="47"/>
        <v/>
      </c>
      <c r="BT463" s="8" t="str">
        <f>IF(BN463="","",SUBSTITUTE(BM463," ","")&amp;SUBSTITUTE(BN463," ",""))</f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7" t="str">
        <f t="shared" si="47"/>
        <v/>
      </c>
      <c r="BT464" s="8" t="str">
        <f>IF(BN464="","",SUBSTITUTE(BM464," ","")&amp;SUBSTITUTE(BN464," ",""))</f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7" t="str">
        <f t="shared" si="47"/>
        <v/>
      </c>
      <c r="BT465" s="8" t="str">
        <f>IF(BN465="","",SUBSTITUTE(BM465," ","")&amp;SUBSTITUTE(BN465," ",""))</f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7" t="str">
        <f t="shared" si="47"/>
        <v/>
      </c>
      <c r="BT466" s="8" t="str">
        <f>IF(BN466="","",SUBSTITUTE(BM466," ","")&amp;SUBSTITUTE(BN466," ",""))</f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7" t="str">
        <f t="shared" si="47"/>
        <v/>
      </c>
      <c r="BT467" s="8" t="str">
        <f>IF(BN467="","",SUBSTITUTE(BM467," ","")&amp;SUBSTITUTE(BN467," ",""))</f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7" t="str">
        <f t="shared" si="47"/>
        <v/>
      </c>
      <c r="BT468" s="8" t="str">
        <f>IF(BN468="","",SUBSTITUTE(BM468," ","")&amp;SUBSTITUTE(BN468," ",""))</f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7" t="str">
        <f t="shared" si="47"/>
        <v/>
      </c>
      <c r="BT469" s="8" t="str">
        <f>IF(BN469="","",SUBSTITUTE(BM469," ","")&amp;SUBSTITUTE(BN469," ",""))</f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7" t="str">
        <f t="shared" si="47"/>
        <v/>
      </c>
      <c r="BT470" s="8" t="str">
        <f>IF(BN470="","",SUBSTITUTE(BM470," ","")&amp;SUBSTITUTE(BN470," ",""))</f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7" t="str">
        <f t="shared" si="4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7" t="str">
        <f t="shared" si="4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7" t="str">
        <f t="shared" si="47"/>
        <v/>
      </c>
      <c r="BT473" s="8" t="str">
        <f>IF(BN473="","",SUBSTITUTE(BM473," ","")&amp;SUBSTITUTE(BN473," ",""))</f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7" t="str">
        <f t="shared" si="47"/>
        <v/>
      </c>
      <c r="BT474" s="8" t="str">
        <f>IF(BN474="","",SUBSTITUTE(BM474," ","")&amp;SUBSTITUTE(BN474," ",""))</f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7" t="str">
        <f t="shared" si="47"/>
        <v/>
      </c>
      <c r="BT475" s="8" t="str">
        <f>IF(BN475="","",SUBSTITUTE(BM475," ","")&amp;SUBSTITUTE(BN475," ",""))</f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7" t="str">
        <f t="shared" si="47"/>
        <v/>
      </c>
      <c r="BT476" s="8" t="str">
        <f>IF(BN476="","",SUBSTITUTE(BM476," ","")&amp;SUBSTITUTE(BN476," ",""))</f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7" t="str">
        <f t="shared" si="47"/>
        <v/>
      </c>
      <c r="BT477" s="8" t="str">
        <f>IF(BN477="","",SUBSTITUTE(BM477," ","")&amp;SUBSTITUTE(BN477," ",""))</f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7" t="str">
        <f t="shared" si="47"/>
        <v/>
      </c>
      <c r="BT478" s="8" t="str">
        <f>IF(BN478="","",SUBSTITUTE(BM478," ","")&amp;SUBSTITUTE(BN478," ",""))</f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7" t="str">
        <f t="shared" si="47"/>
        <v/>
      </c>
      <c r="BT479" s="8" t="str">
        <f>IF(BN479="","",SUBSTITUTE(BM479," ","")&amp;SUBSTITUTE(BN479," ",""))</f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7" t="str">
        <f t="shared" si="47"/>
        <v/>
      </c>
      <c r="BT480" s="8" t="str">
        <f>IF(BN480="","",SUBSTITUTE(BM480," ","")&amp;SUBSTITUTE(BN480," ",""))</f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7" t="str">
        <f t="shared" si="47"/>
        <v/>
      </c>
      <c r="BT481" s="8" t="str">
        <f>IF(BN481="","",SUBSTITUTE(BM481," ","")&amp;SUBSTITUTE(BN481," ",""))</f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7" t="str">
        <f t="shared" si="47"/>
        <v/>
      </c>
      <c r="BT482" s="8" t="str">
        <f>IF(BN482="","",SUBSTITUTE(BM482," ","")&amp;SUBSTITUTE(BN482," ",""))</f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7" t="str">
        <f t="shared" si="47"/>
        <v/>
      </c>
      <c r="BT483" s="8" t="str">
        <f>IF(BN483="","",SUBSTITUTE(BM483," ","")&amp;SUBSTITUTE(BN483," ",""))</f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7" t="str">
        <f t="shared" si="47"/>
        <v/>
      </c>
      <c r="BT484" s="8" t="str">
        <f>IF(BN484="","",SUBSTITUTE(BM484," ","")&amp;SUBSTITUTE(BN484," ",""))</f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7" t="str">
        <f t="shared" si="47"/>
        <v/>
      </c>
      <c r="BT485" s="8" t="str">
        <f>IF(BN485="","",SUBSTITUTE(BM485," ","")&amp;SUBSTITUTE(BN485," ",""))</f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7" t="str">
        <f t="shared" si="47"/>
        <v/>
      </c>
      <c r="BT486" s="8" t="str">
        <f>IF(BN486="","",SUBSTITUTE(BM486," ","")&amp;SUBSTITUTE(BN486," ",""))</f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7" t="str">
        <f t="shared" si="47"/>
        <v/>
      </c>
      <c r="BT487" s="8" t="str">
        <f>IF(BN487="","",SUBSTITUTE(BM487," ","")&amp;SUBSTITUTE(BN487," ",""))</f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7" t="str">
        <f t="shared" si="47"/>
        <v/>
      </c>
      <c r="BT488" s="8" t="str">
        <f>IF(BN488="","",SUBSTITUTE(BM488," ","")&amp;SUBSTITUTE(BN488," ",""))</f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7" t="str">
        <f t="shared" si="4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7" t="str">
        <f t="shared" si="4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7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7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7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7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7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7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7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7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7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7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7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7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7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7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7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7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7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7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7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7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7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7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7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7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7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7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7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7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7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7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7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7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7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7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7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7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7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7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7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7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7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7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7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7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7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7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7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7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7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7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7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7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7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7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7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7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7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7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7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7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7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7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7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7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7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7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7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7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7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7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7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7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7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7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7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7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7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7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7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7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7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7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7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7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7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7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7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7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7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7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7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7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7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7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7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7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7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7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7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7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7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7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7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7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7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7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7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7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7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7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7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7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7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7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7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7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7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7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7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7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7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7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7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7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7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7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7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7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7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7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7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7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7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7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7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7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7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7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7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7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7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7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7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7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7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7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7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7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7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7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7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7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7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7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7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7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7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7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7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7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7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7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7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7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7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7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7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7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7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7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7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7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7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7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7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7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7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7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7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7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7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7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7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7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7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7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7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7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7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7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7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7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7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7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7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7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7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7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7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7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7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7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7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7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7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7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7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7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7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7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7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7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7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7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7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7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7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7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7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7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7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7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7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7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7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7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7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7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7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7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7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7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7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7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7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7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7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7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7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7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7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7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7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7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7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7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7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7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7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7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7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7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7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7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7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7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7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7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7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7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7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7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7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7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7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7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7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7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7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7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7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7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7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7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7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7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7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7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7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7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7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7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7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7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7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7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7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7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7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7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7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7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7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7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7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7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5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5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5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5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5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5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5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5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5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5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5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5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5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5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5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5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5" t="str">
        <f t="shared" si="71"/>
        <v>*</v>
      </c>
      <c r="BS803" s="49" t="str">
        <f t="shared" si="72"/>
        <v/>
      </c>
    </row>
    <row r="804" spans="1:71">
      <c r="A804" s="203" t="str">
        <f t="shared" si="69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3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70"/>
        <v>*</v>
      </c>
      <c r="BR804" s="246" t="str">
        <f t="shared" si="71"/>
        <v>*</v>
      </c>
      <c r="BS804" s="203" t="str">
        <f t="shared" si="72"/>
        <v/>
      </c>
    </row>
    <row r="1430" spans="23:23">
      <c r="W1430" s="192"/>
    </row>
  </sheetData>
  <protectedRanges>
    <protectedRange sqref="V9:W9 V13:W13 V11:W11 V40:W40" name="Range1_1_6_2"/>
    <protectedRange sqref="AA18:AE18 AA36:AE36 AA102:AE104 AA101:AC101 AE101 AE114 AA114:AC114 AA96:AE100 AA110:AE113 AA108:AE108 AA106:AE106 AC105:AE105 AC109 AC130:AE130 AC133 AA134:AE137 AA116:AE129 AC175 AC182 AC191:AC192 AC207 AA217:AE217 AC235" name="Range1_1_7_35_1"/>
    <protectedRange sqref="AF18 AF36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8" name="Range1_1_7_35_1_2_2_3_1_1"/>
    <protectedRange sqref="AB7:AE7 AB38:AE38" name="Range1_1_7_35_1_2_2_1_2_1_1"/>
    <protectedRange sqref="AF7 AF38" name="Range1_1_8_28_2_2_1_2_1_1"/>
    <protectedRange sqref="AA6:AE6 AA37:AE37" name="Range1_1_7_35_1_2"/>
    <protectedRange sqref="AF6 AF37" name="Range1_1_8_28_2"/>
    <protectedRange sqref="AA8:AE8 AA14:AE14 AA20:AE28 AA39:AE39 AA46:AE46 AA44:AE44" name="Range1_1_7_35_1_2_2_5_1_1"/>
    <protectedRange sqref="AF8 AF14 AF20:AF28 AF39 AF46 AF44" name="Range1_1_8_28_2_2_3_1_1"/>
    <protectedRange sqref="AC11" name="Range1_1_7_35_1_2_2_4"/>
    <protectedRange sqref="AA12 AA10 AA41" name="Range1_1_7_35_1_2_2_6_1"/>
    <protectedRange sqref="AB12:AE12 AB10:AE10 AB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" name="Range1_1_7_35_1_2_2_4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4 Y48:Z63 Y46:Z46">
    <cfRule type="cellIs" dxfId="414" priority="4308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4 Y48:Z63 Y46:Z46">
    <cfRule type="cellIs" dxfId="413" priority="675" operator="equal">
      <formula>"NÃO"</formula>
    </cfRule>
    <cfRule type="cellIs" dxfId="412" priority="676" operator="equal">
      <formula>"SIM"</formula>
    </cfRule>
  </conditionalFormatting>
  <conditionalFormatting sqref="AZ9 AZ326:AZ784 AZ13:AZ14 AZ34:AZ324 AZ16:AZ25 AZ28 AZ11">
    <cfRule type="expression" dxfId="411" priority="4313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410" priority="43115" operator="equal">
      <formula>"ERRO"</formula>
    </cfRule>
  </conditionalFormatting>
  <conditionalFormatting sqref="BQ9 BQ161:BQ788 BQ13:BQ14 BQ34:BQ159 BQ16:BQ25 BQ28 BQ11">
    <cfRule type="cellIs" dxfId="409" priority="43110" operator="equal">
      <formula>"Produção e Intervalo"</formula>
    </cfRule>
    <cfRule type="cellIs" dxfId="408" priority="43111" operator="equal">
      <formula>"Aderente"</formula>
    </cfRule>
    <cfRule type="cellIs" dxfId="407" priority="43112" operator="equal">
      <formula>"Intervalo"</formula>
    </cfRule>
    <cfRule type="cellIs" dxfId="406" priority="43113" operator="equal">
      <formula>"Produção"</formula>
    </cfRule>
    <cfRule type="cellIs" dxfId="405" priority="43114" operator="equal">
      <formula>"ERRO"</formula>
    </cfRule>
  </conditionalFormatting>
  <conditionalFormatting sqref="BR9:BS9 BR13:BS14 BR36:BS804 BR34:BR35 BS29:BS35 BR16:BS26 BR28:BS28 BR11:BS11 BS6:BS16">
    <cfRule type="cellIs" dxfId="404" priority="43092" operator="equal">
      <formula>"*"</formula>
    </cfRule>
    <cfRule type="cellIs" dxfId="403" priority="43093" operator="greaterThanOrEqual">
      <formula>1</formula>
    </cfRule>
    <cfRule type="cellIs" dxfId="402" priority="43094" operator="lessThan">
      <formula>1</formula>
    </cfRule>
  </conditionalFormatting>
  <conditionalFormatting sqref="BH787 BH9 BH34:BI35 BH36:BH407 BH410:BH784 BH13:BH14 BH16:BH25 BH28 BH11">
    <cfRule type="iconSet" priority="44915">
      <iconSet showValue="0">
        <cfvo type="percent" val="0"/>
        <cfvo type="num" val="1"/>
        <cfvo type="num" val="1" gte="0"/>
      </iconSet>
    </cfRule>
    <cfRule type="iconSet" priority="4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01" priority="44932">
      <formula>#REF!=1</formula>
    </cfRule>
  </conditionalFormatting>
  <conditionalFormatting sqref="BP10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85 BP10:BP14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13:BJ14 BJ34:BJ42 BJ16:BJ25 BJ28 BJ11 BJ9:BK9">
    <cfRule type="iconSet" priority="450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00" priority="513" operator="equal">
      <formula>"OPORTUNIDADE"</formula>
    </cfRule>
  </conditionalFormatting>
  <conditionalFormatting sqref="Z191">
    <cfRule type="cellIs" dxfId="399" priority="511" operator="equal">
      <formula>"NÃO"</formula>
    </cfRule>
    <cfRule type="cellIs" dxfId="398" priority="512" operator="equal">
      <formula>"SIM"</formula>
    </cfRule>
  </conditionalFormatting>
  <conditionalFormatting sqref="Z193">
    <cfRule type="cellIs" dxfId="397" priority="510" operator="equal">
      <formula>"OPORTUNIDADE"</formula>
    </cfRule>
  </conditionalFormatting>
  <conditionalFormatting sqref="Z193">
    <cfRule type="cellIs" dxfId="396" priority="508" operator="equal">
      <formula>"NÃO"</formula>
    </cfRule>
    <cfRule type="cellIs" dxfId="395" priority="509" operator="equal">
      <formula>"SIM"</formula>
    </cfRule>
  </conditionalFormatting>
  <conditionalFormatting sqref="BP18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94" priority="503" operator="equal">
      <formula>"OPORTUNIDADE"</formula>
    </cfRule>
  </conditionalFormatting>
  <conditionalFormatting sqref="Y191">
    <cfRule type="cellIs" dxfId="393" priority="501" operator="equal">
      <formula>"NÃO"</formula>
    </cfRule>
    <cfRule type="cellIs" dxfId="392" priority="502" operator="equal">
      <formula>"SIM"</formula>
    </cfRule>
  </conditionalFormatting>
  <conditionalFormatting sqref="Y193">
    <cfRule type="cellIs" dxfId="391" priority="500" operator="equal">
      <formula>"OPORTUNIDADE"</formula>
    </cfRule>
  </conditionalFormatting>
  <conditionalFormatting sqref="Y193">
    <cfRule type="cellIs" dxfId="390" priority="498" operator="equal">
      <formula>"NÃO"</formula>
    </cfRule>
    <cfRule type="cellIs" dxfId="389" priority="499" operator="equal">
      <formula>"SIM"</formula>
    </cfRule>
  </conditionalFormatting>
  <conditionalFormatting sqref="BP18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88" priority="449" operator="equal">
      <formula>"OPORTUNIDADE"</formula>
    </cfRule>
  </conditionalFormatting>
  <conditionalFormatting sqref="Z210">
    <cfRule type="cellIs" dxfId="387" priority="447" operator="equal">
      <formula>"NÃO"</formula>
    </cfRule>
    <cfRule type="cellIs" dxfId="386" priority="448" operator="equal">
      <formula>"SIM"</formula>
    </cfRule>
  </conditionalFormatting>
  <conditionalFormatting sqref="Y210:Y214">
    <cfRule type="cellIs" dxfId="385" priority="446" operator="equal">
      <formula>"OPORTUNIDADE"</formula>
    </cfRule>
  </conditionalFormatting>
  <conditionalFormatting sqref="Y210:Y214">
    <cfRule type="cellIs" dxfId="384" priority="444" operator="equal">
      <formula>"NÃO"</formula>
    </cfRule>
    <cfRule type="cellIs" dxfId="383" priority="445" operator="equal">
      <formula>"SIM"</formula>
    </cfRule>
  </conditionalFormatting>
  <conditionalFormatting sqref="Y208">
    <cfRule type="cellIs" dxfId="382" priority="443" operator="equal">
      <formula>"OPORTUNIDADE"</formula>
    </cfRule>
  </conditionalFormatting>
  <conditionalFormatting sqref="Y208">
    <cfRule type="cellIs" dxfId="381" priority="441" operator="equal">
      <formula>"NÃO"</formula>
    </cfRule>
    <cfRule type="cellIs" dxfId="380" priority="442" operator="equal">
      <formula>"SIM"</formula>
    </cfRule>
  </conditionalFormatting>
  <conditionalFormatting sqref="Y207">
    <cfRule type="cellIs" dxfId="379" priority="440" operator="equal">
      <formula>"OPORTUNIDADE"</formula>
    </cfRule>
  </conditionalFormatting>
  <conditionalFormatting sqref="Y207">
    <cfRule type="cellIs" dxfId="378" priority="438" operator="equal">
      <formula>"NÃO"</formula>
    </cfRule>
    <cfRule type="cellIs" dxfId="377" priority="439" operator="equal">
      <formula>"SIM"</formula>
    </cfRule>
  </conditionalFormatting>
  <conditionalFormatting sqref="Y206">
    <cfRule type="cellIs" dxfId="376" priority="437" operator="equal">
      <formula>"OPORTUNIDADE"</formula>
    </cfRule>
  </conditionalFormatting>
  <conditionalFormatting sqref="Y206">
    <cfRule type="cellIs" dxfId="375" priority="435" operator="equal">
      <formula>"NÃO"</formula>
    </cfRule>
    <cfRule type="cellIs" dxfId="374" priority="436" operator="equal">
      <formula>"SIM"</formula>
    </cfRule>
  </conditionalFormatting>
  <conditionalFormatting sqref="Y205">
    <cfRule type="cellIs" dxfId="373" priority="434" operator="equal">
      <formula>"OPORTUNIDADE"</formula>
    </cfRule>
  </conditionalFormatting>
  <conditionalFormatting sqref="Y205">
    <cfRule type="cellIs" dxfId="372" priority="432" operator="equal">
      <formula>"NÃO"</formula>
    </cfRule>
    <cfRule type="cellIs" dxfId="371" priority="433" operator="equal">
      <formula>"SIM"</formula>
    </cfRule>
  </conditionalFormatting>
  <conditionalFormatting sqref="Y204">
    <cfRule type="cellIs" dxfId="370" priority="431" operator="equal">
      <formula>"OPORTUNIDADE"</formula>
    </cfRule>
  </conditionalFormatting>
  <conditionalFormatting sqref="Y204">
    <cfRule type="cellIs" dxfId="369" priority="429" operator="equal">
      <formula>"NÃO"</formula>
    </cfRule>
    <cfRule type="cellIs" dxfId="368" priority="430" operator="equal">
      <formula>"SIM"</formula>
    </cfRule>
  </conditionalFormatting>
  <conditionalFormatting sqref="Y203">
    <cfRule type="cellIs" dxfId="367" priority="428" operator="equal">
      <formula>"OPORTUNIDADE"</formula>
    </cfRule>
  </conditionalFormatting>
  <conditionalFormatting sqref="Y203">
    <cfRule type="cellIs" dxfId="366" priority="426" operator="equal">
      <formula>"NÃO"</formula>
    </cfRule>
    <cfRule type="cellIs" dxfId="365" priority="427" operator="equal">
      <formula>"SIM"</formula>
    </cfRule>
  </conditionalFormatting>
  <conditionalFormatting sqref="BQ160">
    <cfRule type="cellIs" dxfId="364" priority="421" operator="equal">
      <formula>"Produção e Intervalo"</formula>
    </cfRule>
    <cfRule type="cellIs" dxfId="363" priority="422" operator="equal">
      <formula>"Aderente"</formula>
    </cfRule>
    <cfRule type="cellIs" dxfId="362" priority="423" operator="equal">
      <formula>"Intervalo"</formula>
    </cfRule>
    <cfRule type="cellIs" dxfId="361" priority="424" operator="equal">
      <formula>"Produção"</formula>
    </cfRule>
    <cfRule type="cellIs" dxfId="360" priority="425" operator="equal">
      <formula>"ERRO"</formula>
    </cfRule>
  </conditionalFormatting>
  <conditionalFormatting sqref="BJ169:BK16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59" priority="414" operator="equal">
      <formula>"OPORTUNIDADE"</formula>
    </cfRule>
  </conditionalFormatting>
  <conditionalFormatting sqref="Y221">
    <cfRule type="cellIs" dxfId="358" priority="412" operator="equal">
      <formula>"NÃO"</formula>
    </cfRule>
    <cfRule type="cellIs" dxfId="357" priority="413" operator="equal">
      <formula>"SIM"</formula>
    </cfRule>
  </conditionalFormatting>
  <conditionalFormatting sqref="Y229">
    <cfRule type="cellIs" dxfId="356" priority="408" operator="equal">
      <formula>"OPORTUNIDADE"</formula>
    </cfRule>
  </conditionalFormatting>
  <conditionalFormatting sqref="Y229">
    <cfRule type="cellIs" dxfId="355" priority="406" operator="equal">
      <formula>"NÃO"</formula>
    </cfRule>
    <cfRule type="cellIs" dxfId="354" priority="407" operator="equal">
      <formula>"SIM"</formula>
    </cfRule>
  </conditionalFormatting>
  <conditionalFormatting sqref="BP2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53" priority="389" operator="equal">
      <formula>"OPORTUNIDADE"</formula>
    </cfRule>
  </conditionalFormatting>
  <conditionalFormatting sqref="Y241:Z241">
    <cfRule type="cellIs" dxfId="352" priority="387" operator="equal">
      <formula>"NÃO"</formula>
    </cfRule>
    <cfRule type="cellIs" dxfId="351" priority="388" operator="equal">
      <formula>"SIM"</formula>
    </cfRule>
  </conditionalFormatting>
  <conditionalFormatting sqref="BP2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50" priority="382" operator="equal">
      <formula>"OPORTUNIDADE"</formula>
    </cfRule>
  </conditionalFormatting>
  <conditionalFormatting sqref="Z238">
    <cfRule type="cellIs" dxfId="349" priority="380" operator="equal">
      <formula>"NÃO"</formula>
    </cfRule>
    <cfRule type="cellIs" dxfId="348" priority="381" operator="equal">
      <formula>"SIM"</formula>
    </cfRule>
  </conditionalFormatting>
  <conditionalFormatting sqref="BK2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47" priority="331" operator="equal">
      <formula>"OPORTUNIDADE"</formula>
    </cfRule>
  </conditionalFormatting>
  <conditionalFormatting sqref="Y6:Y7">
    <cfRule type="cellIs" dxfId="346" priority="329" operator="equal">
      <formula>"NÃO"</formula>
    </cfRule>
    <cfRule type="cellIs" dxfId="345" priority="330" operator="equal">
      <formula>"SIM"</formula>
    </cfRule>
  </conditionalFormatting>
  <conditionalFormatting sqref="Z7">
    <cfRule type="cellIs" dxfId="344" priority="315" operator="equal">
      <formula>"OPORTUNIDADE"</formula>
    </cfRule>
  </conditionalFormatting>
  <conditionalFormatting sqref="Z7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AZ7">
    <cfRule type="expression" dxfId="341" priority="325">
      <formula>#REF!=1</formula>
    </cfRule>
  </conditionalFormatting>
  <conditionalFormatting sqref="BE7 U7 AY7">
    <cfRule type="cellIs" dxfId="340" priority="324" operator="equal">
      <formula>"ERRO"</formula>
    </cfRule>
  </conditionalFormatting>
  <conditionalFormatting sqref="BP7">
    <cfRule type="cellIs" dxfId="339" priority="319" operator="equal">
      <formula>"Produção e Intervalo"</formula>
    </cfRule>
    <cfRule type="cellIs" dxfId="338" priority="320" operator="equal">
      <formula>"Aderente"</formula>
    </cfRule>
    <cfRule type="cellIs" dxfId="337" priority="321" operator="equal">
      <formula>"Intervalo"</formula>
    </cfRule>
    <cfRule type="cellIs" dxfId="336" priority="322" operator="equal">
      <formula>"Produção"</formula>
    </cfRule>
    <cfRule type="cellIs" dxfId="335" priority="323" operator="equal">
      <formula>"ERRO"</formula>
    </cfRule>
  </conditionalFormatting>
  <conditionalFormatting sqref="BQ7:BR7">
    <cfRule type="cellIs" dxfId="334" priority="316" operator="equal">
      <formula>"*"</formula>
    </cfRule>
    <cfRule type="cellIs" dxfId="333" priority="317" operator="greaterThanOrEqual">
      <formula>1</formula>
    </cfRule>
    <cfRule type="cellIs" dxfId="332" priority="318" operator="lessThan">
      <formula>1</formula>
    </cfRule>
  </conditionalFormatting>
  <conditionalFormatting sqref="BH7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31" priority="297" operator="equal">
      <formula>"OPORTUNIDADE"</formula>
    </cfRule>
  </conditionalFormatting>
  <conditionalFormatting sqref="Z6">
    <cfRule type="cellIs" dxfId="330" priority="295" operator="equal">
      <formula>"NÃO"</formula>
    </cfRule>
    <cfRule type="cellIs" dxfId="329" priority="296" operator="equal">
      <formula>"SIM"</formula>
    </cfRule>
  </conditionalFormatting>
  <conditionalFormatting sqref="AZ6">
    <cfRule type="expression" dxfId="328" priority="307">
      <formula>#REF!=1</formula>
    </cfRule>
  </conditionalFormatting>
  <conditionalFormatting sqref="U6 AY6 BE6">
    <cfRule type="cellIs" dxfId="327" priority="306" operator="equal">
      <formula>"ERRO"</formula>
    </cfRule>
  </conditionalFormatting>
  <conditionalFormatting sqref="BP6">
    <cfRule type="cellIs" dxfId="326" priority="301" operator="equal">
      <formula>"Produção e Intervalo"</formula>
    </cfRule>
    <cfRule type="cellIs" dxfId="325" priority="302" operator="equal">
      <formula>"Aderente"</formula>
    </cfRule>
    <cfRule type="cellIs" dxfId="324" priority="303" operator="equal">
      <formula>"Intervalo"</formula>
    </cfRule>
    <cfRule type="cellIs" dxfId="323" priority="304" operator="equal">
      <formula>"Produção"</formula>
    </cfRule>
    <cfRule type="cellIs" dxfId="322" priority="305" operator="equal">
      <formula>"ERRO"</formula>
    </cfRule>
  </conditionalFormatting>
  <conditionalFormatting sqref="BQ6:BR6">
    <cfRule type="cellIs" dxfId="321" priority="298" operator="equal">
      <formula>"*"</formula>
    </cfRule>
    <cfRule type="cellIs" dxfId="320" priority="299" operator="greaterThanOrEqual">
      <formula>1</formula>
    </cfRule>
    <cfRule type="cellIs" dxfId="319" priority="300" operator="lessThan">
      <formula>1</formula>
    </cfRule>
  </conditionalFormatting>
  <conditionalFormatting sqref="BI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18" priority="279" operator="equal">
      <formula>"OPORTUNIDADE"</formula>
    </cfRule>
  </conditionalFormatting>
  <conditionalFormatting sqref="Z8">
    <cfRule type="cellIs" dxfId="317" priority="277" operator="equal">
      <formula>"NÃO"</formula>
    </cfRule>
    <cfRule type="cellIs" dxfId="316" priority="278" operator="equal">
      <formula>"SIM"</formula>
    </cfRule>
  </conditionalFormatting>
  <conditionalFormatting sqref="AZ8">
    <cfRule type="expression" dxfId="315" priority="289">
      <formula>#REF!=1</formula>
    </cfRule>
  </conditionalFormatting>
  <conditionalFormatting sqref="BE8 U8 AY8">
    <cfRule type="cellIs" dxfId="314" priority="288" operator="equal">
      <formula>"ERRO"</formula>
    </cfRule>
  </conditionalFormatting>
  <conditionalFormatting sqref="BP8">
    <cfRule type="cellIs" dxfId="313" priority="283" operator="equal">
      <formula>"Produção e Intervalo"</formula>
    </cfRule>
    <cfRule type="cellIs" dxfId="312" priority="284" operator="equal">
      <formula>"Aderente"</formula>
    </cfRule>
    <cfRule type="cellIs" dxfId="311" priority="285" operator="equal">
      <formula>"Intervalo"</formula>
    </cfRule>
    <cfRule type="cellIs" dxfId="310" priority="286" operator="equal">
      <formula>"Produção"</formula>
    </cfRule>
    <cfRule type="cellIs" dxfId="309" priority="287" operator="equal">
      <formula>"ERRO"</formula>
    </cfRule>
  </conditionalFormatting>
  <conditionalFormatting sqref="BQ8:BR8">
    <cfRule type="cellIs" dxfId="308" priority="280" operator="equal">
      <formula>"*"</formula>
    </cfRule>
    <cfRule type="cellIs" dxfId="307" priority="281" operator="greaterThanOrEqual">
      <formula>1</formula>
    </cfRule>
    <cfRule type="cellIs" dxfId="306" priority="282" operator="lessThan">
      <formula>1</formula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05" priority="275" operator="equal">
      <formula>"OPORTUNIDADE"</formula>
    </cfRule>
  </conditionalFormatting>
  <conditionalFormatting sqref="Y8">
    <cfRule type="cellIs" dxfId="304" priority="273" operator="equal">
      <formula>"NÃO"</formula>
    </cfRule>
    <cfRule type="cellIs" dxfId="303" priority="274" operator="equal">
      <formula>"SIM"</formula>
    </cfRule>
  </conditionalFormatting>
  <conditionalFormatting sqref="Z12">
    <cfRule type="cellIs" dxfId="302" priority="259" operator="equal">
      <formula>"OPORTUNIDADE"</formula>
    </cfRule>
  </conditionalFormatting>
  <conditionalFormatting sqref="Z12">
    <cfRule type="cellIs" dxfId="301" priority="257" operator="equal">
      <formula>"NÃO"</formula>
    </cfRule>
    <cfRule type="cellIs" dxfId="300" priority="258" operator="equal">
      <formula>"SIM"</formula>
    </cfRule>
  </conditionalFormatting>
  <conditionalFormatting sqref="AZ12">
    <cfRule type="expression" dxfId="299" priority="269">
      <formula>#REF!=1</formula>
    </cfRule>
  </conditionalFormatting>
  <conditionalFormatting sqref="U12 BE12">
    <cfRule type="cellIs" dxfId="298" priority="268" operator="equal">
      <formula>"ERRO"</formula>
    </cfRule>
  </conditionalFormatting>
  <conditionalFormatting sqref="BP12">
    <cfRule type="cellIs" dxfId="297" priority="263" operator="equal">
      <formula>"Produção e Intervalo"</formula>
    </cfRule>
    <cfRule type="cellIs" dxfId="296" priority="264" operator="equal">
      <formula>"Aderente"</formula>
    </cfRule>
    <cfRule type="cellIs" dxfId="295" priority="265" operator="equal">
      <formula>"Intervalo"</formula>
    </cfRule>
    <cfRule type="cellIs" dxfId="294" priority="266" operator="equal">
      <formula>"Produção"</formula>
    </cfRule>
    <cfRule type="cellIs" dxfId="293" priority="267" operator="equal">
      <formula>"ERRO"</formula>
    </cfRule>
  </conditionalFormatting>
  <conditionalFormatting sqref="BQ12:BR12">
    <cfRule type="cellIs" dxfId="292" priority="260" operator="equal">
      <formula>"*"</formula>
    </cfRule>
    <cfRule type="cellIs" dxfId="291" priority="261" operator="greaterThanOrEqual">
      <formula>1</formula>
    </cfRule>
    <cfRule type="cellIs" dxfId="290" priority="262" operator="lessThan">
      <formula>1</formula>
    </cfRule>
  </conditionalFormatting>
  <conditionalFormatting sqref="BH12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89" priority="256" operator="equal">
      <formula>"ERRO"</formula>
    </cfRule>
  </conditionalFormatting>
  <conditionalFormatting sqref="Y12">
    <cfRule type="cellIs" dxfId="288" priority="254" operator="equal">
      <formula>"OPORTUNIDADE"</formula>
    </cfRule>
  </conditionalFormatting>
  <conditionalFormatting sqref="Y12">
    <cfRule type="cellIs" dxfId="287" priority="252" operator="equal">
      <formula>"NÃO"</formula>
    </cfRule>
    <cfRule type="cellIs" dxfId="286" priority="253" operator="equal">
      <formula>"SIM"</formula>
    </cfRule>
  </conditionalFormatting>
  <conditionalFormatting sqref="Z30">
    <cfRule type="cellIs" dxfId="285" priority="237" operator="equal">
      <formula>"OPORTUNIDADE"</formula>
    </cfRule>
  </conditionalFormatting>
  <conditionalFormatting sqref="Z30">
    <cfRule type="cellIs" dxfId="284" priority="235" operator="equal">
      <formula>"NÃO"</formula>
    </cfRule>
    <cfRule type="cellIs" dxfId="283" priority="236" operator="equal">
      <formula>"SIM"</formula>
    </cfRule>
  </conditionalFormatting>
  <conditionalFormatting sqref="AZ30">
    <cfRule type="expression" dxfId="282" priority="247">
      <formula>#REF!=1</formula>
    </cfRule>
  </conditionalFormatting>
  <conditionalFormatting sqref="U30 BE30 AY30">
    <cfRule type="cellIs" dxfId="281" priority="246" operator="equal">
      <formula>"ERRO"</formula>
    </cfRule>
  </conditionalFormatting>
  <conditionalFormatting sqref="BP30">
    <cfRule type="cellIs" dxfId="280" priority="241" operator="equal">
      <formula>"Produção e Intervalo"</formula>
    </cfRule>
    <cfRule type="cellIs" dxfId="279" priority="242" operator="equal">
      <formula>"Aderente"</formula>
    </cfRule>
    <cfRule type="cellIs" dxfId="278" priority="243" operator="equal">
      <formula>"Intervalo"</formula>
    </cfRule>
    <cfRule type="cellIs" dxfId="277" priority="244" operator="equal">
      <formula>"Produção"</formula>
    </cfRule>
    <cfRule type="cellIs" dxfId="276" priority="245" operator="equal">
      <formula>"ERRO"</formula>
    </cfRule>
  </conditionalFormatting>
  <conditionalFormatting sqref="BQ30:BR30">
    <cfRule type="cellIs" dxfId="275" priority="238" operator="equal">
      <formula>"*"</formula>
    </cfRule>
    <cfRule type="cellIs" dxfId="274" priority="239" operator="greaterThanOrEqual">
      <formula>1</formula>
    </cfRule>
    <cfRule type="cellIs" dxfId="273" priority="240" operator="lessThan">
      <formula>1</formula>
    </cfRule>
  </conditionalFormatting>
  <conditionalFormatting sqref="BH30">
    <cfRule type="iconSet" priority="248">
      <iconSet showValue="0">
        <cfvo type="percent" val="0"/>
        <cfvo type="num" val="1"/>
        <cfvo type="num" val="1" gte="0"/>
      </iconSet>
    </cfRule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72" priority="220" operator="equal">
      <formula>"OPORTUNIDADE"</formula>
    </cfRule>
  </conditionalFormatting>
  <conditionalFormatting sqref="Z29">
    <cfRule type="cellIs" dxfId="271" priority="218" operator="equal">
      <formula>"NÃO"</formula>
    </cfRule>
    <cfRule type="cellIs" dxfId="270" priority="219" operator="equal">
      <formula>"SIM"</formula>
    </cfRule>
  </conditionalFormatting>
  <conditionalFormatting sqref="AZ29">
    <cfRule type="expression" dxfId="269" priority="230">
      <formula>#REF!=1</formula>
    </cfRule>
  </conditionalFormatting>
  <conditionalFormatting sqref="U29 BE29 AY29">
    <cfRule type="cellIs" dxfId="268" priority="229" operator="equal">
      <formula>"ERRO"</formula>
    </cfRule>
  </conditionalFormatting>
  <conditionalFormatting sqref="BP29">
    <cfRule type="cellIs" dxfId="267" priority="224" operator="equal">
      <formula>"Produção e Intervalo"</formula>
    </cfRule>
    <cfRule type="cellIs" dxfId="266" priority="225" operator="equal">
      <formula>"Aderente"</formula>
    </cfRule>
    <cfRule type="cellIs" dxfId="265" priority="226" operator="equal">
      <formula>"Intervalo"</formula>
    </cfRule>
    <cfRule type="cellIs" dxfId="264" priority="227" operator="equal">
      <formula>"Produção"</formula>
    </cfRule>
    <cfRule type="cellIs" dxfId="263" priority="228" operator="equal">
      <formula>"ERRO"</formula>
    </cfRule>
  </conditionalFormatting>
  <conditionalFormatting sqref="BQ29:BR29">
    <cfRule type="cellIs" dxfId="262" priority="221" operator="equal">
      <formula>"*"</formula>
    </cfRule>
    <cfRule type="cellIs" dxfId="261" priority="222" operator="greaterThanOrEqual">
      <formula>1</formula>
    </cfRule>
    <cfRule type="cellIs" dxfId="260" priority="223" operator="lessThan">
      <formula>1</formula>
    </cfRule>
  </conditionalFormatting>
  <conditionalFormatting sqref="BH29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59" priority="214" operator="equal">
      <formula>"OPORTUNIDADE"</formula>
    </cfRule>
  </conditionalFormatting>
  <conditionalFormatting sqref="Y29:Y30">
    <cfRule type="cellIs" dxfId="258" priority="212" operator="equal">
      <formula>"NÃO"</formula>
    </cfRule>
    <cfRule type="cellIs" dxfId="257" priority="213" operator="equal">
      <formula>"SIM"</formula>
    </cfRule>
  </conditionalFormatting>
  <conditionalFormatting sqref="Z31">
    <cfRule type="cellIs" dxfId="256" priority="199" operator="equal">
      <formula>"OPORTUNIDADE"</formula>
    </cfRule>
  </conditionalFormatting>
  <conditionalFormatting sqref="Z31">
    <cfRule type="cellIs" dxfId="255" priority="197" operator="equal">
      <formula>"NÃO"</formula>
    </cfRule>
    <cfRule type="cellIs" dxfId="254" priority="198" operator="equal">
      <formula>"SIM"</formula>
    </cfRule>
  </conditionalFormatting>
  <conditionalFormatting sqref="AZ31">
    <cfRule type="expression" dxfId="253" priority="209">
      <formula>#REF!=1</formula>
    </cfRule>
  </conditionalFormatting>
  <conditionalFormatting sqref="AY31 BE31 U31">
    <cfRule type="cellIs" dxfId="252" priority="208" operator="equal">
      <formula>"ERRO"</formula>
    </cfRule>
  </conditionalFormatting>
  <conditionalFormatting sqref="BQ31:BR31">
    <cfRule type="cellIs" dxfId="251" priority="200" operator="equal">
      <formula>"*"</formula>
    </cfRule>
    <cfRule type="cellIs" dxfId="250" priority="201" operator="greaterThanOrEqual">
      <formula>1</formula>
    </cfRule>
    <cfRule type="cellIs" dxfId="249" priority="202" operator="lessThan">
      <formula>1</formula>
    </cfRule>
  </conditionalFormatting>
  <conditionalFormatting sqref="BI31: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48" priority="189" operator="equal">
      <formula>"OPORTUNIDADE"</formula>
    </cfRule>
  </conditionalFormatting>
  <conditionalFormatting sqref="Y31:Y33">
    <cfRule type="cellIs" dxfId="247" priority="187" operator="equal">
      <formula>"NÃO"</formula>
    </cfRule>
    <cfRule type="cellIs" dxfId="246" priority="188" operator="equal">
      <formula>"SIM"</formula>
    </cfRule>
  </conditionalFormatting>
  <conditionalFormatting sqref="Y15:Z15">
    <cfRule type="cellIs" dxfId="245" priority="170" operator="equal">
      <formula>"OPORTUNIDADE"</formula>
    </cfRule>
  </conditionalFormatting>
  <conditionalFormatting sqref="Y15:Z15">
    <cfRule type="cellIs" dxfId="244" priority="168" operator="equal">
      <formula>"NÃO"</formula>
    </cfRule>
    <cfRule type="cellIs" dxfId="243" priority="169" operator="equal">
      <formula>"SIM"</formula>
    </cfRule>
  </conditionalFormatting>
  <conditionalFormatting sqref="AZ15">
    <cfRule type="expression" dxfId="242" priority="180">
      <formula>#REF!=1</formula>
    </cfRule>
  </conditionalFormatting>
  <conditionalFormatting sqref="U15 BE15 AY15">
    <cfRule type="cellIs" dxfId="241" priority="179" operator="equal">
      <formula>"ERRO"</formula>
    </cfRule>
  </conditionalFormatting>
  <conditionalFormatting sqref="BQ15:BR15">
    <cfRule type="cellIs" dxfId="240" priority="171" operator="equal">
      <formula>"*"</formula>
    </cfRule>
    <cfRule type="cellIs" dxfId="239" priority="172" operator="greaterThanOrEqual">
      <formula>1</formula>
    </cfRule>
    <cfRule type="cellIs" dxfId="238" priority="173" operator="lessThan">
      <formula>1</formula>
    </cfRule>
  </conditionalFormatting>
  <conditionalFormatting sqref="BJ15: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37" priority="149" operator="equal">
      <formula>"OPORTUNIDADE"</formula>
    </cfRule>
  </conditionalFormatting>
  <conditionalFormatting sqref="Z32">
    <cfRule type="cellIs" dxfId="236" priority="147" operator="equal">
      <formula>"NÃO"</formula>
    </cfRule>
    <cfRule type="cellIs" dxfId="235" priority="148" operator="equal">
      <formula>"SIM"</formula>
    </cfRule>
  </conditionalFormatting>
  <conditionalFormatting sqref="AZ32">
    <cfRule type="expression" dxfId="234" priority="159">
      <formula>#REF!=1</formula>
    </cfRule>
  </conditionalFormatting>
  <conditionalFormatting sqref="AY32 BE32 U32">
    <cfRule type="cellIs" dxfId="233" priority="158" operator="equal">
      <formula>"ERRO"</formula>
    </cfRule>
  </conditionalFormatting>
  <conditionalFormatting sqref="BQ32:BR32">
    <cfRule type="cellIs" dxfId="232" priority="150" operator="equal">
      <formula>"*"</formula>
    </cfRule>
    <cfRule type="cellIs" dxfId="231" priority="151" operator="greaterThanOrEqual">
      <formula>1</formula>
    </cfRule>
    <cfRule type="cellIs" dxfId="230" priority="152" operator="lessThan">
      <formula>1</formula>
    </cfRule>
  </conditionalFormatting>
  <conditionalFormatting sqref="BI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29" priority="127" operator="equal">
      <formula>"OPORTUNIDADE"</formula>
    </cfRule>
  </conditionalFormatting>
  <conditionalFormatting sqref="Z33">
    <cfRule type="cellIs" dxfId="228" priority="125" operator="equal">
      <formula>"NÃO"</formula>
    </cfRule>
    <cfRule type="cellIs" dxfId="227" priority="126" operator="equal">
      <formula>"SIM"</formula>
    </cfRule>
  </conditionalFormatting>
  <conditionalFormatting sqref="AZ33">
    <cfRule type="expression" dxfId="226" priority="137">
      <formula>#REF!=1</formula>
    </cfRule>
  </conditionalFormatting>
  <conditionalFormatting sqref="AY33 BE33 U33">
    <cfRule type="cellIs" dxfId="225" priority="136" operator="equal">
      <formula>"ERRO"</formula>
    </cfRule>
  </conditionalFormatting>
  <conditionalFormatting sqref="BQ33:BR33">
    <cfRule type="cellIs" dxfId="224" priority="128" operator="equal">
      <formula>"*"</formula>
    </cfRule>
    <cfRule type="cellIs" dxfId="223" priority="129" operator="greaterThanOrEqual">
      <formula>1</formula>
    </cfRule>
    <cfRule type="cellIs" dxfId="222" priority="130" operator="lessThan">
      <formula>1</formula>
    </cfRule>
  </conditionalFormatting>
  <conditionalFormatting sqref="BH33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21" priority="107" operator="equal">
      <formula>"OPORTUNIDADE"</formula>
    </cfRule>
  </conditionalFormatting>
  <conditionalFormatting sqref="Y26:Z26">
    <cfRule type="cellIs" dxfId="220" priority="105" operator="equal">
      <formula>"NÃO"</formula>
    </cfRule>
    <cfRule type="cellIs" dxfId="219" priority="106" operator="equal">
      <formula>"SIM"</formula>
    </cfRule>
  </conditionalFormatting>
  <conditionalFormatting sqref="AZ26">
    <cfRule type="expression" dxfId="218" priority="117">
      <formula>#REF!=1</formula>
    </cfRule>
  </conditionalFormatting>
  <conditionalFormatting sqref="U26 BE26 AY26">
    <cfRule type="cellIs" dxfId="217" priority="116" operator="equal">
      <formula>"ERRO"</formula>
    </cfRule>
  </conditionalFormatting>
  <conditionalFormatting sqref="BQ26">
    <cfRule type="cellIs" dxfId="216" priority="108" operator="equal">
      <formula>"*"</formula>
    </cfRule>
    <cfRule type="cellIs" dxfId="215" priority="109" operator="greaterThanOrEqual">
      <formula>1</formula>
    </cfRule>
    <cfRule type="cellIs" dxfId="214" priority="110" operator="lessThan">
      <formula>1</formula>
    </cfRule>
  </conditionalFormatting>
  <conditionalFormatting sqref="BJ26: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13" priority="86" operator="equal">
      <formula>"OPORTUNIDADE"</formula>
    </cfRule>
  </conditionalFormatting>
  <conditionalFormatting sqref="Y27:Z27">
    <cfRule type="cellIs" dxfId="212" priority="84" operator="equal">
      <formula>"NÃO"</formula>
    </cfRule>
    <cfRule type="cellIs" dxfId="211" priority="85" operator="equal">
      <formula>"SIM"</formula>
    </cfRule>
  </conditionalFormatting>
  <conditionalFormatting sqref="AZ27">
    <cfRule type="expression" dxfId="210" priority="96">
      <formula>#REF!=1</formula>
    </cfRule>
  </conditionalFormatting>
  <conditionalFormatting sqref="AY27 BE27 U27">
    <cfRule type="cellIs" dxfId="209" priority="95" operator="equal">
      <formula>"ERRO"</formula>
    </cfRule>
  </conditionalFormatting>
  <conditionalFormatting sqref="BQ27:BR27">
    <cfRule type="cellIs" dxfId="208" priority="87" operator="equal">
      <formula>"*"</formula>
    </cfRule>
    <cfRule type="cellIs" dxfId="207" priority="88" operator="greaterThanOrEqual">
      <formula>1</formula>
    </cfRule>
    <cfRule type="cellIs" dxfId="206" priority="89" operator="lessThan">
      <formula>1</formula>
    </cfRule>
  </conditionalFormatting>
  <conditionalFormatting sqref="BJ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05" priority="70" operator="equal">
      <formula>"OPORTUNIDADE"</formula>
    </cfRule>
  </conditionalFormatting>
  <conditionalFormatting sqref="Z10">
    <cfRule type="cellIs" dxfId="204" priority="68" operator="equal">
      <formula>"NÃO"</formula>
    </cfRule>
    <cfRule type="cellIs" dxfId="203" priority="69" operator="equal">
      <formula>"SIM"</formula>
    </cfRule>
  </conditionalFormatting>
  <conditionalFormatting sqref="AZ10">
    <cfRule type="expression" dxfId="202" priority="80">
      <formula>#REF!=1</formula>
    </cfRule>
  </conditionalFormatting>
  <conditionalFormatting sqref="U10 BE10">
    <cfRule type="cellIs" dxfId="201" priority="79" operator="equal">
      <formula>"ERRO"</formula>
    </cfRule>
  </conditionalFormatting>
  <conditionalFormatting sqref="BP10">
    <cfRule type="cellIs" dxfId="200" priority="74" operator="equal">
      <formula>"Produção e Intervalo"</formula>
    </cfRule>
    <cfRule type="cellIs" dxfId="199" priority="75" operator="equal">
      <formula>"Aderente"</formula>
    </cfRule>
    <cfRule type="cellIs" dxfId="198" priority="76" operator="equal">
      <formula>"Intervalo"</formula>
    </cfRule>
    <cfRule type="cellIs" dxfId="197" priority="77" operator="equal">
      <formula>"Produção"</formula>
    </cfRule>
    <cfRule type="cellIs" dxfId="196" priority="78" operator="equal">
      <formula>"ERRO"</formula>
    </cfRule>
  </conditionalFormatting>
  <conditionalFormatting sqref="BQ10:BR10">
    <cfRule type="cellIs" dxfId="195" priority="71" operator="equal">
      <formula>"*"</formula>
    </cfRule>
    <cfRule type="cellIs" dxfId="194" priority="72" operator="greaterThanOrEqual">
      <formula>1</formula>
    </cfRule>
    <cfRule type="cellIs" dxfId="193" priority="73" operator="lessThan">
      <formula>1</formula>
    </cfRule>
  </conditionalFormatting>
  <conditionalFormatting sqref="BH10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92" priority="67" operator="equal">
      <formula>"ERRO"</formula>
    </cfRule>
  </conditionalFormatting>
  <conditionalFormatting sqref="Y10">
    <cfRule type="cellIs" dxfId="191" priority="65" operator="equal">
      <formula>"OPORTUNIDADE"</formula>
    </cfRule>
  </conditionalFormatting>
  <conditionalFormatting sqref="Y10">
    <cfRule type="cellIs" dxfId="190" priority="63" operator="equal">
      <formula>"NÃO"</formula>
    </cfRule>
    <cfRule type="cellIs" dxfId="189" priority="64" operator="equal">
      <formula>"SIM"</formula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40:Z40">
    <cfRule type="cellIs" dxfId="188" priority="34" operator="equal">
      <formula>"OPORTUNIDADE"</formula>
    </cfRule>
  </conditionalFormatting>
  <conditionalFormatting sqref="Y40:Z40">
    <cfRule type="cellIs" dxfId="187" priority="32" operator="equal">
      <formula>"NÃO"</formula>
    </cfRule>
    <cfRule type="cellIs" dxfId="186" priority="33" operator="equal">
      <formula>"SIM"</formula>
    </cfRule>
  </conditionalFormatting>
  <conditionalFormatting sqref="Y37:Y38">
    <cfRule type="cellIs" dxfId="185" priority="31" operator="equal">
      <formula>"OPORTUNIDADE"</formula>
    </cfRule>
  </conditionalFormatting>
  <conditionalFormatting sqref="Y37:Y38">
    <cfRule type="cellIs" dxfId="184" priority="29" operator="equal">
      <formula>"NÃO"</formula>
    </cfRule>
    <cfRule type="cellIs" dxfId="183" priority="30" operator="equal">
      <formula>"SIM"</formula>
    </cfRule>
  </conditionalFormatting>
  <conditionalFormatting sqref="Z38">
    <cfRule type="cellIs" dxfId="182" priority="28" operator="equal">
      <formula>"OPORTUNIDADE"</formula>
    </cfRule>
  </conditionalFormatting>
  <conditionalFormatting sqref="Z38">
    <cfRule type="cellIs" dxfId="181" priority="26" operator="equal">
      <formula>"NÃO"</formula>
    </cfRule>
    <cfRule type="cellIs" dxfId="180" priority="27" operator="equal">
      <formula>"SIM"</formula>
    </cfRule>
  </conditionalFormatting>
  <conditionalFormatting sqref="Z37">
    <cfRule type="cellIs" dxfId="179" priority="25" operator="equal">
      <formula>"OPORTUNIDADE"</formula>
    </cfRule>
  </conditionalFormatting>
  <conditionalFormatting sqref="Z37">
    <cfRule type="cellIs" dxfId="178" priority="23" operator="equal">
      <formula>"NÃO"</formula>
    </cfRule>
    <cfRule type="cellIs" dxfId="177" priority="24" operator="equal">
      <formula>"SIM"</formula>
    </cfRule>
  </conditionalFormatting>
  <conditionalFormatting sqref="Z39">
    <cfRule type="cellIs" dxfId="176" priority="22" operator="equal">
      <formula>"OPORTUNIDADE"</formula>
    </cfRule>
  </conditionalFormatting>
  <conditionalFormatting sqref="Z39">
    <cfRule type="cellIs" dxfId="175" priority="20" operator="equal">
      <formula>"NÃO"</formula>
    </cfRule>
    <cfRule type="cellIs" dxfId="174" priority="21" operator="equal">
      <formula>"SIM"</formula>
    </cfRule>
  </conditionalFormatting>
  <conditionalFormatting sqref="Y39">
    <cfRule type="cellIs" dxfId="173" priority="19" operator="equal">
      <formula>"OPORTUNIDADE"</formula>
    </cfRule>
  </conditionalFormatting>
  <conditionalFormatting sqref="Y39">
    <cfRule type="cellIs" dxfId="172" priority="17" operator="equal">
      <formula>"NÃO"</formula>
    </cfRule>
    <cfRule type="cellIs" dxfId="171" priority="18" operator="equal">
      <formula>"SIM"</formula>
    </cfRule>
  </conditionalFormatting>
  <conditionalFormatting sqref="Z41">
    <cfRule type="cellIs" dxfId="170" priority="16" operator="equal">
      <formula>"OPORTUNIDADE"</formula>
    </cfRule>
  </conditionalFormatting>
  <conditionalFormatting sqref="Z41">
    <cfRule type="cellIs" dxfId="169" priority="14" operator="equal">
      <formula>"NÃO"</formula>
    </cfRule>
    <cfRule type="cellIs" dxfId="168" priority="15" operator="equal">
      <formula>"SIM"</formula>
    </cfRule>
  </conditionalFormatting>
  <conditionalFormatting sqref="Y41">
    <cfRule type="cellIs" dxfId="167" priority="13" operator="equal">
      <formula>"OPORTUNIDADE"</formula>
    </cfRule>
  </conditionalFormatting>
  <conditionalFormatting sqref="Y41">
    <cfRule type="cellIs" dxfId="166" priority="11" operator="equal">
      <formula>"NÃO"</formula>
    </cfRule>
    <cfRule type="cellIs" dxfId="165" priority="12" operator="equal">
      <formula>"SIM"</formula>
    </cfRule>
  </conditionalFormatting>
  <conditionalFormatting sqref="Z45">
    <cfRule type="cellIs" dxfId="164" priority="10" operator="equal">
      <formula>"OPORTUNIDADE"</formula>
    </cfRule>
  </conditionalFormatting>
  <conditionalFormatting sqref="Z45">
    <cfRule type="cellIs" dxfId="163" priority="8" operator="equal">
      <formula>"NÃO"</formula>
    </cfRule>
    <cfRule type="cellIs" dxfId="162" priority="9" operator="equal">
      <formula>"SIM"</formula>
    </cfRule>
  </conditionalFormatting>
  <conditionalFormatting sqref="Y45">
    <cfRule type="cellIs" dxfId="161" priority="7" operator="equal">
      <formula>"OPORTUNIDADE"</formula>
    </cfRule>
  </conditionalFormatting>
  <conditionalFormatting sqref="Y45">
    <cfRule type="cellIs" dxfId="160" priority="5" operator="equal">
      <formula>"NÃO"</formula>
    </cfRule>
    <cfRule type="cellIs" dxfId="159" priority="6" operator="equal">
      <formula>"SIM"</formula>
    </cfRule>
  </conditionalFormatting>
  <conditionalFormatting sqref="Y47:Z47">
    <cfRule type="cellIs" dxfId="158" priority="4" operator="equal">
      <formula>"OPORTUNIDADE"</formula>
    </cfRule>
  </conditionalFormatting>
  <conditionalFormatting sqref="Y47:Z47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34:J36 J40 J48:J49 J54:J414 J42:J44 J46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34:D36 D40 D55:D99 D48:D49 D42:D44 D4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F34:F36 F40 F55:F99 F42:F44 F46:F49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Y34:Y36 Y40 Y42:Y46 Y48:Y63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X34:X36 X40 X52:X804 X48:X49 X42:X43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AB34:AB36 AB40 AB52 AB54:AB353 AB48:AB49 AB42:AB43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AC34:AC36 AC40 AC52 AC54:AC353 AC48:AC49 AC42:AC43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4" sqref="B34:T5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1190</v>
      </c>
      <c r="V1" s="293"/>
      <c r="W1" s="293"/>
    </row>
    <row r="2" spans="1:23" s="90" customFormat="1">
      <c r="A2" s="93" t="s">
        <v>1191</v>
      </c>
      <c r="B2" s="93" t="s">
        <v>1192</v>
      </c>
      <c r="C2" s="93" t="s">
        <v>511</v>
      </c>
      <c r="D2" s="94" t="s">
        <v>1063</v>
      </c>
      <c r="E2" s="94" t="s">
        <v>1064</v>
      </c>
      <c r="F2" s="94" t="s">
        <v>1193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1194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*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*</v>
      </c>
      <c r="C33" s="179" t="str">
        <f>IF(SP_NORTE!Z36="","*",SP_NORTE!Z36)</f>
        <v>*</v>
      </c>
      <c r="D33" s="169" t="str">
        <f>IF(SP_NORTE!S36="","*",SP_NORTE!S36)</f>
        <v>-</v>
      </c>
      <c r="E33" s="169" t="str">
        <f>IF(SP_NORTE!T36="","*",SP_NORTE!T36)</f>
        <v>-</v>
      </c>
      <c r="F33" s="178" t="str">
        <f>IF(SP_NORTE!B36="","*",SP_NORTE!B36)</f>
        <v>*</v>
      </c>
      <c r="G33" s="178" t="str">
        <f>IF(SP_NORTE!D36="","*",SP_NORTE!D36)</f>
        <v>*</v>
      </c>
      <c r="H33" s="178" t="str">
        <f>IF(SP_NORTE!F36="","*",SP_NORTE!F36)</f>
        <v>*</v>
      </c>
      <c r="I33" s="178" t="str">
        <f>IF(SP_NORTE!H36="","*",SP_NORTE!H36)</f>
        <v>*</v>
      </c>
      <c r="J33" s="178" t="str">
        <f>IF(SP_NORTE!I36="","*",SP_NORTE!I36)</f>
        <v>*</v>
      </c>
      <c r="K33" s="169" t="str">
        <f>IF(SP_NORTE!M36="","*",SP_NORTE!M36)</f>
        <v>-</v>
      </c>
      <c r="L33" s="169" t="str">
        <f>IF(SP_NORTE!N36="","*",SP_NORTE!N36)</f>
        <v>-</v>
      </c>
      <c r="M33" s="170" t="str">
        <f>IF(SP_NORTE!J36="","*",SP_NORTE!J36)</f>
        <v>*</v>
      </c>
      <c r="N33" s="177" t="str">
        <f>IF(SP_NORTE!K36="","*",SP_NORTE!K36)</f>
        <v>*</v>
      </c>
      <c r="O33" s="177" t="str">
        <f>IF(SP_NORTE!L36="","*",SP_NORTE!L36)</f>
        <v>*</v>
      </c>
      <c r="P33" s="176" t="str">
        <f>IF(SP_NORTE!O36="","*",SP_NORTE!O36)</f>
        <v>*</v>
      </c>
      <c r="Q33" s="176" t="str">
        <f>IF(SP_NORTE!P36="","*",SP_NORTE!P36)</f>
        <v>*</v>
      </c>
      <c r="R33" s="178" t="str">
        <f>IF(SP_NORTE!Q36="","*",CONCATENATE(SP_NORTE!Q36," ",SP_NORTE!R36))</f>
        <v>*</v>
      </c>
      <c r="S33" s="178" t="str">
        <f>IF(SP_NORTE!V36="","*",SP_NORTE!V36)</f>
        <v>*</v>
      </c>
      <c r="T33" s="178" t="str">
        <f>IF(SP_NORTE!W36="","*",SP_NORTE!W36)</f>
        <v>*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JOVÂNIO (TP-850)</v>
      </c>
      <c r="H34" s="178" t="str">
        <f>IF(SP_NORTE!F37="","*",SP_NORTE!F37)</f>
        <v>PDM - SOLDA</v>
      </c>
      <c r="I34" s="178" t="str">
        <f>IF(SP_NORTE!H37="","*",SP_NORTE!H37)</f>
        <v>ZJAN</v>
      </c>
      <c r="J34" s="178" t="str">
        <f>IF(SP_NORTE!I37="","*",SP_NORTE!I37)</f>
        <v>-</v>
      </c>
      <c r="K34" s="169" t="str">
        <f>IF(SP_NORTE!M37="","*",SP_NORTE!M37)</f>
        <v>ZJA-N</v>
      </c>
      <c r="L34" s="169" t="str">
        <f>IF(SP_NORTE!N37="","*",SP_NORTE!N37)</f>
        <v>ZJAN</v>
      </c>
      <c r="M34" s="170">
        <f>IF(SP_NORTE!J37="","*",SP_NORTE!J37)</f>
        <v>73</v>
      </c>
      <c r="N34" s="177">
        <f>IF(SP_NORTE!K37="","*",SP_NORTE!K37)</f>
        <v>373.6</v>
      </c>
      <c r="O34" s="177" t="str">
        <f>IF(SP_NORTE!L37="","*",SP_NORTE!L37)</f>
        <v>-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1 Nº DE SOLDA</v>
      </c>
      <c r="S34" s="178" t="str">
        <f>IF(SP_NORTE!V37="","*",SP_NORTE!V37)</f>
        <v>Jovanio</v>
      </c>
      <c r="T34" s="178" t="str">
        <f>IF(SP_NORTE!W37="","*",SP_NORTE!W37)</f>
        <v>Solda - Condicionado à temperatura (ZJA-N)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V87</v>
      </c>
      <c r="H35" s="178" t="str">
        <f>IF(SP_NORTE!F38="","*",SP_NORTE!F38)</f>
        <v>MECANIZAÇÃO - SOCADORA</v>
      </c>
      <c r="I35" s="178" t="str">
        <f>IF(SP_NORTE!H38="","*",SP_NORTE!H38)</f>
        <v>ZFN2</v>
      </c>
      <c r="J35" s="178" t="str">
        <f>IF(SP_NORTE!I38="","*",SP_NORTE!I38)</f>
        <v>ZFN2</v>
      </c>
      <c r="K35" s="169" t="str">
        <f>IF(SP_NORTE!M38="","*",SP_NORTE!M38)</f>
        <v>ZGI-ZFN</v>
      </c>
      <c r="L35" s="169" t="str">
        <f>IF(SP_NORTE!N38="","*",SP_NORTE!N38)</f>
        <v>ZGI326</v>
      </c>
      <c r="M35" s="170">
        <f>IF(SP_NORTE!J38="","*",SP_NORTE!J38)</f>
        <v>73</v>
      </c>
      <c r="N35" s="177">
        <f>IF(SP_NORTE!K38="","*",SP_NORTE!K38)</f>
        <v>326</v>
      </c>
      <c r="O35" s="177">
        <f>IF(SP_NORTE!L38="","*",SP_NORTE!L38)</f>
        <v>327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765 M</v>
      </c>
      <c r="S35" s="178" t="str">
        <f>IF(SP_NORTE!V38="","*",SP_NORTE!V38)</f>
        <v>Saulo</v>
      </c>
      <c r="T35" s="178" t="str">
        <f>IF(SP_NORTE!W38="","*",SP_NORTE!W38)</f>
        <v>Socaria mecanizada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TMI-ZEB</v>
      </c>
      <c r="F36" s="178">
        <f>IF(SP_NORTE!B39="","*",SP_NORTE!B39)</f>
        <v>45993</v>
      </c>
      <c r="G36" s="178" t="str">
        <f>IF(SP_NORTE!D39="","*",SP_NORTE!D39)</f>
        <v>JULIO (TP-697)</v>
      </c>
      <c r="H36" s="178" t="str">
        <f>IF(SP_NORTE!F39="","*",SP_NORTE!F39)</f>
        <v>PDM - SOLDA</v>
      </c>
      <c r="I36" s="178" t="str">
        <f>IF(SP_NORTE!H39="","*",SP_NORTE!H39)</f>
        <v>ZEBZRZ</v>
      </c>
      <c r="J36" s="178" t="str">
        <f>IF(SP_NORTE!I39="","*",SP_NORTE!I39)</f>
        <v>-</v>
      </c>
      <c r="K36" s="169" t="str">
        <f>IF(SP_NORTE!M39="","*",SP_NORTE!M39)</f>
        <v>ZEB-ZRZ</v>
      </c>
      <c r="L36" s="169" t="str">
        <f>IF(SP_NORTE!N39="","*",SP_NORTE!N39)</f>
        <v>ZEBZRZ</v>
      </c>
      <c r="M36" s="170">
        <f>IF(SP_NORTE!J39="","*",SP_NORTE!J39)</f>
        <v>73</v>
      </c>
      <c r="N36" s="177">
        <f>IF(SP_NORTE!K39="","*",SP_NORTE!K39)</f>
        <v>244.6</v>
      </c>
      <c r="O36" s="177" t="str">
        <f>IF(SP_NORTE!L39="","*",SP_NORTE!L39)</f>
        <v>-</v>
      </c>
      <c r="P36" s="176">
        <f>IF(SP_NORTE!O39="","*",SP_NORTE!O39)</f>
        <v>0.375</v>
      </c>
      <c r="Q36" s="176">
        <f>IF(SP_NORTE!P39="","*",SP_NORTE!P39)</f>
        <v>6.25E-2</v>
      </c>
      <c r="R36" s="178" t="str">
        <f>IF(SP_NORTE!Q39="","*",CONCATENATE(SP_NORTE!Q39," ",SP_NORTE!R39))</f>
        <v>1 Nº DE SOLDA</v>
      </c>
      <c r="S36" s="178" t="str">
        <f>IF(SP_NORTE!V39="","*",SP_NORTE!V39)</f>
        <v>Júlo Barbosa</v>
      </c>
      <c r="T36" s="178" t="str">
        <f>IF(SP_NORTE!W39="","*",SP_NORTE!W39)</f>
        <v>Solda  - Condicionado à temperatura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1195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1196</v>
      </c>
      <c r="D5" s="295"/>
      <c r="E5" s="295"/>
      <c r="F5" s="295"/>
      <c r="G5" s="295"/>
      <c r="H5" s="295"/>
      <c r="I5" s="295"/>
      <c r="J5" s="296"/>
      <c r="K5" s="297" t="s">
        <v>1197</v>
      </c>
      <c r="L5" s="298"/>
      <c r="M5" s="298"/>
      <c r="N5" s="298"/>
      <c r="O5" s="299" t="s">
        <v>1198</v>
      </c>
      <c r="P5" s="300"/>
    </row>
    <row r="6" spans="1:16" s="80" customFormat="1" ht="15" customHeight="1">
      <c r="A6" s="72" t="s">
        <v>1193</v>
      </c>
      <c r="B6" s="81" t="s">
        <v>1192</v>
      </c>
      <c r="C6" s="82" t="s">
        <v>1063</v>
      </c>
      <c r="D6" s="83" t="s">
        <v>1064</v>
      </c>
      <c r="E6" s="82" t="s">
        <v>1199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1200</v>
      </c>
      <c r="M6" s="86" t="s">
        <v>710</v>
      </c>
      <c r="N6" s="87" t="s">
        <v>1058</v>
      </c>
      <c r="O6" s="202" t="s">
        <v>1101</v>
      </c>
      <c r="P6" s="147" t="s">
        <v>1201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 t="str">
        <f>IF(SP_NORTE!B36="","*",SP_NORTE!B36)</f>
        <v>*</v>
      </c>
      <c r="B33" s="89" t="str">
        <f>IF(SP_NORTE!X36="","*",SP_NORTE!X36)</f>
        <v>*</v>
      </c>
      <c r="C33" s="89" t="str">
        <f>IF(SP_NORTE!S36="","*",SP_NORTE!S36)</f>
        <v>-</v>
      </c>
      <c r="D33" s="89" t="str">
        <f>IF(SP_NORTE!T36="","*",SP_NORTE!T36)</f>
        <v>-</v>
      </c>
      <c r="E33" s="89" t="str">
        <f>IF(SP_NORTE!D36="","*",SP_NORTE!D36)</f>
        <v>*</v>
      </c>
      <c r="F33" s="89" t="str">
        <f>IF(SP_NORTE!H36="","*",SP_NORTE!H36)</f>
        <v>*</v>
      </c>
      <c r="G33" s="89" t="str">
        <f>IF(SP_NORTE!M36="","*",SP_NORTE!M36)</f>
        <v>-</v>
      </c>
      <c r="H33" s="127" t="str">
        <f>IF(SP_NORTE!K36="","*",SP_NORTE!K36)</f>
        <v>*</v>
      </c>
      <c r="I33" s="124" t="str">
        <f>IF(SP_NORTE!O36="","*",SP_NORTE!O36)</f>
        <v>*</v>
      </c>
      <c r="J33" s="124" t="str">
        <f>IF(SP_NORTE!P36="","*",SP_NORTE!P36)</f>
        <v>*</v>
      </c>
      <c r="K33" s="89">
        <f>IF(SP_NORTE!AK36="","*",SP_NORTE!AK36)</f>
        <v>0</v>
      </c>
      <c r="L33" s="89" t="str">
        <f>IF(SP_NORTE!AM36="","*",SP_NORTE!AM36)</f>
        <v>-</v>
      </c>
      <c r="M33" s="89">
        <f>IF(SP_NORTE!AP36="","*",SP_NORTE!AP36)</f>
        <v>0</v>
      </c>
      <c r="N33" s="89" t="str">
        <f>IF(SP_NORTE!AM36="","*",SP_NORTE!AM36)</f>
        <v>-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JOVÂNIO (TP-850)</v>
      </c>
      <c r="F34" s="89" t="str">
        <f>IF(SP_NORTE!H37="","*",SP_NORTE!H37)</f>
        <v>ZJAN</v>
      </c>
      <c r="G34" s="89" t="str">
        <f>IF(SP_NORTE!M37="","*",SP_NORTE!M37)</f>
        <v>ZJA-N</v>
      </c>
      <c r="H34" s="127">
        <f>IF(SP_NORTE!K37="","*",SP_NORTE!K37)</f>
        <v>373.6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ZJAN</v>
      </c>
      <c r="L34" s="89" t="str">
        <f>IF(SP_NORTE!AM37="","*",SP_NORTE!AM37)</f>
        <v>ZJA-N</v>
      </c>
      <c r="M34" s="89">
        <f>IF(SP_NORTE!AP37="","*",SP_NORTE!AP37)</f>
        <v>373.6</v>
      </c>
      <c r="N34" s="89" t="str">
        <f>IF(SP_NORTE!AM37="","*",SP_NORTE!AM37)</f>
        <v>ZJA-N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V87</v>
      </c>
      <c r="F35" s="89" t="str">
        <f>IF(SP_NORTE!H38="","*",SP_NORTE!H38)</f>
        <v>ZFN2</v>
      </c>
      <c r="G35" s="89" t="str">
        <f>IF(SP_NORTE!M38="","*",SP_NORTE!M38)</f>
        <v>ZGI-ZFN</v>
      </c>
      <c r="H35" s="127">
        <f>IF(SP_NORTE!K38="","*",SP_NORTE!K38)</f>
        <v>326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ZFN2</v>
      </c>
      <c r="L35" s="89" t="str">
        <f>IF(SP_NORTE!AM38="","*",SP_NORTE!AM38)</f>
        <v>ZGI-ZFN</v>
      </c>
      <c r="M35" s="89">
        <f>IF(SP_NORTE!AP38="","*",SP_NORTE!AP38)</f>
        <v>326</v>
      </c>
      <c r="N35" s="89" t="str">
        <f>IF(SP_NORTE!AM38="","*",SP_NORTE!AM38)</f>
        <v>ZGI-ZFN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TMI-ZEB</v>
      </c>
      <c r="E36" s="89" t="str">
        <f>IF(SP_NORTE!D39="","*",SP_NORTE!D39)</f>
        <v>JULIO (TP-697)</v>
      </c>
      <c r="F36" s="89" t="str">
        <f>IF(SP_NORTE!H39="","*",SP_NORTE!H39)</f>
        <v>ZEBZRZ</v>
      </c>
      <c r="G36" s="89" t="str">
        <f>IF(SP_NORTE!M39="","*",SP_NORTE!M39)</f>
        <v>ZEB-ZRZ</v>
      </c>
      <c r="H36" s="127">
        <f>IF(SP_NORTE!K39="","*",SP_NORTE!K39)</f>
        <v>244.6</v>
      </c>
      <c r="I36" s="124">
        <f>IF(SP_NORTE!O39="","*",SP_NORTE!O39)</f>
        <v>0.375</v>
      </c>
      <c r="J36" s="124">
        <f>IF(SP_NORTE!P39="","*",SP_NORTE!P39)</f>
        <v>6.25E-2</v>
      </c>
      <c r="K36" s="89" t="str">
        <f>IF(SP_NORTE!AK39="","*",SP_NORTE!AK39)</f>
        <v>ZEBZRZ</v>
      </c>
      <c r="L36" s="89" t="str">
        <f>IF(SP_NORTE!AM39="","*",SP_NORTE!AM39)</f>
        <v>ZEB-ZRZ</v>
      </c>
      <c r="M36" s="89">
        <f>IF(SP_NORTE!AP39="","*",SP_NORTE!AP39)</f>
        <v>244.6</v>
      </c>
      <c r="N36" s="89" t="str">
        <f>IF(SP_NORTE!AM39="","*",SP_NORTE!AM39)</f>
        <v>ZEB-ZRZ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1202</v>
      </c>
      <c r="C2" s="132" t="s">
        <v>1048</v>
      </c>
      <c r="D2" s="82" t="s">
        <v>1050</v>
      </c>
      <c r="E2" s="82" t="s">
        <v>1203</v>
      </c>
      <c r="F2" s="110" t="s">
        <v>1204</v>
      </c>
      <c r="G2" s="82" t="s">
        <v>1205</v>
      </c>
      <c r="H2" s="82" t="s">
        <v>1206</v>
      </c>
      <c r="I2" s="82" t="s">
        <v>1207</v>
      </c>
      <c r="J2" s="82" t="s">
        <v>1208</v>
      </c>
      <c r="K2" s="84" t="s">
        <v>1209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 t="str">
        <f>IF(SP_NORTE!B36="","*",SP_NORTE!B36)</f>
        <v>*</v>
      </c>
      <c r="D29" s="105" t="str">
        <f>IF(SP_NORTE!D36="","*",SP_NORTE!D36)</f>
        <v>*</v>
      </c>
      <c r="E29" s="105" t="str">
        <f>IF(SP_NORTE!H36="","*",SP_NORTE!H36)</f>
        <v>*</v>
      </c>
      <c r="F29" s="111" t="str">
        <f>IF(SP_NORTE!M36="","*",SP_NORTE!M36)</f>
        <v>-</v>
      </c>
      <c r="G29" s="106" t="str">
        <f>IF(SP_NORTE!I36="","*",SP_NORTE!I36)</f>
        <v>*</v>
      </c>
      <c r="H29" s="106" t="str">
        <f>IF(SP_NORTE!AB36="","*",SP_NORTE!AB36)</f>
        <v>*</v>
      </c>
      <c r="I29" s="106" t="str">
        <f>IF(SP_NORTE!AC36="","*",SP_NORTE!AC36)</f>
        <v>*</v>
      </c>
      <c r="J29" s="107" t="str">
        <f>IF(SP_NORTE!AA36="","*",SP_NORTE!AA36)</f>
        <v>*</v>
      </c>
      <c r="K29" s="108" t="str">
        <f>IF(SP_NORTE!AD36="","*",SP_NORTE!AD36)</f>
        <v>*</v>
      </c>
    </row>
    <row r="30" spans="2:11" s="109" customFormat="1" hidden="1">
      <c r="B30" s="105" t="str">
        <f>IF(SP_NORTE!Y37="","*",SP_NORTE!Y37)</f>
        <v>*</v>
      </c>
      <c r="C30" s="106">
        <f>IF(SP_NORTE!B37="","*",SP_NORTE!B37)</f>
        <v>45993</v>
      </c>
      <c r="D30" s="105" t="str">
        <f>IF(SP_NORTE!D37="","*",SP_NORTE!D37)</f>
        <v>JOVÂNIO (TP-850)</v>
      </c>
      <c r="E30" s="105" t="str">
        <f>IF(SP_NORTE!H37="","*",SP_NORTE!H37)</f>
        <v>ZJAN</v>
      </c>
      <c r="F30" s="111" t="str">
        <f>IF(SP_NORTE!M37="","*",SP_NORTE!M37)</f>
        <v>ZJA-N</v>
      </c>
      <c r="G30" s="106" t="str">
        <f>IF(SP_NORTE!I37="","*",SP_NORTE!I37)</f>
        <v>-</v>
      </c>
      <c r="H30" s="106" t="str">
        <f>IF(SP_NORTE!AB37="","*",SP_NORTE!AB37)</f>
        <v>-</v>
      </c>
      <c r="I30" s="106" t="str">
        <f>IF(SP_NORTE!AC37="","*",SP_NORTE!AC37)</f>
        <v>-</v>
      </c>
      <c r="J30" s="107" t="str">
        <f>IF(SP_NORTE!AA37="","*",SP_NORTE!AA37)</f>
        <v>-</v>
      </c>
      <c r="K30" s="108" t="str">
        <f>IF(SP_NORTE!AD37="","*",SP_NORTE!AD37)</f>
        <v>-</v>
      </c>
    </row>
    <row r="31" spans="2:11" s="109" customFormat="1" hidden="1">
      <c r="B31" s="105" t="str">
        <f>IF(SP_NORTE!Y38="","*",SP_NORTE!Y38)</f>
        <v>*</v>
      </c>
      <c r="C31" s="106">
        <f>IF(SP_NORTE!B38="","*",SP_NORTE!B38)</f>
        <v>45993</v>
      </c>
      <c r="D31" s="105" t="str">
        <f>IF(SP_NORTE!D38="","*",SP_NORTE!D38)</f>
        <v>V87</v>
      </c>
      <c r="E31" s="105" t="str">
        <f>IF(SP_NORTE!H38="","*",SP_NORTE!H38)</f>
        <v>ZFN2</v>
      </c>
      <c r="F31" s="111" t="str">
        <f>IF(SP_NORTE!M38="","*",SP_NORTE!M38)</f>
        <v>ZGI-ZFN</v>
      </c>
      <c r="G31" s="106" t="str">
        <f>IF(SP_NORTE!I38="","*",SP_NORTE!I38)</f>
        <v>ZFN2</v>
      </c>
      <c r="H31" s="106" t="str">
        <f>IF(SP_NORTE!AB38="","*",SP_NORTE!AB38)</f>
        <v>FIXO</v>
      </c>
      <c r="I31" s="106" t="str">
        <f>IF(SP_NORTE!AC38="","*",SP_NORTE!AC38)</f>
        <v>-</v>
      </c>
      <c r="J31" s="107">
        <f>IF(SP_NORTE!AA38="","*",SP_NORTE!AA38)</f>
        <v>1</v>
      </c>
      <c r="K31" s="108">
        <f>IF(SP_NORTE!AD38="","*",SP_NORTE!AD38)</f>
        <v>0.29166666666666669</v>
      </c>
    </row>
    <row r="32" spans="2:11" s="109" customFormat="1" hidden="1">
      <c r="B32" s="105" t="str">
        <f>IF(SP_NORTE!Y39="","*",SP_NORTE!Y39)</f>
        <v>*</v>
      </c>
      <c r="C32" s="106">
        <f>IF(SP_NORTE!B39="","*",SP_NORTE!B39)</f>
        <v>45993</v>
      </c>
      <c r="D32" s="105" t="str">
        <f>IF(SP_NORTE!D39="","*",SP_NORTE!D39)</f>
        <v>JULIO (TP-697)</v>
      </c>
      <c r="E32" s="105" t="str">
        <f>IF(SP_NORTE!H39="","*",SP_NORTE!H39)</f>
        <v>ZEBZRZ</v>
      </c>
      <c r="F32" s="111" t="str">
        <f>IF(SP_NORTE!M39="","*",SP_NORTE!M39)</f>
        <v>ZEB-ZRZ</v>
      </c>
      <c r="G32" s="106" t="str">
        <f>IF(SP_NORTE!I39="","*",SP_NORTE!I39)</f>
        <v>-</v>
      </c>
      <c r="H32" s="106" t="str">
        <f>IF(SP_NORTE!AB39="","*",SP_NORTE!AB39)</f>
        <v>-</v>
      </c>
      <c r="I32" s="106" t="str">
        <f>IF(SP_NORTE!AC39="","*",SP_NORTE!AC39)</f>
        <v>-</v>
      </c>
      <c r="J32" s="107" t="str">
        <f>IF(SP_NORTE!AA39="","*",SP_NORTE!AA39)</f>
        <v>-</v>
      </c>
      <c r="K32" s="108" t="str">
        <f>IF(SP_NORTE!AD39="","*",SP_NORTE!AD39)</f>
        <v>-</v>
      </c>
    </row>
    <row r="33" spans="2:11" s="109" customFormat="1" hidden="1">
      <c r="B33" s="105" t="str">
        <f>IF(SP_NORTE!Y40="","*",SP_NORTE!Y40)</f>
        <v>*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*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-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*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*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*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*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*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*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*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*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*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2025-12-01T19:28:33Z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