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73" documentId="8_{B6337239-1A00-434D-AAD0-422EA1FEB5AE}" xr6:coauthVersionLast="47" xr6:coauthVersionMax="47" xr10:uidLastSave="{D9491EDA-D87A-48D7-95B9-29F3D949D4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5" i="1" l="1" a="1"/>
  <c r="S255" i="1"/>
  <c r="T255" i="1" a="1"/>
  <c r="T255" i="1"/>
  <c r="U255" i="1"/>
  <c r="R255" i="1"/>
  <c r="N255" i="1" a="1"/>
  <c r="N255" i="1"/>
  <c r="M255" i="1" a="1"/>
  <c r="M255" i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2" i="1" l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56" i="1"/>
  <c r="BD256" i="1" a="1"/>
  <c r="BD256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<sst xmlns="http://schemas.openxmlformats.org/spreadsheetml/2006/main" count="5776" uniqueCount="1553">
  <si>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</si>
  <si>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</si>
  <si>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</si>
  <si>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</si>
  <si>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</si>
  <si>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</si>
  <si>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</si>
  <si>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</si>
  <si>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</si>
  <si>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</si>
  <si>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</si>
  <si>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</si>
  <si>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</si>
  <si>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</si>
  <si>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</si>
  <si>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</si>
  <si>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</si>
  <si>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</si>
  <si>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</si>
  <si>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</si>
  <si>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</si>
  <si>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</si>
  <si>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</si>
  <si>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</si>
  <si>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</si>
  <si>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</si>
  <si>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</si>
  <si>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</si>
  <si>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</si>
  <si>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</si>
  <si>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</si>
  <si>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</si>
  <si>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</si>
  <si>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</si>
  <si>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</si>
  <si>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</si>
  <si>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</si>
  <si>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</si>
  <si>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</si>
  <si>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</si>
  <si>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</si>
  <si>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</si>
  <si>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</si>
  <si>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</si>
  <si>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</si>
  <si>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</si>
  <si>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</si>
  <si>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</si>
  <si>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</si>
  <si>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</si>
  <si>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</si>
  <si>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</si>
  <si>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</si>
  <si>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</si>
  <si>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</si>
  <si>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</si>
  <si>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</si>
  <si>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</si>
  <si>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</si>
  <si>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</si>
  <si>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</si>
  <si>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</si>
  <si>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</si>
  <si>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</si>
  <si>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</si>
  <si>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</si>
  <si>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</si>
  <si>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</si>
  <si>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</si>
  <si>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</si>
  <si>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</si>
  <si>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</si>
  <si>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</si>
  <si>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</si>
  <si>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</si>
  <si>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</si>
  <si>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</si>
  <si>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</si>
  <si>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</si>
  <si>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</si>
  <si>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</si>
  <si>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</si>
  <si>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</si>
  <si>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</si>
  <si>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</si>
  <si>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</si>
  <si>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</si>
  <si>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</si>
  <si>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</si>
  <si>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</si>
  <si>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</si>
  <si>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</si>
  <si>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</si>
  <si>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</si>
  <si>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</si>
  <si>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</si>
  <si>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</si>
  <si>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</si>
  <si>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</si>
  <si>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</si>
  <si>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</si>
  <si>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</si>
  <si>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</si>
  <si>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</si>
  <si>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</si>
  <si>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</si>
  <si>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</si>
  <si>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</si>
  <si>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</si>
  <si>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</si>
  <si>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</si>
  <si>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</si>
  <si>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</si>
  <si>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</si>
  <si>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</si>
  <si>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</si>
  <si>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</si>
  <si>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</si>
  <si>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</si>
  <si>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</si>
  <si>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</si>
  <si>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</si>
  <si>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</si>
  <si>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</si>
  <si>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</si>
  <si>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</si>
  <si>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</si>
  <si>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</si>
  <si>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</si>
  <si>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</si>
  <si>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</si>
  <si>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</si>
  <si>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</si>
  <si>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</si>
  <si>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</si>
  <si>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</si>
  <si>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</si>
  <si>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</si>
  <si>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</si>
  <si>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</si>
  <si>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</si>
  <si>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</si>
  <si>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</si>
  <si>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</si>
  <si>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</si>
  <si>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</si>
  <si>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</si>
  <si>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</si>
  <si>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</si>
  <si>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</si>
  <si>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</si>
  <si>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</si>
  <si>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</si>
  <si>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</si>
  <si>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</si>
  <si>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</si>
  <si>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</si>
  <si>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</si>
  <si>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</si>
  <si>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</si>
  <si>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</si>
  <si>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</si>
  <si>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</si>
  <si>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</si>
  <si>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</si>
  <si>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</si>
  <si>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</si>
  <si>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</si>
  <si>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</si>
  <si>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</si>
  <si>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</si>
  <si>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</si>
  <si>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</si>
  <si>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</si>
  <si>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</si>
  <si>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</si>
  <si>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</si>
  <si>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</si>
  <si>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</si>
  <si>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</si>
  <si>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</si>
  <si>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</si>
  <si>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</si>
  <si>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</si>
  <si>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</si>
  <si>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</si>
  <si>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</si>
  <si>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</si>
  <si>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</si>
  <si>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</si>
  <si>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</si>
  <si>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</si>
  <si>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</si>
  <si>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</si>
  <si>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</si>
  <si>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</si>
  <si>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</si>
  <si>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</si>
  <si>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</si>
  <si>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</si>
  <si>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</si>
  <si>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</si>
  <si>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</si>
  <si>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</si>
  <si>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</si>
  <si>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</si>
  <si>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</si>
  <si>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</si>
  <si>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</si>
  <si>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</si>
  <si>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</si>
  <si>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</si>
  <si>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</si>
  <si>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</si>
  <si>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</si>
  <si>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</si>
  <si>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</si>
  <si>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</si>
  <si>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</si>
  <si>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</si>
  <si>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</si>
  <si>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</si>
  <si>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</si>
  <si>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</si>
  <si>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</si>
  <si>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</si>
  <si>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</si>
  <si>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</si>
  <si>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</si>
  <si>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</si>
  <si>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</si>
  <si>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</si>
  <si>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</si>
  <si>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</si>
  <si>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</si>
  <si>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</si>
  <si>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</si>
  <si>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</si>
  <si>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</si>
  <si>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</si>
  <si>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</si>
  <si>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</si>
  <si>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</si>
  <si>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</si>
  <si>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</si>
  <si>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</si>
  <si>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</si>
  <si>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</si>
  <si>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</si>
  <si>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</si>
  <si>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</si>
  <si>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</si>
  <si>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</si>
  <si>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</si>
  <si>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</si>
  <si>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</si>
  <si>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</si>
  <si>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</si>
  <si>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</si>
  <si>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</si>
  <si>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</si>
  <si>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</si>
  <si>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</si>
  <si>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</si>
  <si>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</si>
  <si>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</si>
  <si>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</si>
  <si>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</si>
  <si>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</si>
  <si>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</si>
  <si>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</si>
  <si>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</si>
  <si>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</si>
  <si>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</si>
  <si>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</si>
  <si>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</si>
  <si>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</si>
  <si>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</si>
  <si>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</si>
  <si>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</si>
  <si>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</si>
  <si>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</si>
  <si>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</si>
  <si>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</si>
  <si>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</si>
  <si>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</si>
  <si>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</si>
  <si>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</si>
  <si>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</si>
  <si>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</si>
  <si>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</si>
  <si>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</si>
  <si>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</si>
  <si>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</si>
  <si>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</si>
  <si>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</si>
  <si>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</si>
  <si>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</si>
  <si>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</si>
  <si>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</si>
  <si>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</si>
  <si>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</si>
  <si>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</si>
  <si>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</si>
  <si>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</si>
  <si>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</si>
  <si>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</si>
  <si>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</si>
  <si>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</si>
  <si>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</si>
  <si>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</si>
  <si>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</si>
  <si>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</si>
  <si>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</si>
  <si>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</si>
  <si>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</si>
  <si>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</si>
  <si>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</si>
  <si>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</si>
  <si>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</si>
  <si>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</si>
  <si>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</si>
  <si>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</si>
  <si>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</si>
  <si>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</si>
  <si>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</si>
  <si>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</si>
  <si>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</si>
  <si>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</si>
  <si>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</si>
  <si>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</si>
  <si>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</si>
  <si>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</si>
  <si>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</si>
  <si>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</si>
  <si>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</si>
  <si>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</si>
  <si>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</si>
  <si>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</si>
  <si>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</si>
  <si>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</si>
  <si>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</si>
  <si>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</si>
  <si>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</si>
  <si>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</si>
  <si>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</si>
  <si>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</si>
  <si>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</si>
  <si>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</si>
  <si>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</si>
  <si>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</si>
  <si>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</si>
  <si>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</si>
  <si>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</si>
  <si>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</si>
  <si>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</si>
  <si>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</si>
  <si>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</si>
  <si>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</si>
  <si>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</si>
  <si>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</si>
  <si>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</si>
  <si>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</si>
  <si>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</si>
  <si>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</si>
  <si>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</si>
  <si>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</si>
  <si>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</si>
  <si>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</si>
  <si>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</si>
  <si>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</si>
  <si>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</si>
  <si>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</si>
  <si>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</si>
  <si>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</si>
  <si>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</si>
  <si>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</si>
  <si>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</si>
  <si>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</si>
  <si>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</si>
  <si>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</si>
  <si>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</si>
  <si>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</si>
  <si>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</si>
  <si>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</si>
  <si>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</si>
  <si>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</si>
  <si>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</si>
  <si>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</si>
  <si>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</si>
  <si>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</si>
  <si>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</si>
  <si>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</si>
  <si>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</si>
  <si>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</si>
  <si>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</si>
  <si>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</si>
  <si>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</si>
  <si>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</si>
  <si>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</si>
  <si>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</si>
  <si>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</si>
  <si>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</si>
  <si>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</si>
  <si>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</si>
  <si>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</si>
  <si>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</si>
  <si>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</si>
  <si>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</si>
  <si>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</si>
  <si>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</si>
  <si>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</si>
  <si>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</si>
  <si>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</si>
  <si>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</si>
  <si>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</si>
  <si>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</si>
  <si>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</si>
  <si>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</si>
  <si>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</si>
  <si>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</si>
  <si>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</si>
  <si>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</si>
  <si>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</si>
  <si>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</si>
  <si>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</si>
  <si>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</si>
  <si>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</si>
  <si>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</si>
  <si>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</si>
  <si>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</si>
  <si>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</si>
  <si>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</si>
  <si>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</si>
  <si>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</si>
  <si>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</si>
  <si>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</si>
  <si>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</si>
  <si>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</si>
  <si>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</si>
  <si>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</si>
  <si>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</si>
  <si>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</si>
  <si>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</si>
  <si>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</si>
  <si>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</si>
  <si>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</si>
  <si>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</si>
  <si>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</si>
  <si>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</si>
  <si>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</si>
  <si>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</si>
  <si>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</si>
  <si>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</si>
  <si>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</si>
  <si>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</si>
  <si>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</si>
  <si>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</si>
  <si>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</si>
  <si>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</si>
  <si>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</si>
  <si>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</si>
  <si>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</si>
  <si>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</si>
  <si>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</si>
  <si>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</si>
  <si>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</si>
  <si>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</si>
  <si>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</si>
  <si>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</si>
  <si>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</si>
  <si>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</si>
  <si>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</si>
  <si>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</si>
  <si>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</si>
  <si>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</si>
  <si>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</si>
  <si>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</si>
  <si>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</si>
  <si>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</si>
  <si>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</si>
  <si>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</si>
  <si>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</si>
  <si>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</si>
  <si>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</si>
  <si>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</si>
  <si>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</si>
  <si>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</si>
  <si>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</si>
  <si>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</si>
  <si>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</si>
  <si>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</si>
  <si>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</si>
  <si>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</si>
  <si>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</si>
  <si>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</si>
  <si>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</si>
  <si>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</si>
  <si>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</si>
  <si>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</si>
  <si>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</si>
  <si>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</si>
  <si>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</si>
  <si>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</si>
  <si>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</si>
  <si>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</si>
  <si>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</si>
  <si>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</si>
  <si>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</si>
  <si>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</si>
  <si>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</si>
  <si>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</si>
  <si>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</si>
  <si>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</si>
  <si>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</si>
  <si>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</si>
  <si>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</si>
  <si>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</si>
  <si>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</si>
  <si>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</si>
  <si>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</si>
  <si>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</si>
  <si>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</si>
  <si>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</si>
  <si>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</si>
  <si>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</si>
  <si>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</si>
  <si>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</si>
  <si>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</si>
  <si>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</si>
  <si>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</si>
  <si>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</si>
  <si>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</si>
  <si>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</si>
  <si>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</si>
  <si>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</si>
  <si>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</si>
  <si>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</si>
  <si>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</si>
  <si>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</si>
  <si>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</si>
  <si>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</si>
  <si>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</si>
  <si>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</si>
  <si>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</si>
  <si>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</si>
  <si>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</si>
  <si>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</si>
  <si>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</si>
  <si>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</si>
  <si>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</si>
  <si>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</si>
  <si>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</si>
  <si>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</si>
  <si>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</si>
  <si>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</si>
  <si>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</si>
  <si>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</si>
  <si>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</si>
  <si>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</si>
  <si>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</si>
  <si>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</si>
  <si>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</si>
  <si>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</si>
  <si>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</si>
  <si>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</si>
  <si>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</si>
  <si>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</si>
  <si>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</si>
  <si>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</si>
  <si>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</si>
  <si>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</si>
  <si>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</si>
  <si>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</si>
  <si>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</si>
  <si>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</si>
  <si>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</si>
  <si>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</si>
  <si>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</si>
  <si>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</si>
  <si>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</si>
  <si>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</si>
  <si>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</si>
  <si>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</si>
  <si>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</si>
  <si>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</si>
  <si>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</si>
  <si>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</si>
  <si>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</si>
  <si>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</si>
  <si>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</si>
  <si>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</si>
  <si>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</si>
  <si>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</si>
  <si>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</si>
  <si>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</si>
  <si>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</si>
  <si>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</si>
  <si>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</si>
  <si>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</si>
  <si>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</si>
  <si>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</si>
  <si>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</si>
  <si>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</si>
  <si>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</si>
  <si>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</si>
  <si>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</si>
  <si>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</si>
  <si>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</si>
  <si>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</si>
  <si>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</si>
  <si>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</si>
  <si>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</si>
  <si>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</si>
  <si>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</si>
  <si>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</si>
  <si>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</si>
  <si>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</si>
  <si>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</si>
  <si>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</si>
  <si>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</si>
  <si>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</si>
  <si>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</si>
  <si>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</si>
  <si>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</si>
  <si>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</si>
  <si>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</si>
  <si>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</si>
  <si>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</si>
  <si>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</si>
  <si>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</si>
  <si>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</si>
  <si>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</si>
  <si>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</si>
  <si>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</si>
  <si>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</si>
  <si>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</si>
  <si>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</si>
  <si>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</si>
  <si>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</si>
  <si>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</si>
  <si>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</si>
  <si>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</si>
  <si>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</si>
  <si>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</si>
  <si>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</si>
  <si>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</si>
  <si>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</si>
  <si>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</si>
  <si>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</si>
  <si>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</si>
  <si>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</si>
  <si>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</si>
  <si>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</si>
  <si>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</si>
  <si>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</si>
  <si>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</si>
  <si>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</si>
  <si>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</si>
  <si>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</si>
  <si>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</si>
  <si>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</si>
  <si>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</si>
  <si>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</si>
  <si>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</si>
  <si>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</si>
  <si>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</si>
  <si>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</si>
  <si>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</si>
  <si>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</si>
  <si>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</si>
  <si>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</si>
  <si>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</si>
  <si>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</si>
  <si>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</si>
  <si>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</si>
  <si>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</si>
  <si>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</si>
  <si>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</si>
  <si>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</si>
  <si>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</si>
  <si>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</si>
  <si>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</si>
  <si>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</si>
  <si>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</si>
  <si>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</si>
  <si>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</si>
  <si>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</si>
  <si>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</si>
  <si>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</si>
  <si>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</si>
  <si>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</si>
  <si>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</si>
  <si>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</si>
  <si>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</si>
  <si>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</si>
  <si>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</si>
  <si>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</si>
  <si>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</si>
  <si>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</si>
  <si>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</si>
  <si>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</si>
  <si>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</si>
  <si>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</si>
  <si>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</si>
  <si>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</si>
  <si>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</si>
  <si>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</si>
  <si>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</si>
  <si>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</si>
  <si>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</si>
  <si>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</si>
  <si>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</si>
  <si>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</si>
  <si>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</si>
  <si>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</si>
  <si>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</si>
  <si>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</si>
  <si>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</si>
  <si>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</si>
  <si>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</si>
  <si>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</si>
  <si>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</si>
  <si>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</si>
  <si>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</si>
  <si>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</si>
  <si>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</si>
  <si>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</si>
  <si>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</si>
  <si>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</si>
  <si>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</si>
  <si>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</si>
  <si>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</si>
  <si>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</si>
  <si>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</si>
  <si>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</si>
  <si>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</si>
  <si>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</si>
  <si>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</si>
  <si>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</si>
  <si>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</si>
  <si>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</si>
  <si>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</si>
  <si>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</si>
  <si>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</si>
  <si>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</si>
  <si>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</si>
  <si>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</si>
  <si>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</si>
  <si>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</si>
  <si>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</si>
  <si>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</si>
  <si>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</si>
  <si>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</si>
  <si>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</si>
  <si>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</si>
  <si>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</si>
  <si>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</si>
  <si>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</si>
  <si>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</si>
  <si>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</si>
  <si>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</si>
  <si>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</si>
  <si>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</si>
  <si>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</si>
  <si>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</si>
  <si>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</si>
  <si>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</si>
  <si>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</si>
  <si>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</si>
  <si>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</si>
  <si>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</si>
  <si>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</si>
  <si>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</si>
  <si>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</si>
  <si>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</si>
  <si>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</si>
  <si>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</si>
  <si>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</si>
  <si>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</si>
  <si>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</si>
  <si>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</si>
  <si>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</si>
  <si>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</si>
  <si>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</si>
  <si>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</si>
  <si>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</si>
  <si>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</si>
  <si>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</si>
  <si>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</si>
  <si>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</si>
  <si>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</si>
  <si>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</si>
  <si>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</si>
  <si>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</si>
  <si>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</si>
  <si>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</si>
  <si>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</si>
  <si>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</si>
  <si>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</si>
  <si>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</si>
  <si>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</si>
  <si>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</si>
  <si>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</si>
  <si>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</si>
  <si>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</si>
  <si>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</si>
  <si>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</si>
  <si>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</si>
  <si>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</si>
  <si>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</si>
  <si>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</si>
  <si>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</si>
  <si>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</si>
  <si>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</si>
  <si>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</si>
  <si>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</si>
  <si>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</si>
  <si>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</si>
  <si>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</si>
  <si>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</si>
  <si>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</si>
  <si>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</si>
  <si>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</si>
  <si>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</si>
  <si>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</si>
  <si>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</si>
  <si>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</si>
  <si>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</si>
  <si>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</si>
  <si>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</si>
  <si>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</si>
  <si>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</si>
  <si>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</si>
  <si>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</si>
  <si>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</si>
  <si>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</si>
  <si>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</si>
  <si>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</si>
  <si>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</si>
  <si>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</si>
  <si>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</si>
  <si>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</si>
  <si>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</si>
  <si>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</si>
  <si>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</si>
  <si>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</si>
  <si>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</si>
  <si>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</si>
  <si>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</si>
  <si>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</si>
  <si>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</si>
  <si>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</si>
  <si>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</si>
  <si>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</si>
  <si>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</si>
  <si>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</si>
  <si>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</si>
  <si>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</si>
  <si>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</si>
  <si>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</si>
  <si>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</si>
  <si>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</si>
  <si>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</si>
  <si>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</si>
  <si>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</si>
  <si>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</si>
  <si>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</si>
  <si>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</si>
  <si>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</si>
  <si>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</si>
  <si>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</si>
  <si>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</si>
  <si>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</si>
  <si>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</si>
  <si>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</si>
  <si>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</si>
  <si>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</si>
  <si>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</si>
  <si>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</si>
  <si>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</si>
  <si>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</si>
  <si>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</si>
  <si>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</si>
  <si>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</si>
  <si>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</si>
  <si>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</si>
  <si>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</si>
  <si>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</si>
  <si>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</si>
  <si>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</si>
  <si>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</si>
  <si>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</si>
  <si>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</si>
  <si>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</si>
  <si>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</si>
  <si>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</si>
  <si>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</si>
  <si>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</si>
  <si>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</si>
  <si>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</si>
  <si>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</si>
  <si>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</si>
  <si>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</si>
  <si>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</si>
  <si>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</si>
  <si>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</si>
  <si>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</si>
  <si>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</si>
  <si>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</si>
  <si>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</si>
  <si>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</si>
  <si>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</si>
  <si>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</si>
  <si>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</si>
  <si>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</si>
  <si>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</si>
  <si>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</si>
  <si>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</si>
  <si>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</si>
  <si>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</si>
  <si>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</si>
  <si>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</si>
  <si>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</si>
  <si>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</si>
  <si>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</si>
  <si>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</si>
  <si>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</si>
  <si>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</si>
  <si>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</si>
  <si>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</si>
  <si>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</si>
  <si>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</si>
  <si>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</si>
  <si>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</si>
  <si>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</si>
  <si>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</si>
  <si>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</si>
  <si>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</si>
  <si>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</si>
  <si>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</si>
  <si>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</si>
  <si>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</si>
  <si>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</si>
  <si>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</si>
  <si>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</si>
  <si>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</si>
  <si>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</si>
  <si>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</si>
  <si>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</si>
  <si>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</si>
  <si>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</si>
  <si>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</si>
  <si>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</si>
  <si>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</si>
  <si>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</si>
  <si>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</si>
  <si>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</si>
  <si>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</si>
  <si>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</si>
  <si>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</si>
  <si>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</si>
  <si>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</si>
  <si>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</si>
  <si>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</si>
  <si>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</si>
  <si>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</si>
  <si>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</si>
  <si>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</si>
  <si>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</si>
  <si>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</si>
  <si>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</si>
  <si>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</si>
  <si>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</si>
  <si>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</si>
  <si>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</si>
  <si>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</si>
  <si>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</si>
  <si>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</si>
  <si>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</si>
  <si>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</si>
  <si>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</si>
  <si>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</si>
  <si>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</si>
  <si>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</si>
  <si>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</si>
  <si>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</si>
  <si>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</si>
  <si>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</si>
  <si>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</si>
  <si>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</si>
  <si>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</si>
  <si>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</si>
  <si>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</si>
  <si>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</si>
  <si>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</si>
  <si>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</si>
  <si>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</si>
  <si>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</si>
  <si>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</si>
  <si>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</si>
  <si>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</si>
  <si>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</si>
  <si>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</si>
  <si>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</si>
  <si>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</si>
  <si>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</si>
  <si>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</si>
  <si>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</si>
  <si>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</si>
  <si>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</si>
  <si>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</si>
  <si>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</si>
  <si>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</si>
  <si>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</si>
  <si>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</si>
  <si>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</si>
  <si>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</si>
  <si>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</si>
  <si>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</si>
  <si>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</si>
  <si>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</si>
  <si>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</si>
  <si>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</si>
  <si>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</si>
  <si>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</si>
  <si>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</si>
  <si>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</si>
  <si>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</si>
  <si>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</si>
  <si>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</si>
  <si>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</si>
  <si>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</si>
  <si>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</si>
  <si>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</si>
  <si>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</si>
  <si>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</si>
  <si>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</si>
  <si>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</si>
  <si>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</si>
  <si>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</si>
  <si>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</si>
  <si>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</si>
  <si>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</si>
  <si>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</si>
  <si>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</si>
  <si>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</si>
  <si>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</si>
  <si>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</si>
  <si>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</si>
  <si>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</si>
  <si>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</si>
  <si>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</si>
  <si>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</si>
  <si>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</si>
  <si>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</si>
  <si>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</si>
  <si>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</si>
  <si>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</si>
  <si>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</si>
  <si>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</si>
  <si>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</si>
  <si>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</si>
  <si>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</si>
  <si>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</si>
  <si>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</si>
  <si>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</si>
  <si>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</si>
  <si>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</si>
  <si>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</si>
  <si>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</si>
  <si>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</si>
  <si>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</si>
  <si>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</si>
  <si>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</si>
  <si>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</si>
  <si>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</si>
  <si>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</si>
  <si>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</si>
  <si>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</si>
  <si>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</si>
  <si>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</si>
  <si>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</si>
  <si>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</si>
  <si>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</si>
  <si>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</si>
  <si>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</si>
  <si>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</si>
  <si>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</si>
  <si>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</si>
  <si>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</si>
  <si>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</si>
  <si>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</si>
  <si>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</si>
  <si>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</si>
  <si>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</si>
  <si>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</si>
  <si>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</si>
  <si>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</si>
  <si>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</si>
  <si>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</si>
  <si>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</si>
  <si>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</si>
  <si>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</si>
  <si>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</si>
  <si>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</si>
  <si>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</si>
  <si>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</si>
  <si>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</si>
  <si>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</si>
  <si>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</si>
  <si>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</si>
  <si>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</si>
  <si>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</si>
  <si>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</si>
  <si>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</si>
  <si>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</si>
  <si>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</si>
  <si>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</si>
  <si>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</si>
  <si>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</si>
  <si>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</si>
  <si>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</si>
  <si>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</si>
  <si>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</si>
  <si>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</si>
  <si>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</si>
  <si>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</si>
  <si>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</si>
  <si>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</si>
  <si>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</si>
  <si>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</si>
  <si>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</si>
  <si>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</si>
  <si>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</si>
  <si>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</si>
  <si>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</si>
  <si>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</si>
  <si>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</si>
  <si>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</si>
  <si>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</si>
  <si>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</si>
  <si>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</si>
  <si>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</si>
  <si>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</si>
  <si>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</si>
  <si>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</si>
  <si>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</si>
  <si>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</si>
  <si>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</si>
  <si>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</si>
  <si>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</si>
  <si>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</si>
  <si>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</si>
  <si>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</si>
  <si>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</si>
  <si>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</si>
  <si>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</si>
  <si>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</si>
  <si>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</si>
  <si>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</si>
  <si>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</si>
  <si>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</si>
  <si>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</si>
  <si>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</si>
  <si>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</si>
  <si>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</si>
  <si>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</si>
  <si>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</si>
  <si>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</si>
  <si>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</si>
  <si>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</si>
  <si>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</si>
  <si>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</si>
  <si>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</si>
  <si>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</si>
  <si>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</si>
  <si>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</si>
  <si>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</si>
  <si>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</si>
  <si>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</si>
  <si>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</si>
  <si>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</si>
  <si>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</si>
  <si>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</si>
  <si>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</si>
  <si>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</si>
  <si>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</si>
  <si>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</si>
  <si>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</si>
  <si>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</si>
  <si>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</si>
  <si>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</si>
  <si>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</si>
  <si>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</si>
  <si>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</si>
  <si>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</si>
  <si>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</si>
  <si>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</si>
  <si>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</si>
  <si>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</si>
  <si>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</si>
  <si>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</si>
  <si>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</si>
  <si>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</si>
  <si>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</si>
  <si>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</si>
  <si>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</si>
  <si>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</si>
  <si>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</si>
  <si>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</si>
  <si>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</si>
  <si>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</si>
  <si>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</si>
  <si>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</si>
  <si>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</si>
  <si>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</si>
  <si>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</si>
  <si>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</si>
  <si>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</si>
  <si>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</si>
  <si>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</si>
  <si>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</si>
  <si>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</si>
  <si>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</si>
  <si>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</si>
  <si>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</si>
  <si>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</si>
  <si>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</si>
  <si>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</si>
  <si>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</si>
  <si>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</si>
  <si>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</si>
  <si>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</si>
  <si>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</si>
  <si>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</si>
  <si>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</si>
  <si>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</si>
  <si>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</si>
  <si>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</si>
  <si>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</si>
  <si>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</si>
  <si>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</si>
  <si>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</si>
  <si>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</si>
  <si>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</si>
  <si>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</si>
  <si>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</si>
  <si>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</si>
  <si>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</si>
  <si>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</si>
  <si>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</si>
  <si>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</si>
  <si>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</si>
  <si>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</si>
  <si>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</si>
  <si>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</si>
  <si>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</si>
  <si>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</si>
  <si>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</si>
  <si>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</si>
  <si>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</si>
  <si>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</si>
  <si>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</si>
  <si>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</si>
  <si>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</si>
  <si>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</si>
  <si>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</si>
  <si>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</si>
  <si>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</si>
  <si>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</si>
  <si>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</si>
  <si>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</si>
  <si>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</si>
  <si>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</si>
  <si>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</si>
  <si>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</si>
  <si>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</si>
  <si>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</si>
  <si>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</si>
  <si>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</si>
  <si>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</si>
  <si>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</si>
  <si>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</si>
  <si>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</si>
  <si>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</si>
  <si>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</si>
  <si>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</si>
  <si>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</si>
  <si>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</si>
  <si>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</si>
  <si>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</si>
  <si>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</si>
  <si>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</si>
  <si>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</si>
  <si>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</si>
  <si>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</si>
  <si>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</si>
  <si>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</si>
  <si>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</si>
  <si>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</si>
  <si>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</si>
  <si>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</si>
  <si>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</si>
  <si>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</si>
  <si>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</si>
  <si>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</si>
  <si>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</si>
  <si>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</si>
  <si>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</si>
  <si>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</si>
  <si>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</si>
  <si>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</si>
  <si>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</si>
  <si>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</si>
  <si>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</si>
  <si>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</si>
  <si>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</si>
  <si>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</si>
  <si>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</si>
  <si>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</si>
  <si>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</si>
  <si>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</si>
  <si>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</si>
  <si>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</si>
  <si>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</si>
  <si>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</si>
  <si>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</si>
  <si>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</si>
  <si>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</si>
  <si>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</si>
  <si>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</si>
  <si>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</si>
  <si>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</si>
  <si>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</si>
  <si>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</si>
  <si>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</si>
  <si>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</si>
  <si>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</si>
  <si>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</si>
  <si>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</si>
  <si>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</si>
  <si>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</si>
  <si>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</si>
  <si>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</si>
  <si>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</si>
  <si>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</si>
  <si>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</si>
  <si>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</si>
  <si>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</si>
  <si>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</si>
  <si>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</si>
  <si>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</si>
  <si>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</si>
  <si>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</si>
  <si>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</si>
  <si>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</si>
  <si>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</si>
  <si>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</si>
  <si>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</si>
  <si>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</si>
  <si>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</si>
  <si>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</si>
  <si>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</si>
  <si>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</si>
  <si>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</si>
  <si>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</si>
  <si>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</si>
  <si>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</si>
  <si>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</si>
  <si>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</si>
  <si>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</si>
  <si>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</si>
  <si>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</si>
  <si>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</si>
  <si>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</si>
  <si>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</si>
  <si>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</si>
  <si>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</si>
  <si>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</si>
  <si>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</si>
  <si>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</si>
  <si>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</si>
  <si>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</si>
  <si>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</si>
  <si>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</si>
  <si>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</si>
  <si>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</si>
  <si>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</si>
  <si>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</si>
  <si>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</si>
  <si>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</si>
  <si>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</si>
  <si>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</si>
  <si>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</si>
  <si>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</si>
  <si>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</si>
  <si>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</si>
  <si>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</si>
  <si>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</si>
  <si>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</si>
  <si>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</si>
  <si>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</si>
  <si>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</si>
  <si>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</si>
  <si>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</si>
  <si>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</si>
  <si>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</si>
  <si>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</si>
  <si>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</si>
  <si>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</si>
  <si>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</si>
  <si>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</si>
  <si>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</si>
  <si>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</si>
  <si>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</si>
  <si>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</si>
  <si>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</si>
  <si>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</si>
  <si>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</si>
  <si>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</si>
  <si>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</si>
  <si>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</si>
  <si>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</si>
  <si>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</si>
  <si>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</si>
  <si>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</si>
  <si>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</si>
  <si>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</si>
  <si>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</si>
  <si>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</si>
  <si>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</si>
  <si>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</si>
  <si>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</si>
  <si>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</si>
  <si>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</si>
  <si>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</si>
  <si>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</si>
  <si>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</si>
  <si>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</si>
  <si>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</si>
  <si>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</si>
  <si>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</si>
  <si>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</si>
  <si>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</si>
  <si>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</si>
  <si>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</si>
  <si>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</si>
  <si>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</si>
  <si>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</si>
  <si>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</si>
  <si>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</si>
  <si>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</si>
  <si>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</si>
  <si>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</si>
  <si>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</si>
  <si>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</si>
  <si>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</si>
  <si>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</si>
  <si>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</si>
  <si>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</si>
  <si>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</si>
  <si>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</si>
  <si>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</si>
  <si>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</si>
  <si>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</si>
  <si>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</si>
  <si>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</si>
  <si>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</si>
  <si>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</si>
  <si>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</si>
  <si>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</si>
  <si>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</si>
  <si>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</si>
  <si>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</si>
  <si>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</si>
  <si>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</si>
  <si>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</si>
  <si>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</si>
  <si>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</si>
  <si>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</si>
  <si>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</si>
  <si>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</si>
  <si>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</si>
  <si>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MC1 as 08:30h deslocando pro local de descarga</t>
  </si>
  <si>
    <t>Pronto as 10:30h -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</si>
  <si>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</si>
  <si>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</si>
  <si>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</si>
  <si>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</si>
  <si>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</si>
  <si>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</si>
  <si>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</si>
  <si>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</si>
  <si>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</si>
  <si>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</si>
  <si>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</si>
  <si>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Zilmar</t>
  </si>
  <si>
    <t>Inspeção auto de linha</t>
  </si>
  <si>
    <t>MC1 as 08:04h - licença as 09:02h - em inspeção</t>
  </si>
  <si>
    <t>Warley</t>
  </si>
  <si>
    <t>Troca de barra curta</t>
  </si>
  <si>
    <t>Lewender</t>
  </si>
  <si>
    <t>Aguardando MC1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</si>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</sst>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BC242" activePane="bottomRight" state="frozen"/>
      <selection pane="bottomRight" activeCell="BJ244" sqref="BJ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1477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 t="s">
        <v>1458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1482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1484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1485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1486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1487</v>
      </c>
      <c r="N247" s="199" t="s">
        <v>1488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1489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1490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1491</v>
      </c>
      <c r="J249" s="212">
        <v>78</v>
      </c>
      <c r="K249" s="212">
        <v>334</v>
      </c>
      <c r="L249" s="83" t="s">
        <v>11</v>
      </c>
      <c r="M249" s="199" t="s">
        <v>1492</v>
      </c>
      <c r="N249" s="199" t="s">
        <v>1492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1493</v>
      </c>
      <c r="X249" s="213" t="s">
        <v>972</v>
      </c>
      <c r="Y249" s="153" t="s">
        <v>975</v>
      </c>
      <c r="Z249" s="153"/>
      <c r="AA249" s="83" t="s">
        <v>1494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1495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1</v>
      </c>
      <c r="BI252" s="16"/>
      <c r="BJ252" s="16" t="s">
        <v>1496</v>
      </c>
      <c r="BK252" s="16"/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0.99999999999999978</v>
      </c>
      <c r="BS252" s="18">
        <f t="shared" si="34"/>
        <v>0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1497</v>
      </c>
      <c r="W254" s="168" t="s">
        <v>1498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1499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/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1500</v>
      </c>
      <c r="W255" s="324" t="s">
        <v>1501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/>
      <c r="AJ255" s="9"/>
      <c r="AK255" s="300"/>
      <c r="AL255" s="300"/>
      <c r="AM255" s="300"/>
      <c r="AN255" s="300"/>
      <c r="AO255" s="280"/>
      <c r="AP255" s="281"/>
      <c r="AQ255" s="281"/>
      <c r="AR255" s="237"/>
      <c r="AS255" s="237"/>
      <c r="AT255" s="237"/>
      <c r="AU255" s="237"/>
      <c r="AV255" s="237"/>
      <c r="AW255" s="237"/>
      <c r="AX255" s="38"/>
      <c r="AY255" s="313"/>
      <c r="AZ255" s="13"/>
      <c r="BA255" s="396"/>
      <c r="BB255" s="10"/>
      <c r="BC255" s="70"/>
      <c r="BD255" s="70"/>
      <c r="BE255" s="11"/>
      <c r="BF255" s="282"/>
      <c r="BG255" s="15"/>
      <c r="BH255" s="16"/>
      <c r="BI255" s="16"/>
      <c r="BJ255" s="304"/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1502</v>
      </c>
      <c r="W256" s="168" t="s">
        <v>1498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/>
      <c r="BI256" s="16"/>
      <c r="BJ256" s="16" t="s">
        <v>1503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1504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1498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1505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5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5"/>
        <v/>
      </c>
    </row>
    <row r="289" spans="1:72" hidden="1">
      <c r="A289" s="50" t="str">
        <f t="shared" ref="A289:A297" si="36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7">IF(AND(BR289&lt;1,BS289&lt;1),"Produção e Intervalo",IF(BR289&lt;1,"Intervalo",IF(BS289&lt;1,"Produção","Aderente")))</f>
        <v>Aderente</v>
      </c>
      <c r="BR289" s="18" t="str">
        <f t="shared" ref="BR289:BR297" si="38">IF(OR(B289="",F289=""),"*",AY289/P289)</f>
        <v>*</v>
      </c>
      <c r="BS289" s="18" t="str">
        <f t="shared" ref="BS289:BS297" si="39">IF(OR(B289="",F289=""),"*",BA289/Q289)</f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si="36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0" t="str">
        <f t="shared" si="35"/>
        <v/>
      </c>
    </row>
    <row r="298" spans="1:72" hidden="1">
      <c r="A298" s="50" t="str">
        <f t="shared" ref="A298:A361" si="40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1">IF(AND(BR298&lt;1,BS298&lt;1),"Produção e Intervalo",IF(BR298&lt;1,"Intervalo",IF(BS298&lt;1,"Produção","Aderente")))</f>
        <v>Aderente</v>
      </c>
      <c r="BR298" s="18" t="str">
        <f t="shared" ref="BR298:BR361" si="42">IF(OR(B298="",F298=""),"*",AY298/P298)</f>
        <v>*</v>
      </c>
      <c r="BS298" s="18" t="str">
        <f t="shared" ref="BS298:BS361" si="43">IF(OR(B298="",F298=""),"*",BA298/Q298)</f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idden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t="16.5" hidden="1" customHeight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si="35"/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ref="BT343:BT406" si="44">IF(BN343="","",SUBSTITUTE(BM343," ","")&amp;SUBSTITUTE(BN343," ",""))</f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si="40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0" t="str">
        <f t="shared" si="44"/>
        <v/>
      </c>
    </row>
    <row r="362" spans="1:72" hidden="1">
      <c r="A362" s="50" t="str">
        <f t="shared" ref="A362:A425" si="45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6">IF(AND(BR362&lt;1,BS362&lt;1),"Produção e Intervalo",IF(BR362&lt;1,"Intervalo",IF(BS362&lt;1,"Produção","Aderente")))</f>
        <v>Aderente</v>
      </c>
      <c r="BR362" s="18" t="str">
        <f t="shared" ref="BR362:BR425" si="47">IF(OR(B362="",F362=""),"*",AY362/P362)</f>
        <v>*</v>
      </c>
      <c r="BS362" s="18" t="str">
        <f t="shared" ref="BS362:BS425" si="48">IF(OR(B362="",F362=""),"*",BA362/Q362)</f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idden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t="29.25" hidden="1" customHeight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si="44"/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ref="BT407:BT430" si="49">IF(BN407="","",SUBSTITUTE(BM407," ","")&amp;SUBSTITUTE(BN407," ",""))</f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si="45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6"/>
        <v>Aderente</v>
      </c>
      <c r="BR425" s="18" t="str">
        <f t="shared" si="47"/>
        <v>*</v>
      </c>
      <c r="BS425" s="18" t="str">
        <f t="shared" si="48"/>
        <v>*</v>
      </c>
      <c r="BT425" s="220" t="str">
        <f t="shared" si="49"/>
        <v/>
      </c>
    </row>
    <row r="426" spans="1:72" hidden="1">
      <c r="A426" s="50" t="str">
        <f t="shared" ref="A426:A489" si="50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1">IF(AND(BR426&lt;1,BS426&lt;1),"Produção e Intervalo",IF(BR426&lt;1,"Intervalo",IF(BS426&lt;1,"Produção","Aderente")))</f>
        <v>Aderente</v>
      </c>
      <c r="BR426" s="18" t="str">
        <f t="shared" ref="BR426:BR489" si="52">IF(OR(B426="",F426=""),"*",AY426/P426)</f>
        <v>*</v>
      </c>
      <c r="BS426" s="18" t="str">
        <f t="shared" ref="BS426:BS489" si="53">IF(OR(B426="",F426=""),"*",BA426/Q426)</f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 t="str">
        <f t="shared" si="49"/>
        <v/>
      </c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/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si="49"/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ref="BT431:BT471" si="54">IF(BN431="","",SUBSTITUTE(BM431," ","")&amp;SUBSTITUTE(BN431," ",""))</f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50" t="str">
        <f t="shared" si="50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1"/>
        <v>Aderente</v>
      </c>
      <c r="BR447" s="18" t="str">
        <f t="shared" si="52"/>
        <v>*</v>
      </c>
      <c r="BS447" s="18" t="str">
        <f t="shared" si="53"/>
        <v>*</v>
      </c>
      <c r="BT447" s="220" t="str">
        <f t="shared" si="54"/>
        <v/>
      </c>
    </row>
    <row r="448" spans="1:72" hidden="1">
      <c r="A448" s="162" t="str">
        <f t="shared" ref="A448:A450" si="55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si="55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ref="A451:A514" si="56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4"/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7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8">IF(BN473="","",SUBSTITUTE(BM473," ","")&amp;SUBSTITUTE(BN473," ",""))</f>
        <v/>
      </c>
    </row>
    <row r="474" spans="1:72" hidden="1">
      <c r="A474" s="162" t="str">
        <f t="shared" si="56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si="56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ref="A515:A549" si="59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8"/>
        <v/>
      </c>
    </row>
    <row r="519" spans="1:72" hidden="1">
      <c r="A519" s="162" t="str">
        <f t="shared" si="59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59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59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6 AY6:AY596 U6:U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AI6:AI549 F6:F548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1507</v>
      </c>
      <c r="E3" s="316" t="s">
        <v>1508</v>
      </c>
      <c r="F3" s="316" t="s">
        <v>1509</v>
      </c>
      <c r="G3" s="316" t="s">
        <v>1510</v>
      </c>
      <c r="H3" s="316" t="s">
        <v>1511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1514</v>
      </c>
      <c r="W1" s="385"/>
      <c r="X1" s="385"/>
      <c r="Y1" s="103"/>
    </row>
    <row r="2" spans="1:25" s="100" customFormat="1" ht="11.25" customHeight="1">
      <c r="A2" s="104" t="s">
        <v>1515</v>
      </c>
      <c r="B2" s="104" t="s">
        <v>1516</v>
      </c>
      <c r="C2" s="104" t="s">
        <v>7</v>
      </c>
      <c r="D2" s="105" t="s">
        <v>1178</v>
      </c>
      <c r="E2" s="105" t="s">
        <v>1179</v>
      </c>
      <c r="F2" s="105" t="s">
        <v>1517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1518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1520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1521</v>
      </c>
      <c r="C4" s="321" t="s">
        <v>1522</v>
      </c>
      <c r="D4" s="321" t="s">
        <v>1523</v>
      </c>
      <c r="E4" s="321" t="s">
        <v>1524</v>
      </c>
      <c r="F4" s="321" t="s">
        <v>367</v>
      </c>
      <c r="G4" s="321" t="s">
        <v>1525</v>
      </c>
      <c r="H4" s="187"/>
    </row>
    <row r="5" spans="1:8" ht="43.5">
      <c r="A5" s="187"/>
      <c r="B5" s="322" t="s">
        <v>1526</v>
      </c>
      <c r="C5" s="322">
        <v>309525</v>
      </c>
      <c r="D5" s="322" t="s">
        <v>1527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1528</v>
      </c>
      <c r="C6" s="322">
        <v>256875</v>
      </c>
      <c r="D6" s="322" t="s">
        <v>1529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1530</v>
      </c>
      <c r="C7" s="322">
        <v>257278</v>
      </c>
      <c r="D7" s="322" t="s">
        <v>1531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1532</v>
      </c>
      <c r="C8" s="322">
        <v>261794</v>
      </c>
      <c r="D8" s="322" t="s">
        <v>1533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1534</v>
      </c>
      <c r="C9" s="322">
        <v>257033</v>
      </c>
      <c r="D9" s="322" t="s">
        <v>1535</v>
      </c>
      <c r="E9" s="322" t="s">
        <v>240</v>
      </c>
      <c r="F9" s="322" t="s">
        <v>554</v>
      </c>
      <c r="G9" s="322" t="s">
        <v>1536</v>
      </c>
      <c r="H9" s="187"/>
    </row>
    <row r="10" spans="1:8" ht="43.5">
      <c r="A10" s="187"/>
      <c r="B10" s="322" t="s">
        <v>1537</v>
      </c>
      <c r="C10" s="322">
        <v>396578</v>
      </c>
      <c r="D10" s="322" t="s">
        <v>1538</v>
      </c>
      <c r="E10" s="322" t="s">
        <v>240</v>
      </c>
      <c r="F10" s="322" t="s">
        <v>554</v>
      </c>
      <c r="G10" s="322" t="s">
        <v>1536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1539</v>
      </c>
      <c r="C2" s="95" t="s">
        <v>1163</v>
      </c>
      <c r="D2" s="95" t="s">
        <v>1165</v>
      </c>
      <c r="E2" s="95" t="s">
        <v>1540</v>
      </c>
      <c r="F2" s="95" t="s">
        <v>1541</v>
      </c>
      <c r="G2" s="95" t="s">
        <v>1542</v>
      </c>
      <c r="H2" s="95" t="s">
        <v>1543</v>
      </c>
      <c r="I2" s="95" t="s">
        <v>1544</v>
      </c>
      <c r="J2" s="95" t="s">
        <v>1545</v>
      </c>
      <c r="K2" s="130" t="s">
        <v>1546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1547</v>
      </c>
      <c r="D5" s="389"/>
      <c r="E5" s="389"/>
      <c r="F5" s="389"/>
      <c r="G5" s="389"/>
      <c r="H5" s="389"/>
      <c r="I5" s="389"/>
      <c r="J5" s="390"/>
      <c r="K5" s="391" t="s">
        <v>1548</v>
      </c>
      <c r="L5" s="392"/>
      <c r="M5" s="392"/>
      <c r="N5" s="392"/>
      <c r="O5" s="393" t="s">
        <v>1549</v>
      </c>
      <c r="P5" s="394"/>
      <c r="Q5" s="395"/>
    </row>
    <row r="6" spans="1:17" s="93" customFormat="1" ht="15.75" customHeight="1">
      <c r="A6" s="87" t="s">
        <v>1517</v>
      </c>
      <c r="B6" s="94" t="s">
        <v>1516</v>
      </c>
      <c r="C6" s="95" t="s">
        <v>1178</v>
      </c>
      <c r="D6" s="96" t="s">
        <v>1179</v>
      </c>
      <c r="E6" s="95" t="s">
        <v>1550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1551</v>
      </c>
      <c r="M6" s="138" t="s">
        <v>30</v>
      </c>
      <c r="N6" s="139" t="s">
        <v>1173</v>
      </c>
      <c r="O6" s="241" t="s">
        <v>1216</v>
      </c>
      <c r="P6" s="152"/>
      <c r="Q6" s="188" t="s">
        <v>1552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1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2026-01-13T13:35:44Z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