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304" documentId="120_S{118792C3-22EF-5104-A093-F22BFE3913F3}" xr6:coauthVersionLast="47" xr6:coauthVersionMax="47" xr10:uidLastSave="{80FC52E5-C824-43F5-947F-3AFF5CDAF4B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3" i="1" l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 s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67" i="1" l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<sst xmlns="http://schemas.openxmlformats.org/spreadsheetml/2006/main" count="7279" uniqueCount="1530">
  <si>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</si>
  <si>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</si>
  <si>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</si>
  <si>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</si>
  <si>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</si>
  <si>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</si>
  <si>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</si>
  <si>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</si>
  <si>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</si>
  <si>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</si>
  <si>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</si>
  <si>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</si>
  <si>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</si>
  <si>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</si>
  <si>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</si>
  <si>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</si>
  <si>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</si>
  <si>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</si>
  <si>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</si>
  <si>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</si>
  <si>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</si>
  <si>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</si>
  <si>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</si>
  <si>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</si>
  <si>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</si>
  <si>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</si>
  <si>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</si>
  <si>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</si>
  <si>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</si>
  <si>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</si>
  <si>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</si>
  <si>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</si>
  <si>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</si>
  <si>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</si>
  <si>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</si>
  <si>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</si>
  <si>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</si>
  <si>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</si>
  <si>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</si>
  <si>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</si>
  <si>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</si>
  <si>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</si>
  <si>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</si>
  <si>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</si>
  <si>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</si>
  <si>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</si>
  <si>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</si>
  <si>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</si>
  <si>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</si>
  <si>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</si>
  <si>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</si>
  <si>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</si>
  <si>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</si>
  <si>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</si>
  <si>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</si>
  <si>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</si>
  <si>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</si>
  <si>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</si>
  <si>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</si>
  <si>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</si>
  <si>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</si>
  <si>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</si>
  <si>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</si>
  <si>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</si>
  <si>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</si>
  <si>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</si>
  <si>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</si>
  <si>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</si>
  <si>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</si>
  <si>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</si>
  <si>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</si>
  <si>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</si>
  <si>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</si>
  <si>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</si>
  <si>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</si>
  <si>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</si>
  <si>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</si>
  <si>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</si>
  <si>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</si>
  <si>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</si>
  <si>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</si>
  <si>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</si>
  <si>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</si>
  <si>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</si>
  <si>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</si>
  <si>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</si>
  <si>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</si>
  <si>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</si>
  <si>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</si>
  <si>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</si>
  <si>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</si>
  <si>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</si>
  <si>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</si>
  <si>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</si>
  <si>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</si>
  <si>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</si>
  <si>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</si>
  <si>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</si>
  <si>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</si>
  <si>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</si>
  <si>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</si>
  <si>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</si>
  <si>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</si>
  <si>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</si>
  <si>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</si>
  <si>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</si>
  <si>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</si>
  <si>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</si>
  <si>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</si>
  <si>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</si>
  <si>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</si>
  <si>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</si>
  <si>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</si>
  <si>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</si>
  <si>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</si>
  <si>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</si>
  <si>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</si>
  <si>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</si>
  <si>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</si>
  <si>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</si>
  <si>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</si>
  <si>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</si>
  <si>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</si>
  <si>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</si>
  <si>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</si>
  <si>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</si>
  <si>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</si>
  <si>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</si>
  <si>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</si>
  <si>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</si>
  <si>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</si>
  <si>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</si>
  <si>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</si>
  <si>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</si>
  <si>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</si>
  <si>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</si>
  <si>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</si>
  <si>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</si>
  <si>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</si>
  <si>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</si>
  <si>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</si>
  <si>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</si>
  <si>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</si>
  <si>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</si>
  <si>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</si>
  <si>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</si>
  <si>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</si>
  <si>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</si>
  <si>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</si>
  <si>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</si>
  <si>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</si>
  <si>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</si>
  <si>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</si>
  <si>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</si>
  <si>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</si>
  <si>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</si>
  <si>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</si>
  <si>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</si>
  <si>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</si>
  <si>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</si>
  <si>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</si>
  <si>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</si>
  <si>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</si>
  <si>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</si>
  <si>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</si>
  <si>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</si>
  <si>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</si>
  <si>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</si>
  <si>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</si>
  <si>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</si>
  <si>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</si>
  <si>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</si>
  <si>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</si>
  <si>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</si>
  <si>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</si>
  <si>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</si>
  <si>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</si>
  <si>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</si>
  <si>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</si>
  <si>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</si>
  <si>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</si>
  <si>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</si>
  <si>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</si>
  <si>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</si>
  <si>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</si>
  <si>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</si>
  <si>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</si>
  <si>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</si>
  <si>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</si>
  <si>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</si>
  <si>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</si>
  <si>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</si>
  <si>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</si>
  <si>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</si>
  <si>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</si>
  <si>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</si>
  <si>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</si>
  <si>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</si>
  <si>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</si>
  <si>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</si>
  <si>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</si>
  <si>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</si>
  <si>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</si>
  <si>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</si>
  <si>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</si>
  <si>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</si>
  <si>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</si>
  <si>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</si>
  <si>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</si>
  <si>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</si>
  <si>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</si>
  <si>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</si>
  <si>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</si>
  <si>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</si>
  <si>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</si>
  <si>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</si>
  <si>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</si>
  <si>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</si>
  <si>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</si>
  <si>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</si>
  <si>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</si>
  <si>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</si>
  <si>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</si>
  <si>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</si>
  <si>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</si>
  <si>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</si>
  <si>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</si>
  <si>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</si>
  <si>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</si>
  <si>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</si>
  <si>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</si>
  <si>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</si>
  <si>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</si>
  <si>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</si>
  <si>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</si>
  <si>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</si>
  <si>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</si>
  <si>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</si>
  <si>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</si>
  <si>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</si>
  <si>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</si>
  <si>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</si>
  <si>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</si>
  <si>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</si>
  <si>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</si>
  <si>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</si>
  <si>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</si>
  <si>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</si>
  <si>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</si>
  <si>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</si>
  <si>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</si>
  <si>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</si>
  <si>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</si>
  <si>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</si>
  <si>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</si>
  <si>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</si>
  <si>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</si>
  <si>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</si>
  <si>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</si>
  <si>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</si>
  <si>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</si>
  <si>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</si>
  <si>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</si>
  <si>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</si>
  <si>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</si>
  <si>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</si>
  <si>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</si>
  <si>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</si>
  <si>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</si>
  <si>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</si>
  <si>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</si>
  <si>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</si>
  <si>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</si>
  <si>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</si>
  <si>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</si>
  <si>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</si>
  <si>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</si>
  <si>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</si>
  <si>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</si>
  <si>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</si>
  <si>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</si>
  <si>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</si>
  <si>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</si>
  <si>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</si>
  <si>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</si>
  <si>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</si>
  <si>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</si>
  <si>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</si>
  <si>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</si>
  <si>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</si>
  <si>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</si>
  <si>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</si>
  <si>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</si>
  <si>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</si>
  <si>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</si>
  <si>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</si>
  <si>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</si>
  <si>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</si>
  <si>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</si>
  <si>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</si>
  <si>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</si>
  <si>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</si>
  <si>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</si>
  <si>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</si>
  <si>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</si>
  <si>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</si>
  <si>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</si>
  <si>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</si>
  <si>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</si>
  <si>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</si>
  <si>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</si>
  <si>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</si>
  <si>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</si>
  <si>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</si>
  <si>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</si>
  <si>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</si>
  <si>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</si>
  <si>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</si>
  <si>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</si>
  <si>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</si>
  <si>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</si>
  <si>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</si>
  <si>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</si>
  <si>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</si>
  <si>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</si>
  <si>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</si>
  <si>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</si>
  <si>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</si>
  <si>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</si>
  <si>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</si>
  <si>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</si>
  <si>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</si>
  <si>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</si>
  <si>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</si>
  <si>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</si>
  <si>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</si>
  <si>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</si>
  <si>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</si>
  <si>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</si>
  <si>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</si>
  <si>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</si>
  <si>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</si>
  <si>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</si>
  <si>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</si>
  <si>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</si>
  <si>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</si>
  <si>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</si>
  <si>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</si>
  <si>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</si>
  <si>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</si>
  <si>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</si>
  <si>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</si>
  <si>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</si>
  <si>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</si>
  <si>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</si>
  <si>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</si>
  <si>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</si>
  <si>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</si>
  <si>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</si>
  <si>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</si>
  <si>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</si>
  <si>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</si>
  <si>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</si>
  <si>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</si>
  <si>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</si>
  <si>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</si>
  <si>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</si>
  <si>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</si>
  <si>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</si>
  <si>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</si>
  <si>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</si>
  <si>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</si>
  <si>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</si>
  <si>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</si>
  <si>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</si>
  <si>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</si>
  <si>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</si>
  <si>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</si>
  <si>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</si>
  <si>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</si>
  <si>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</si>
  <si>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</si>
  <si>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</si>
  <si>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</si>
  <si>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</si>
  <si>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</si>
  <si>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</si>
  <si>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</si>
  <si>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</si>
  <si>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</si>
  <si>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</si>
  <si>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</si>
  <si>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</si>
  <si>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</si>
  <si>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</si>
  <si>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</si>
  <si>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</si>
  <si>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</si>
  <si>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</si>
  <si>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</si>
  <si>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</si>
  <si>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</si>
  <si>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</si>
  <si>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</si>
  <si>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</si>
  <si>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</si>
  <si>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</si>
  <si>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</si>
  <si>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</si>
  <si>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</si>
  <si>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</si>
  <si>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</si>
  <si>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</si>
  <si>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</si>
  <si>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</si>
  <si>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</si>
  <si>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</si>
  <si>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</si>
  <si>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</si>
  <si>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</si>
  <si>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</si>
  <si>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</si>
  <si>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</si>
  <si>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</si>
  <si>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</si>
  <si>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</si>
  <si>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</si>
  <si>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</si>
  <si>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</si>
  <si>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</si>
  <si>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</si>
  <si>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</si>
  <si>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</si>
  <si>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</si>
  <si>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</si>
  <si>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</si>
  <si>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</si>
  <si>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</si>
  <si>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</si>
  <si>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</si>
  <si>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</si>
  <si>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</si>
  <si>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</si>
  <si>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</si>
  <si>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</si>
  <si>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</si>
  <si>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</si>
  <si>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</si>
  <si>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</si>
  <si>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</si>
  <si>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</si>
  <si>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</si>
  <si>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</si>
  <si>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</si>
  <si>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</si>
  <si>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</si>
  <si>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</si>
  <si>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</si>
  <si>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</si>
  <si>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</si>
  <si>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</si>
  <si>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</si>
  <si>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</si>
  <si>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</si>
  <si>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</si>
  <si>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</si>
  <si>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</si>
  <si>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</si>
  <si>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</si>
  <si>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</si>
  <si>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</si>
  <si>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</si>
  <si>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</si>
  <si>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</si>
  <si>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</si>
  <si>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</si>
  <si>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</si>
  <si>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</si>
  <si>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</si>
  <si>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</si>
  <si>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</si>
  <si>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</si>
  <si>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</si>
  <si>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</si>
  <si>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</si>
  <si>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</si>
  <si>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</si>
  <si>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</si>
  <si>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</si>
  <si>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</si>
  <si>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</si>
  <si>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</si>
  <si>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</si>
  <si>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</si>
  <si>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</si>
  <si>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</si>
  <si>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</si>
  <si>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</si>
  <si>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</si>
  <si>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</si>
  <si>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</si>
  <si>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</si>
  <si>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</si>
  <si>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</si>
  <si>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</si>
  <si>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</si>
  <si>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</si>
  <si>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</si>
  <si>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</si>
  <si>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</si>
  <si>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</si>
  <si>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</si>
  <si>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</si>
  <si>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</si>
  <si>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</si>
  <si>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</si>
  <si>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</si>
  <si>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</si>
  <si>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</si>
  <si>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</si>
  <si>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</si>
  <si>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</si>
  <si>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</si>
  <si>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</si>
  <si>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</si>
  <si>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</si>
  <si>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</si>
  <si>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</si>
  <si>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</si>
  <si>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</si>
  <si>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</si>
  <si>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</si>
  <si>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</si>
  <si>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</si>
  <si>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</si>
  <si>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</si>
  <si>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</si>
  <si>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</si>
  <si>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</si>
  <si>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</si>
  <si>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</si>
  <si>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</si>
  <si>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</si>
  <si>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</si>
  <si>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</si>
  <si>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</si>
  <si>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</si>
  <si>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</si>
  <si>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</si>
  <si>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</si>
  <si>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</si>
  <si>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</si>
  <si>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</si>
  <si>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</si>
  <si>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</si>
  <si>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</si>
  <si>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</si>
  <si>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</si>
  <si>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</si>
  <si>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</si>
  <si>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</si>
  <si>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</si>
  <si>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</si>
  <si>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</si>
  <si>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</si>
  <si>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</si>
  <si>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</si>
  <si>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</si>
  <si>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</si>
  <si>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</si>
  <si>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</si>
  <si>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</si>
  <si>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</si>
  <si>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</si>
  <si>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</si>
  <si>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</si>
  <si>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</si>
  <si>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</si>
  <si>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</si>
  <si>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</si>
  <si>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</si>
  <si>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</si>
  <si>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</si>
  <si>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</si>
  <si>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</si>
  <si>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</si>
  <si>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</si>
  <si>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</si>
  <si>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</si>
  <si>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</si>
  <si>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</si>
  <si>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</si>
  <si>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</si>
  <si>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</si>
  <si>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</si>
  <si>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</si>
  <si>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</si>
  <si>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</si>
  <si>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</si>
  <si>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</si>
  <si>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</si>
  <si>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</si>
  <si>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</si>
  <si>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</si>
  <si>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</si>
  <si>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</si>
  <si>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</si>
  <si>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</si>
  <si>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</si>
  <si>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</si>
  <si>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</si>
  <si>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</si>
  <si>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</si>
  <si>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</si>
  <si>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</si>
  <si>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</si>
  <si>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</si>
  <si>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</si>
  <si>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</si>
  <si>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</si>
  <si>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</si>
  <si>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</si>
  <si>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</si>
  <si>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</si>
  <si>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</si>
  <si>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</si>
  <si>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</si>
  <si>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</si>
  <si>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</si>
  <si>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</si>
  <si>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</si>
  <si>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</si>
  <si>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</si>
  <si>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</si>
  <si>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</si>
  <si>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</si>
  <si>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</si>
  <si>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</si>
  <si>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</si>
  <si>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</si>
  <si>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</si>
  <si>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</si>
  <si>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</si>
  <si>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</si>
  <si>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</si>
  <si>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</si>
  <si>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</si>
  <si>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</si>
  <si>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</si>
  <si>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</si>
  <si>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</si>
  <si>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</si>
  <si>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</si>
  <si>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</si>
  <si>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</si>
  <si>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</si>
  <si>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</si>
  <si>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</si>
  <si>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</si>
  <si>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</si>
  <si>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</si>
  <si>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</si>
  <si>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</si>
  <si>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</si>
  <si>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</si>
  <si>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</si>
  <si>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</si>
  <si>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</si>
  <si>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</si>
  <si>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</si>
  <si>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</si>
  <si>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</si>
  <si>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</si>
  <si>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</si>
  <si>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</si>
  <si>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</si>
  <si>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</si>
  <si>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</si>
  <si>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</si>
  <si>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</si>
  <si>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</si>
  <si>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</si>
  <si>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</si>
  <si>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</si>
  <si>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</si>
  <si>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</si>
  <si>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</si>
  <si>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</si>
  <si>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</si>
  <si>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</si>
  <si>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</si>
  <si>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</si>
  <si>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</si>
  <si>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</si>
  <si>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</si>
  <si>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</si>
  <si>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</si>
  <si>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</si>
  <si>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</si>
  <si>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</si>
  <si>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</si>
  <si>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</si>
  <si>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</si>
  <si>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</si>
  <si>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</si>
  <si>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</si>
  <si>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</si>
  <si>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</si>
  <si>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</si>
  <si>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</si>
  <si>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</si>
  <si>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</si>
  <si>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</si>
  <si>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</si>
  <si>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</si>
  <si>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</si>
  <si>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</si>
  <si>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</si>
  <si>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</si>
  <si>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</si>
  <si>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</si>
  <si>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</si>
  <si>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</si>
  <si>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</si>
  <si>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</si>
  <si>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</si>
  <si>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</si>
  <si>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</si>
  <si>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</si>
  <si>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</si>
  <si>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</si>
  <si>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</si>
  <si>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</si>
  <si>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</si>
  <si>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</si>
  <si>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</si>
  <si>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</si>
  <si>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</si>
  <si>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</si>
  <si>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</si>
  <si>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</si>
  <si>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</si>
  <si>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</si>
  <si>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</si>
  <si>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</si>
  <si>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</si>
  <si>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</si>
  <si>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</si>
  <si>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</si>
  <si>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</si>
  <si>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</si>
  <si>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</si>
  <si>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</si>
  <si>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</si>
  <si>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</si>
  <si>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</si>
  <si>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</si>
  <si>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</si>
  <si>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</si>
  <si>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</si>
  <si>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</si>
  <si>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</si>
  <si>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</si>
  <si>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</si>
  <si>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</si>
  <si>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</si>
  <si>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</si>
  <si>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</si>
  <si>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</si>
  <si>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</si>
  <si>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</si>
  <si>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</si>
  <si>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</si>
  <si>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</si>
  <si>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</si>
  <si>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</si>
  <si>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</si>
  <si>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</si>
  <si>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</si>
  <si>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</si>
  <si>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</si>
  <si>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</si>
  <si>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</si>
  <si>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</si>
  <si>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</si>
  <si>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</si>
  <si>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</si>
  <si>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</si>
  <si>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</si>
  <si>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</si>
  <si>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</si>
  <si>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</si>
  <si>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</si>
  <si>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</si>
  <si>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</si>
  <si>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</si>
  <si>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</si>
  <si>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</si>
  <si>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</si>
  <si>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</si>
  <si>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</si>
  <si>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</si>
  <si>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</si>
  <si>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</si>
  <si>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</si>
  <si>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</si>
  <si>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</si>
  <si>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</si>
  <si>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</si>
  <si>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</si>
  <si>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</si>
  <si>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</si>
  <si>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</si>
  <si>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</si>
  <si>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</si>
  <si>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</si>
  <si>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</si>
  <si>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</si>
  <si>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</si>
  <si>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</si>
  <si>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</si>
  <si>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</si>
  <si>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</si>
  <si>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</si>
  <si>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</si>
  <si>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</si>
  <si>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</si>
  <si>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</si>
  <si>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</si>
  <si>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</si>
  <si>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</si>
  <si>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</si>
  <si>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</si>
  <si>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</si>
  <si>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</si>
  <si>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</si>
  <si>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</si>
  <si>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</si>
  <si>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</si>
  <si>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</si>
  <si>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</si>
  <si>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</si>
  <si>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</si>
  <si>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</si>
  <si>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</si>
  <si>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</si>
  <si>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</si>
  <si>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</si>
  <si>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</si>
  <si>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</si>
  <si>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</si>
  <si>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</si>
  <si>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</si>
  <si>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</si>
  <si>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</si>
  <si>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</si>
  <si>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</si>
  <si>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</si>
  <si>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</si>
  <si>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</si>
  <si>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</si>
  <si>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</si>
  <si>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</si>
  <si>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</si>
  <si>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</si>
  <si>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</si>
  <si>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</si>
  <si>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</si>
  <si>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</si>
  <si>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</si>
  <si>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</si>
  <si>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</si>
  <si>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</si>
  <si>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</si>
  <si>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</si>
  <si>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</si>
  <si>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</si>
  <si>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</si>
  <si>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</si>
  <si>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</si>
  <si>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</si>
  <si>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</si>
  <si>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</si>
  <si>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</si>
  <si>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</si>
  <si>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</si>
  <si>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</si>
  <si>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</si>
  <si>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</si>
  <si>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</si>
  <si>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</si>
  <si>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</si>
  <si>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</si>
  <si>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</si>
  <si>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</si>
  <si>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</si>
  <si>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</si>
  <si>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</si>
  <si>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</si>
  <si>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</si>
  <si>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</si>
  <si>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</si>
  <si>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</si>
  <si>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</si>
  <si>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</si>
  <si>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</si>
  <si>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</si>
  <si>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</si>
  <si>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</si>
  <si>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</si>
  <si>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</si>
  <si>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</si>
  <si>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</si>
  <si>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</si>
  <si>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</si>
  <si>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</si>
  <si>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</si>
  <si>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</si>
  <si>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</si>
  <si>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</si>
  <si>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</si>
  <si>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</si>
  <si>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</si>
  <si>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</si>
  <si>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</si>
  <si>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</si>
  <si>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</si>
  <si>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</si>
  <si>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</si>
  <si>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</si>
  <si>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</si>
  <si>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</si>
  <si>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</si>
  <si>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</si>
  <si>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</si>
  <si>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</si>
  <si>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</si>
  <si>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</si>
  <si>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</si>
  <si>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</si>
  <si>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</si>
  <si>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</si>
  <si>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</si>
  <si>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</si>
  <si>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</si>
  <si>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</si>
  <si>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</si>
  <si>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</si>
  <si>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</si>
  <si>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</si>
  <si>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</si>
  <si>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</si>
  <si>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</si>
  <si>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</si>
  <si>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</si>
  <si>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</si>
  <si>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</si>
  <si>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</si>
  <si>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</si>
  <si>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</si>
  <si>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</si>
  <si>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</si>
  <si>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</si>
  <si>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</si>
  <si>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</si>
  <si>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</si>
  <si>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</si>
  <si>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</si>
  <si>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</si>
  <si>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</si>
  <si>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</si>
  <si>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</si>
  <si>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</si>
  <si>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</si>
  <si>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</si>
  <si>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</si>
  <si>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</si>
  <si>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</si>
  <si>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</si>
  <si>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</si>
  <si>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</si>
  <si>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</si>
  <si>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</si>
  <si>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</si>
  <si>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</si>
  <si>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</si>
  <si>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</si>
  <si>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</si>
  <si>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</si>
  <si>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</si>
  <si>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</si>
  <si>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</si>
  <si>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</si>
  <si>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</si>
  <si>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</si>
  <si>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</si>
  <si>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</si>
  <si>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</si>
  <si>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</si>
  <si>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</si>
  <si>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</si>
  <si>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</si>
  <si>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</si>
  <si>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</si>
  <si>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</si>
  <si>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</si>
  <si>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</si>
  <si>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</si>
  <si>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</si>
  <si>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</si>
  <si>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</si>
  <si>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</si>
  <si>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</si>
  <si>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</si>
  <si>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</si>
  <si>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</si>
  <si>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</si>
  <si>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</si>
  <si>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</si>
  <si>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</si>
  <si>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</si>
  <si>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</si>
  <si>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</si>
  <si>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</si>
  <si>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</si>
  <si>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</si>
  <si>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</si>
  <si>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</si>
  <si>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</si>
  <si>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</si>
  <si>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</si>
  <si>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</si>
  <si>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</si>
  <si>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</si>
  <si>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</si>
  <si>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</si>
  <si>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</si>
  <si>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</si>
  <si>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</si>
  <si>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</si>
  <si>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</si>
  <si>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</si>
  <si>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</si>
  <si>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</si>
  <si>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</si>
  <si>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</si>
  <si>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</si>
  <si>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</si>
  <si>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</si>
  <si>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</si>
  <si>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</si>
  <si>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</si>
  <si>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</si>
  <si>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</si>
  <si>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</si>
  <si>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</si>
  <si>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</si>
  <si>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</si>
  <si>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</si>
  <si>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</si>
  <si>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</si>
  <si>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</si>
  <si>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</si>
  <si>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</si>
  <si>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</si>
  <si>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</si>
  <si>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</si>
  <si>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</si>
  <si>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</si>
  <si>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</si>
  <si>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</si>
  <si>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</si>
  <si>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</si>
  <si>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</si>
  <si>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</si>
  <si>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</si>
  <si>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</si>
  <si>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</si>
  <si>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</si>
  <si>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</si>
  <si>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</si>
  <si>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</si>
  <si>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</si>
  <si>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</si>
  <si>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</si>
  <si>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</si>
  <si>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</si>
  <si>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</si>
  <si>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</si>
  <si>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</si>
  <si>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</si>
  <si>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</si>
  <si>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</si>
  <si>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</si>
  <si>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</si>
  <si>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</si>
  <si>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</si>
  <si>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</si>
  <si>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</si>
  <si>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</si>
  <si>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</si>
  <si>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</si>
  <si>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</si>
  <si>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</si>
  <si>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</si>
  <si>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</si>
  <si>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</si>
  <si>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</si>
  <si>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</si>
  <si>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</si>
  <si>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</si>
  <si>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</si>
  <si>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</si>
  <si>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</si>
  <si>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</si>
  <si>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</si>
  <si>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</si>
  <si>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</si>
  <si>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</si>
  <si>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</si>
  <si>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</si>
  <si>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</si>
  <si>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</si>
  <si>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</si>
  <si>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</si>
  <si>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</si>
  <si>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</si>
  <si>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</si>
  <si>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</si>
  <si>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</si>
  <si>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</si>
  <si>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</si>
  <si>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</si>
  <si>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</si>
  <si>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</si>
  <si>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</si>
  <si>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</si>
  <si>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</si>
  <si>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</si>
  <si>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</si>
  <si>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</si>
  <si>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</si>
  <si>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</si>
  <si>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</si>
  <si>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</si>
  <si>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</si>
  <si>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</si>
  <si>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</si>
  <si>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</si>
  <si>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</si>
  <si>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</si>
  <si>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</si>
  <si>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</si>
  <si>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</si>
  <si>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</si>
  <si>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</si>
  <si>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</si>
  <si>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</si>
  <si>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</si>
  <si>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</si>
  <si>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</si>
  <si>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</si>
  <si>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</si>
  <si>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</si>
  <si>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</si>
  <si>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</si>
  <si>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</si>
  <si>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</si>
  <si>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</si>
  <si>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</si>
  <si>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</si>
  <si>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</si>
  <si>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</si>
  <si>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</si>
  <si>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</si>
  <si>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</si>
  <si>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</si>
  <si>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</si>
  <si>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</si>
  <si>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</si>
  <si>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</si>
  <si>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</si>
  <si>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</si>
  <si>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</si>
  <si>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</si>
  <si>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</si>
  <si>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</si>
  <si>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</si>
  <si>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</si>
  <si>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</si>
  <si>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</si>
  <si>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</si>
  <si>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</si>
  <si>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</si>
  <si>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</si>
  <si>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</si>
  <si>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</si>
  <si>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</si>
  <si>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</si>
  <si>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</si>
  <si>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</si>
  <si>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</si>
  <si>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</si>
  <si>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</si>
  <si>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</si>
  <si>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</si>
  <si>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</si>
  <si>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</si>
  <si>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</si>
  <si>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</si>
  <si>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</si>
  <si>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</si>
  <si>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</si>
  <si>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</si>
  <si>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</si>
  <si>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</si>
  <si>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</si>
  <si>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</si>
  <si>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</si>
  <si>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</si>
  <si>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</si>
  <si>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</si>
  <si>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</si>
  <si>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</si>
  <si>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</si>
  <si>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</si>
  <si>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</si>
  <si>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</si>
  <si>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</si>
  <si>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</si>
  <si>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</si>
  <si>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</si>
  <si>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</si>
  <si>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</si>
  <si>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</si>
  <si>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</si>
  <si>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</si>
  <si>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</si>
  <si>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</si>
  <si>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</si>
  <si>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</si>
  <si>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</si>
  <si>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</si>
  <si>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</si>
  <si>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</si>
  <si>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</si>
  <si>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</si>
  <si>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</si>
  <si>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</si>
  <si>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</si>
  <si>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</si>
  <si>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</si>
  <si>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</si>
  <si>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</si>
  <si>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</si>
  <si>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</si>
  <si>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</si>
  <si>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</si>
  <si>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</si>
  <si>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</si>
  <si>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</si>
  <si>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</si>
  <si>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</si>
  <si>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</si>
  <si>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</si>
  <si>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</si>
  <si>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</si>
  <si>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</si>
  <si>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</si>
  <si>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</si>
  <si>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</si>
  <si>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</si>
  <si>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</si>
  <si>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</si>
  <si>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</si>
  <si>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</si>
  <si>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</si>
  <si>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</si>
  <si>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</si>
  <si>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</si>
  <si>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</si>
  <si>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</si>
  <si>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</si>
  <si>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</si>
  <si>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</si>
  <si>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</si>
  <si>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</si>
  <si>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</si>
  <si>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</si>
  <si>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</si>
  <si>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</si>
  <si>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</si>
  <si>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</si>
  <si>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</si>
  <si>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</si>
  <si>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</si>
  <si>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</si>
  <si>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</si>
  <si>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</si>
  <si>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</si>
  <si>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</si>
  <si>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</si>
  <si>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</si>
  <si>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</si>
  <si>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</si>
  <si>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</si>
  <si>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</si>
  <si>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</si>
  <si>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</si>
  <si>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</si>
  <si>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</si>
  <si>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</si>
  <si>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</si>
  <si>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</si>
  <si>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</si>
  <si>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</si>
  <si>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</si>
  <si>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</si>
  <si>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</si>
  <si>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</si>
  <si>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</si>
  <si>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</si>
  <si>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</si>
  <si>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</si>
  <si>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</si>
  <si>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</si>
  <si>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</si>
  <si>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</si>
  <si>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</si>
  <si>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</si>
  <si>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</si>
  <si>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</si>
  <si>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</si>
  <si>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</si>
  <si>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</si>
  <si>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</si>
  <si>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</si>
  <si>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</si>
  <si>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</si>
  <si>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</si>
  <si>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</si>
  <si>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</si>
  <si>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</si>
  <si>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</si>
  <si>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</si>
  <si>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</si>
  <si>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</si>
  <si>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</si>
  <si>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</si>
  <si>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</si>
  <si>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</si>
  <si>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</si>
  <si>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</si>
  <si>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</si>
  <si>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</si>
  <si>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</si>
  <si>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</si>
  <si>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</si>
  <si>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</si>
  <si>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</si>
  <si>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</si>
  <si>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</si>
  <si>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</si>
  <si>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</si>
  <si>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</si>
  <si>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</si>
  <si>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</si>
  <si>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</si>
  <si>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</si>
  <si>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</si>
  <si>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</si>
  <si>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</si>
  <si>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</si>
  <si>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</si>
  <si>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</si>
  <si>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</si>
  <si>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</si>
  <si>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</si>
  <si>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</si>
  <si>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</si>
  <si>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</si>
  <si>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</si>
  <si>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</si>
  <si>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</si>
  <si>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</si>
  <si>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</si>
  <si>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</si>
  <si>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</si>
  <si>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</si>
  <si>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</si>
  <si>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</si>
  <si>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</si>
  <si>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</si>
  <si>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</si>
  <si>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</si>
  <si>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</si>
  <si>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</si>
  <si>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</si>
  <si>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</si>
  <si>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</si>
  <si>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</si>
  <si>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</si>
  <si>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</si>
  <si>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</si>
  <si>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</si>
  <si>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</si>
  <si>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</si>
  <si>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</si>
  <si>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</si>
  <si>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</si>
  <si>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</si>
  <si>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</si>
  <si>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</si>
  <si>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</si>
  <si>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</si>
  <si>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</si>
  <si>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</si>
  <si>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</si>
  <si>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</si>
  <si>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</si>
  <si>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</si>
  <si>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</si>
  <si>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</si>
  <si>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</si>
  <si>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</si>
  <si>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</si>
  <si>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</si>
  <si>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</si>
  <si>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</si>
  <si>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</si>
  <si>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</si>
  <si>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</si>
  <si>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</si>
  <si>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</si>
  <si>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</si>
  <si>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</si>
  <si>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</si>
  <si>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</si>
  <si>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</si>
  <si>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</si>
  <si>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</si>
  <si>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</si>
  <si>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</si>
  <si>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</si>
  <si>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ed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</si>
  <si>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</si>
  <si>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</si>
  <si>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</si>
  <si>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</si>
  <si>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</si>
  <si>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</si>
  <si>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</si>
  <si>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</si>
  <si>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</si>
  <si>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</si>
  <si>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Realizado intervalo das 11h13 até 13h13.</t>
  </si>
  <si>
    <t>ZBV-ZFH</t>
  </si>
  <si>
    <t>7683/9295/9298</t>
  </si>
  <si>
    <t>ZBVZQB</t>
  </si>
  <si>
    <t>ZEM-ZQBZBV</t>
  </si>
  <si>
    <t>ZEMZQBZBV</t>
  </si>
  <si>
    <t>Vanderley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</si>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</sst>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G324" activePane="bottomRight" state="frozen"/>
      <selection pane="bottomRight" activeCell="M345" sqref="M34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0" t="s">
        <v>919</v>
      </c>
      <c r="C1" s="221"/>
      <c r="D1" s="221"/>
      <c r="E1" s="3"/>
      <c r="F1" s="220" t="s">
        <v>920</v>
      </c>
      <c r="G1" s="221"/>
      <c r="H1" s="222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3"/>
      <c r="AH1" s="5"/>
      <c r="AI1" s="197" t="s">
        <v>921</v>
      </c>
      <c r="AJ1" s="198"/>
      <c r="AK1" s="198"/>
      <c r="AL1" s="198"/>
      <c r="AM1" s="199"/>
      <c r="AN1" s="200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201"/>
      <c r="BG1" s="5"/>
      <c r="BH1" s="202" t="s">
        <v>922</v>
      </c>
      <c r="BI1" s="203"/>
      <c r="BJ1" s="203"/>
      <c r="BK1" s="204"/>
      <c r="BL1" s="5"/>
      <c r="BM1" s="194" t="s">
        <v>923</v>
      </c>
      <c r="BN1" s="195"/>
      <c r="BO1" s="195"/>
      <c r="BP1" s="195"/>
      <c r="BQ1" s="195"/>
      <c r="BR1" s="195"/>
      <c r="BS1" s="196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7" t="s">
        <v>924</v>
      </c>
      <c r="AJ2" s="198"/>
      <c r="AK2" s="198"/>
      <c r="AL2" s="198"/>
      <c r="AM2" s="199"/>
      <c r="AN2" s="200"/>
      <c r="AO2" s="198"/>
      <c r="AP2" s="198"/>
      <c r="AQ2" s="201"/>
      <c r="AR2" s="6"/>
      <c r="AS2" s="197" t="s">
        <v>927</v>
      </c>
      <c r="AT2" s="198"/>
      <c r="AU2" s="198"/>
      <c r="AV2" s="198"/>
      <c r="AW2" s="198"/>
      <c r="AX2" s="198"/>
      <c r="AY2" s="201"/>
      <c r="AZ2" s="6"/>
      <c r="BA2" s="211" t="s">
        <v>928</v>
      </c>
      <c r="BB2" s="212"/>
      <c r="BC2" s="197" t="s">
        <v>925</v>
      </c>
      <c r="BD2" s="198"/>
      <c r="BE2" s="198"/>
      <c r="BF2" s="201"/>
      <c r="BG2" s="5"/>
      <c r="BH2" s="205"/>
      <c r="BI2" s="206"/>
      <c r="BJ2" s="206"/>
      <c r="BK2" s="207"/>
      <c r="BL2" s="5"/>
      <c r="BM2" s="208"/>
      <c r="BN2" s="209"/>
      <c r="BO2" s="209"/>
      <c r="BP2" s="209"/>
      <c r="BQ2" s="209"/>
      <c r="BR2" s="209"/>
      <c r="BS2" s="210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1" t="s">
        <v>929</v>
      </c>
      <c r="AJ3" s="212"/>
      <c r="AK3" s="211" t="s">
        <v>930</v>
      </c>
      <c r="AL3" s="217"/>
      <c r="AM3" s="218"/>
      <c r="AN3" s="219"/>
      <c r="AO3" s="217"/>
      <c r="AP3" s="217"/>
      <c r="AQ3" s="212"/>
      <c r="AR3" s="63"/>
      <c r="AS3" s="215" t="s">
        <v>936</v>
      </c>
      <c r="AT3" s="216"/>
      <c r="AU3" s="215" t="s">
        <v>937</v>
      </c>
      <c r="AV3" s="216"/>
      <c r="AW3" s="215" t="s">
        <v>938</v>
      </c>
      <c r="AX3" s="216"/>
      <c r="AY3" s="63" t="s">
        <v>939</v>
      </c>
      <c r="AZ3" s="63"/>
      <c r="BA3" s="213"/>
      <c r="BB3" s="214"/>
      <c r="BC3" s="211" t="s">
        <v>932</v>
      </c>
      <c r="BD3" s="217"/>
      <c r="BE3" s="217"/>
      <c r="BF3" s="212"/>
      <c r="BG3" s="62"/>
      <c r="BH3" s="205"/>
      <c r="BI3" s="206"/>
      <c r="BJ3" s="206"/>
      <c r="BK3" s="207"/>
      <c r="BL3" s="62"/>
      <c r="BM3" s="194" t="s">
        <v>940</v>
      </c>
      <c r="BN3" s="195"/>
      <c r="BO3" s="195"/>
      <c r="BP3" s="196"/>
      <c r="BQ3" s="194" t="s">
        <v>707</v>
      </c>
      <c r="BR3" s="195"/>
      <c r="BS3" s="196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1410</v>
      </c>
      <c r="BK296" s="17" t="s">
        <v>1410</v>
      </c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1411</v>
      </c>
      <c r="BK297" s="17" t="s">
        <v>1412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1412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1413</v>
      </c>
      <c r="BK298" s="17" t="s">
        <v>1413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1413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128.25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1414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1415</v>
      </c>
      <c r="BK299" s="17" t="s">
        <v>1415</v>
      </c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1416</v>
      </c>
      <c r="BK300" s="17" t="s">
        <v>1417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1417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1418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1422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1422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1423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1424</v>
      </c>
      <c r="BL305" s="16"/>
      <c r="BM305" s="130" t="s">
        <v>405</v>
      </c>
      <c r="BN305" s="130" t="s">
        <v>425</v>
      </c>
      <c r="BO305" s="130" t="s">
        <v>533</v>
      </c>
      <c r="BP305" s="18" t="s">
        <v>1424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1423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1424</v>
      </c>
      <c r="BL306" s="16"/>
      <c r="BM306" s="130" t="s">
        <v>405</v>
      </c>
      <c r="BN306" s="130" t="s">
        <v>425</v>
      </c>
      <c r="BO306" s="130" t="s">
        <v>533</v>
      </c>
      <c r="BP306" s="18" t="s">
        <v>1424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1425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1426</v>
      </c>
      <c r="BL307" s="16"/>
      <c r="BM307" s="130" t="s">
        <v>405</v>
      </c>
      <c r="BN307" s="130" t="s">
        <v>425</v>
      </c>
      <c r="BO307" s="130" t="s">
        <v>533</v>
      </c>
      <c r="BP307" s="18" t="s">
        <v>1426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1426</v>
      </c>
      <c r="BL308" s="16"/>
      <c r="BM308" s="130" t="s">
        <v>405</v>
      </c>
      <c r="BN308" s="130" t="s">
        <v>425</v>
      </c>
      <c r="BO308" s="130" t="s">
        <v>533</v>
      </c>
      <c r="BP308" s="18" t="s">
        <v>1426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1427</v>
      </c>
      <c r="BK309" s="18" t="s">
        <v>1428</v>
      </c>
      <c r="BL309" s="16"/>
      <c r="BM309" s="130" t="s">
        <v>405</v>
      </c>
      <c r="BN309" s="130" t="s">
        <v>425</v>
      </c>
      <c r="BO309" s="130" t="s">
        <v>533</v>
      </c>
      <c r="BP309" s="18" t="s">
        <v>1428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1429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1430</v>
      </c>
      <c r="BK311" s="17" t="s">
        <v>1430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1431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1432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1433</v>
      </c>
      <c r="BK312" s="17" t="s">
        <v>1433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1433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1434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1435</v>
      </c>
      <c r="BK313" s="17" t="s">
        <v>1435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1433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1436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1437</v>
      </c>
      <c r="BK314" s="17" t="s">
        <v>1437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1437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1438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1439</v>
      </c>
      <c r="BK315" s="17" t="s">
        <v>1439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1439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1438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1440</v>
      </c>
      <c r="BK316" s="17" t="s">
        <v>1440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1440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116.25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1441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1442</v>
      </c>
      <c r="BK318" s="17" t="s">
        <v>1443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1444</v>
      </c>
      <c r="BK319" s="17" t="s">
        <v>1445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1446</v>
      </c>
      <c r="BK320" s="17" t="s">
        <v>1447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1448</v>
      </c>
      <c r="BK322" s="176" t="s">
        <v>1448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1448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128.25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1449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1</v>
      </c>
      <c r="BI323" s="17"/>
      <c r="BJ323" s="17" t="s">
        <v>1450</v>
      </c>
      <c r="BK323" s="17" t="s">
        <v>1450</v>
      </c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</v>
      </c>
      <c r="BR323" s="19">
        <f>IF(OR(B323="",F323=""),"*",AY323/P323)</f>
        <v>0.99999999999999989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1451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1452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1453</v>
      </c>
      <c r="BK324" s="17" t="s">
        <v>1453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1451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1403</v>
      </c>
      <c r="BK325" s="17" t="s">
        <v>1403</v>
      </c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1454</v>
      </c>
      <c r="BK328" s="17" t="s">
        <v>1455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1456</v>
      </c>
      <c r="N331" s="127" t="s">
        <v>1456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1457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1414</v>
      </c>
      <c r="X336" s="104" t="s">
        <v>386</v>
      </c>
      <c r="Y336" s="129"/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>E17</v>
      </c>
      <c r="B340" s="102"/>
      <c r="C340" s="135" t="str">
        <f>IF(BS_CONTROLE[[#This Row],[DATA]]="","",WEEKNUM(BS_CONTROLE[[#This Row],[DATA]]))</f>
        <v/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>CLEBISON (TP-728)</v>
      </c>
      <c r="B341" s="102"/>
      <c r="C341" s="135" t="str">
        <f>IF(BS_CONTROLE[[#This Row],[DATA]]="","",WEEKNUM(BS_CONTROLE[[#This Row],[DATA]]))</f>
        <v/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>ISMAEL(TP-726)</v>
      </c>
      <c r="B342" s="102"/>
      <c r="C342" s="135" t="str">
        <f>IF(BS_CONTROLE[[#This Row],[DATA]]="","",WEEKNUM(BS_CONTROLE[[#This Row],[DATA]]))</f>
        <v/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>V89</v>
      </c>
      <c r="B343" s="102"/>
      <c r="C343" s="135" t="str">
        <f>IF(BS_CONTROLE[[#This Row],[DATA]]="","",WEEKNUM(BS_CONTROLE[[#This Row],[DATA]]))</f>
        <v/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381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>A87</v>
      </c>
      <c r="B344" s="102"/>
      <c r="C344" s="135" t="str">
        <f>IF(BS_CONTROLE[[#This Row],[DATA]]="","",WEEKNUM(BS_CONTROLE[[#This Row],[DATA]]))</f>
        <v/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1458</v>
      </c>
      <c r="J344" s="105">
        <v>48</v>
      </c>
      <c r="K344" s="105">
        <v>135</v>
      </c>
      <c r="L344" s="105"/>
      <c r="M344" s="127" t="s">
        <v>1459</v>
      </c>
      <c r="N344" s="127" t="s">
        <v>1460</v>
      </c>
      <c r="O344" s="106"/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1461</v>
      </c>
      <c r="W344" s="151" t="s">
        <v>1401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>W60</v>
      </c>
      <c r="B345" s="102"/>
      <c r="C345" s="135" t="str">
        <f>IF(BS_CONTROLE[[#This Row],[DATA]]="","",WEEKNUM(BS_CONTROLE[[#This Row],[DATA]]))</f>
        <v/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/>
      <c r="P345" s="106"/>
      <c r="Q345" s="105"/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1462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1463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1463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99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5" operator="equal">
      <formula>"NÃO"</formula>
    </cfRule>
    <cfRule type="cellIs" dxfId="220" priority="11786" operator="equal">
      <formula>"SIM"</formula>
    </cfRule>
  </conditionalFormatting>
  <conditionalFormatting sqref="AZ6:AZ1001">
    <cfRule type="expression" dxfId="219" priority="54241">
      <formula>#REF!=1</formula>
    </cfRule>
  </conditionalFormatting>
  <conditionalFormatting sqref="BE6:BE1001 AY6:AY1001 U6:U1001">
    <cfRule type="cellIs" dxfId="218" priority="54225" operator="equal">
      <formula>"ERRO"</formula>
    </cfRule>
  </conditionalFormatting>
  <conditionalFormatting sqref="BQ6:BQ1001">
    <cfRule type="cellIs" dxfId="217" priority="54220" operator="equal">
      <formula>"Produção e Intervalo"</formula>
    </cfRule>
    <cfRule type="cellIs" dxfId="216" priority="54221" operator="equal">
      <formula>"Aderente"</formula>
    </cfRule>
    <cfRule type="cellIs" dxfId="215" priority="54222" operator="equal">
      <formula>"Intervalo"</formula>
    </cfRule>
    <cfRule type="cellIs" dxfId="214" priority="54223" operator="equal">
      <formula>"Produção"</formula>
    </cfRule>
    <cfRule type="cellIs" dxfId="213" priority="54224" operator="equal">
      <formula>"ERRO"</formula>
    </cfRule>
  </conditionalFormatting>
  <conditionalFormatting sqref="BR6:BS1001">
    <cfRule type="cellIs" dxfId="212" priority="54202" operator="equal">
      <formula>"*"</formula>
    </cfRule>
    <cfRule type="cellIs" dxfId="211" priority="54203" operator="greaterThanOrEqual">
      <formula>1</formula>
    </cfRule>
    <cfRule type="cellIs" dxfId="210" priority="54204" operator="lessThan">
      <formula>1</formula>
    </cfRule>
  </conditionalFormatting>
  <conditionalFormatting sqref="BK949 BK81 BK83:BK84 BK101 BK67 BK69 BK72:BK73 BJ9:BJ1001"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28" operator="equal">
      <formula>"OPORTUNIDADE"</formula>
    </cfRule>
  </conditionalFormatting>
  <conditionalFormatting sqref="Y6:Z39">
    <cfRule type="cellIs" dxfId="208" priority="326" operator="equal">
      <formula>"NÃO"</formula>
    </cfRule>
    <cfRule type="cellIs" dxfId="207" priority="327" operator="equal">
      <formula>"SIM"</formula>
    </cfRule>
  </conditionalFormatting>
  <conditionalFormatting sqref="BH6:BH8">
    <cfRule type="iconSet" priority="324">
      <iconSet showValue="0">
        <cfvo type="percent" val="0"/>
        <cfvo type="num" val="1"/>
        <cfvo type="num" val="1" gte="0"/>
      </iconSet>
    </cfRule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96" operator="equal">
      <formula>"OPORTUNIDADE"</formula>
    </cfRule>
  </conditionalFormatting>
  <conditionalFormatting sqref="Y44:Z44">
    <cfRule type="cellIs" dxfId="205" priority="294" operator="equal">
      <formula>"NÃO"</formula>
    </cfRule>
    <cfRule type="cellIs" dxfId="204" priority="295" operator="equal">
      <formula>"SIM"</formula>
    </cfRule>
  </conditionalFormatting>
  <conditionalFormatting sqref="Y48:Z52">
    <cfRule type="cellIs" dxfId="203" priority="293" operator="equal">
      <formula>"OPORTUNIDADE"</formula>
    </cfRule>
  </conditionalFormatting>
  <conditionalFormatting sqref="Y48:Z52">
    <cfRule type="cellIs" dxfId="202" priority="291" operator="equal">
      <formula>"NÃO"</formula>
    </cfRule>
    <cfRule type="cellIs" dxfId="201" priority="292" operator="equal">
      <formula>"SIM"</formula>
    </cfRule>
  </conditionalFormatting>
  <conditionalFormatting sqref="Y68:Z68">
    <cfRule type="cellIs" dxfId="200" priority="287" operator="equal">
      <formula>"OPORTUNIDADE"</formula>
    </cfRule>
  </conditionalFormatting>
  <conditionalFormatting sqref="Y68:Z68">
    <cfRule type="cellIs" dxfId="199" priority="285" operator="equal">
      <formula>"NÃO"</formula>
    </cfRule>
    <cfRule type="cellIs" dxfId="198" priority="286" operator="equal">
      <formula>"SIM"</formula>
    </cfRule>
  </conditionalFormatting>
  <conditionalFormatting sqref="Y75:Z75">
    <cfRule type="cellIs" dxfId="197" priority="284" operator="equal">
      <formula>"OPORTUNIDADE"</formula>
    </cfRule>
  </conditionalFormatting>
  <conditionalFormatting sqref="Y75:Z75">
    <cfRule type="cellIs" dxfId="196" priority="282" operator="equal">
      <formula>"NÃO"</formula>
    </cfRule>
    <cfRule type="cellIs" dxfId="195" priority="283" operator="equal">
      <formula>"SIM"</formula>
    </cfRule>
  </conditionalFormatting>
  <conditionalFormatting sqref="Y77:Z78">
    <cfRule type="cellIs" dxfId="194" priority="281" operator="equal">
      <formula>"OPORTUNIDADE"</formula>
    </cfRule>
  </conditionalFormatting>
  <conditionalFormatting sqref="Y77:Z78">
    <cfRule type="cellIs" dxfId="193" priority="279" operator="equal">
      <formula>"NÃO"</formula>
    </cfRule>
    <cfRule type="cellIs" dxfId="192" priority="280" operator="equal">
      <formula>"SIM"</formula>
    </cfRule>
  </conditionalFormatting>
  <conditionalFormatting sqref="Y81:Z81">
    <cfRule type="cellIs" dxfId="191" priority="278" operator="equal">
      <formula>"OPORTUNIDADE"</formula>
    </cfRule>
  </conditionalFormatting>
  <conditionalFormatting sqref="Y81:Z81">
    <cfRule type="cellIs" dxfId="190" priority="276" operator="equal">
      <formula>"NÃO"</formula>
    </cfRule>
    <cfRule type="cellIs" dxfId="189" priority="277" operator="equal">
      <formula>"SIM"</formula>
    </cfRule>
  </conditionalFormatting>
  <conditionalFormatting sqref="Y82:Z82">
    <cfRule type="cellIs" dxfId="188" priority="275" operator="equal">
      <formula>"OPORTUNIDADE"</formula>
    </cfRule>
  </conditionalFormatting>
  <conditionalFormatting sqref="Y82:Z82">
    <cfRule type="cellIs" dxfId="187" priority="273" operator="equal">
      <formula>"NÃO"</formula>
    </cfRule>
    <cfRule type="cellIs" dxfId="186" priority="274" operator="equal">
      <formula>"SIM"</formula>
    </cfRule>
  </conditionalFormatting>
  <conditionalFormatting sqref="Y91:Z91">
    <cfRule type="cellIs" dxfId="185" priority="272" operator="equal">
      <formula>"OPORTUNIDADE"</formula>
    </cfRule>
  </conditionalFormatting>
  <conditionalFormatting sqref="Y91:Z91">
    <cfRule type="cellIs" dxfId="184" priority="270" operator="equal">
      <formula>"NÃO"</formula>
    </cfRule>
    <cfRule type="cellIs" dxfId="183" priority="271" operator="equal">
      <formula>"SIM"</formula>
    </cfRule>
  </conditionalFormatting>
  <conditionalFormatting sqref="Y93:Z93">
    <cfRule type="cellIs" dxfId="182" priority="269" operator="equal">
      <formula>"OPORTUNIDADE"</formula>
    </cfRule>
  </conditionalFormatting>
  <conditionalFormatting sqref="Y93:Z93">
    <cfRule type="cellIs" dxfId="181" priority="267" operator="equal">
      <formula>"NÃO"</formula>
    </cfRule>
    <cfRule type="cellIs" dxfId="180" priority="268" operator="equal">
      <formula>"SIM"</formula>
    </cfRule>
  </conditionalFormatting>
  <conditionalFormatting sqref="Y95:Z95">
    <cfRule type="cellIs" dxfId="179" priority="266" operator="equal">
      <formula>"OPORTUNIDADE"</formula>
    </cfRule>
  </conditionalFormatting>
  <conditionalFormatting sqref="Y95:Z95">
    <cfRule type="cellIs" dxfId="178" priority="264" operator="equal">
      <formula>"NÃO"</formula>
    </cfRule>
    <cfRule type="cellIs" dxfId="177" priority="265" operator="equal">
      <formula>"SIM"</formula>
    </cfRule>
  </conditionalFormatting>
  <conditionalFormatting sqref="Y96:Z97">
    <cfRule type="cellIs" dxfId="176" priority="263" operator="equal">
      <formula>"OPORTUNIDADE"</formula>
    </cfRule>
  </conditionalFormatting>
  <conditionalFormatting sqref="Y96:Z97">
    <cfRule type="cellIs" dxfId="175" priority="261" operator="equal">
      <formula>"NÃO"</formula>
    </cfRule>
    <cfRule type="cellIs" dxfId="174" priority="262" operator="equal">
      <formula>"SIM"</formula>
    </cfRule>
  </conditionalFormatting>
  <conditionalFormatting sqref="BK95:BK9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2">
      <iconSet showValue="0">
        <cfvo type="percent" val="0"/>
        <cfvo type="num" val="1"/>
        <cfvo type="num" val="1" gte="0"/>
      </iconSet>
    </cfRule>
    <cfRule type="iconSet" priority="6109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9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6:BP297 BP303 BP310 BP323:BP325 BP328:BP1001 BP317:BP321 BP299">
    <cfRule type="iconSet" priority="6109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06" operator="equal">
      <formula>"OPORTUNIDADE"</formula>
    </cfRule>
  </conditionalFormatting>
  <conditionalFormatting sqref="Z173">
    <cfRule type="cellIs" dxfId="172" priority="204" operator="equal">
      <formula>"NÃO"</formula>
    </cfRule>
    <cfRule type="cellIs" dxfId="171" priority="205" operator="equal">
      <formula>"SIM"</formula>
    </cfRule>
  </conditionalFormatting>
  <conditionalFormatting sqref="BP1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3" operator="equal">
      <formula>"OPORTUNIDADE"</formula>
    </cfRule>
  </conditionalFormatting>
  <conditionalFormatting sqref="Z201">
    <cfRule type="cellIs" dxfId="169" priority="161" operator="equal">
      <formula>"NÃO"</formula>
    </cfRule>
    <cfRule type="cellIs" dxfId="168" priority="162" operator="equal">
      <formula>"SIM"</formula>
    </cfRule>
  </conditionalFormatting>
  <conditionalFormatting sqref="Z202">
    <cfRule type="cellIs" dxfId="167" priority="160" operator="equal">
      <formula>"OPORTUNIDADE"</formula>
    </cfRule>
  </conditionalFormatting>
  <conditionalFormatting sqref="Z202">
    <cfRule type="cellIs" dxfId="166" priority="158" operator="equal">
      <formula>"NÃO"</formula>
    </cfRule>
    <cfRule type="cellIs" dxfId="165" priority="159" operator="equal">
      <formula>"SIM"</formula>
    </cfRule>
  </conditionalFormatting>
  <conditionalFormatting sqref="BP1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2" operator="equal">
      <formula>"OPORTUNIDADE"</formula>
    </cfRule>
  </conditionalFormatting>
  <conditionalFormatting sqref="Y201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BK1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0" operator="equal">
      <formula>"OPORTUNIDADE"</formula>
    </cfRule>
  </conditionalFormatting>
  <conditionalFormatting sqref="Z245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BP18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4" operator="equal">
      <formula>"OPORTUNIDADE"</formula>
    </cfRule>
  </conditionalFormatting>
  <conditionalFormatting sqref="Z285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Z286">
    <cfRule type="cellIs" dxfId="155" priority="101" operator="equal">
      <formula>"OPORTUNIDADE"</formula>
    </cfRule>
  </conditionalFormatting>
  <conditionalFormatting sqref="Z286">
    <cfRule type="cellIs" dxfId="154" priority="99" operator="equal">
      <formula>"NÃO"</formula>
    </cfRule>
    <cfRule type="cellIs" dxfId="153" priority="100" operator="equal">
      <formula>"SIM"</formula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1464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1465</v>
      </c>
      <c r="C4" s="160" t="s">
        <v>1466</v>
      </c>
      <c r="D4" s="160" t="s">
        <v>1467</v>
      </c>
      <c r="E4" s="160" t="s">
        <v>1468</v>
      </c>
      <c r="F4" s="160" t="s">
        <v>4</v>
      </c>
      <c r="G4" s="160" t="s">
        <v>1469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1470</v>
      </c>
      <c r="C6" s="161">
        <v>407867</v>
      </c>
      <c r="D6" s="161" t="s">
        <v>1471</v>
      </c>
      <c r="E6" s="161" t="s">
        <v>789</v>
      </c>
      <c r="F6" s="161" t="s">
        <v>1472</v>
      </c>
      <c r="G6" s="162"/>
    </row>
    <row r="7" spans="2:7">
      <c r="B7" s="161" t="s">
        <v>1473</v>
      </c>
      <c r="C7" s="161">
        <v>293644</v>
      </c>
      <c r="D7" s="161" t="s">
        <v>1474</v>
      </c>
      <c r="E7" s="161" t="s">
        <v>789</v>
      </c>
      <c r="F7" s="161" t="s">
        <v>1472</v>
      </c>
      <c r="G7" s="162"/>
    </row>
    <row r="8" spans="2:7">
      <c r="B8" s="161" t="s">
        <v>1475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1476</v>
      </c>
      <c r="C9" s="161">
        <v>256790</v>
      </c>
      <c r="D9" s="161" t="s">
        <v>1477</v>
      </c>
      <c r="E9" s="161" t="s">
        <v>790</v>
      </c>
      <c r="F9" s="161" t="s">
        <v>1478</v>
      </c>
      <c r="G9" s="162">
        <v>46357</v>
      </c>
    </row>
    <row r="10" spans="2:7">
      <c r="B10" s="161" t="s">
        <v>1479</v>
      </c>
      <c r="C10" s="161">
        <v>265193</v>
      </c>
      <c r="D10" s="161" t="s">
        <v>1480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1481</v>
      </c>
      <c r="C11" s="161">
        <v>293716</v>
      </c>
      <c r="D11" s="161" t="s">
        <v>1482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1483</v>
      </c>
      <c r="C12" s="161">
        <v>257258</v>
      </c>
      <c r="D12" s="161" t="s">
        <v>1484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1485</v>
      </c>
      <c r="C13" s="161">
        <v>371147</v>
      </c>
      <c r="D13" s="161" t="s">
        <v>1486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1487</v>
      </c>
      <c r="C14" s="161">
        <v>259230</v>
      </c>
      <c r="D14" s="161" t="s">
        <v>1488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1489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1490</v>
      </c>
      <c r="C16" s="161">
        <v>258542</v>
      </c>
      <c r="D16" s="161" t="s">
        <v>1491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1492</v>
      </c>
      <c r="C17" s="161">
        <v>257050</v>
      </c>
      <c r="D17" s="161" t="s">
        <v>1493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1" sqref="B11:G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1494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1495</v>
      </c>
      <c r="D4" s="163" t="s">
        <v>1496</v>
      </c>
      <c r="E4" s="163" t="s">
        <v>1497</v>
      </c>
      <c r="F4" s="160" t="s">
        <v>1498</v>
      </c>
      <c r="G4" s="163" t="s">
        <v>1499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1500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1501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1500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1502</v>
      </c>
      <c r="G9" s="167" t="s">
        <v>1503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1500</v>
      </c>
      <c r="G10" s="167"/>
    </row>
    <row r="11" spans="2:7">
      <c r="B11" s="191" t="s">
        <v>1504</v>
      </c>
      <c r="C11" s="191">
        <v>9038</v>
      </c>
      <c r="D11" s="192">
        <v>46085</v>
      </c>
      <c r="E11" s="191">
        <v>10520</v>
      </c>
      <c r="F11" s="193" t="s">
        <v>1505</v>
      </c>
      <c r="G11" s="191"/>
    </row>
    <row r="12" spans="2:7">
      <c r="B12" s="167" t="s">
        <v>1504</v>
      </c>
      <c r="C12" s="167">
        <v>9059</v>
      </c>
      <c r="D12" s="168">
        <v>46091</v>
      </c>
      <c r="E12" s="167">
        <v>15600</v>
      </c>
      <c r="F12" s="169" t="s">
        <v>1500</v>
      </c>
      <c r="G12" s="167" t="s">
        <v>1506</v>
      </c>
    </row>
    <row r="13" spans="2:7">
      <c r="B13" s="167" t="s">
        <v>709</v>
      </c>
      <c r="C13" s="167" t="s">
        <v>1507</v>
      </c>
      <c r="D13" s="168">
        <v>46086</v>
      </c>
      <c r="E13" s="167">
        <v>8.5</v>
      </c>
      <c r="F13" s="169" t="s">
        <v>1508</v>
      </c>
      <c r="G13" s="167"/>
    </row>
    <row r="14" spans="2:7">
      <c r="B14" s="167" t="s">
        <v>709</v>
      </c>
      <c r="C14" s="167" t="s">
        <v>1509</v>
      </c>
      <c r="D14" s="168">
        <v>46086</v>
      </c>
      <c r="E14" s="167">
        <v>10000</v>
      </c>
      <c r="F14" s="169" t="s">
        <v>1508</v>
      </c>
      <c r="G14" s="167"/>
    </row>
    <row r="15" spans="2:7">
      <c r="B15" s="167" t="s">
        <v>709</v>
      </c>
      <c r="C15" s="167" t="s">
        <v>1510</v>
      </c>
      <c r="D15" s="168">
        <v>46086</v>
      </c>
      <c r="E15" s="167">
        <v>8000</v>
      </c>
      <c r="F15" s="169" t="s">
        <v>1508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9278</v>
      </c>
      <c r="D20" s="167"/>
      <c r="E20" s="167"/>
      <c r="F20" s="167"/>
      <c r="G20" s="167"/>
    </row>
    <row r="21" spans="2:7">
      <c r="B21" s="167" t="s">
        <v>805</v>
      </c>
      <c r="C21" s="167">
        <v>9244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9320</v>
      </c>
      <c r="D23" s="167"/>
      <c r="E23" s="167"/>
      <c r="F23" s="167"/>
      <c r="G23" s="167"/>
    </row>
    <row r="24" spans="2:7">
      <c r="B24" s="167" t="s">
        <v>808</v>
      </c>
      <c r="C24" s="167">
        <v>9265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1511</v>
      </c>
      <c r="C2" s="121" t="s">
        <v>946</v>
      </c>
      <c r="D2" s="76" t="s">
        <v>948</v>
      </c>
      <c r="E2" s="76" t="s">
        <v>1512</v>
      </c>
      <c r="F2" s="99" t="s">
        <v>1513</v>
      </c>
      <c r="G2" s="76" t="s">
        <v>1514</v>
      </c>
      <c r="H2" s="76" t="s">
        <v>1515</v>
      </c>
      <c r="I2" s="76" t="s">
        <v>1516</v>
      </c>
      <c r="J2" s="76" t="s">
        <v>1517</v>
      </c>
      <c r="K2" s="78" t="s">
        <v>1518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E17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1009</v>
      </c>
      <c r="Q1" s="231"/>
      <c r="R1" s="111"/>
      <c r="S1" s="84"/>
      <c r="T1" s="86"/>
      <c r="U1" s="232" t="s">
        <v>1519</v>
      </c>
      <c r="V1" s="232"/>
      <c r="W1" s="232"/>
    </row>
    <row r="2" spans="1:23" ht="15" customHeight="1">
      <c r="A2" s="87" t="s">
        <v>1520</v>
      </c>
      <c r="B2" s="87" t="s">
        <v>1521</v>
      </c>
      <c r="C2" s="87" t="s">
        <v>376</v>
      </c>
      <c r="D2" s="88" t="s">
        <v>961</v>
      </c>
      <c r="E2" s="88" t="s">
        <v>4</v>
      </c>
      <c r="F2" s="88" t="s">
        <v>1522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1523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 t="str">
        <f>IF(SP_SUL!B341="","*",SP_SUL!B341)</f>
        <v>*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 t="str">
        <f>IF(SP_SUL!B342="","*",SP_SUL!B342)</f>
        <v>*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 t="str">
        <f>IF(SP_SUL!B343="","*",SP_SUL!B343)</f>
        <v>*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 t="str">
        <f>IF(SP_SUL!B344="","*",SP_SUL!B344)</f>
        <v>*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 t="str">
        <f>IF(SP_SUL!O344="","*",SP_SUL!O344)</f>
        <v>*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 t="str">
        <f>IF(SP_SUL!B345="","*",SP_SUL!B345)</f>
        <v>*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1524</v>
      </c>
      <c r="D5" s="234"/>
      <c r="E5" s="234"/>
      <c r="F5" s="234"/>
      <c r="G5" s="234"/>
      <c r="H5" s="234"/>
      <c r="I5" s="234"/>
      <c r="J5" s="235"/>
      <c r="K5" s="236" t="s">
        <v>1525</v>
      </c>
      <c r="L5" s="237"/>
      <c r="M5" s="237"/>
      <c r="N5" s="237"/>
      <c r="O5" s="238" t="s">
        <v>1526</v>
      </c>
      <c r="P5" s="239"/>
    </row>
    <row r="6" spans="1:16" s="74" customFormat="1" ht="15" customHeight="1">
      <c r="A6" s="66" t="s">
        <v>1522</v>
      </c>
      <c r="B6" s="75" t="s">
        <v>1521</v>
      </c>
      <c r="C6" s="76" t="s">
        <v>961</v>
      </c>
      <c r="D6" s="77" t="s">
        <v>962</v>
      </c>
      <c r="E6" s="76" t="s">
        <v>1527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1528</v>
      </c>
      <c r="M6" s="80" t="s">
        <v>576</v>
      </c>
      <c r="N6" s="81" t="s">
        <v>956</v>
      </c>
      <c r="O6" s="158" t="s">
        <v>999</v>
      </c>
      <c r="P6" s="133" t="s">
        <v>1529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TP em preparação / Previsão de pronto 13h00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Atraso na solicitação de MC1, devido aguardou o descanso do maquinista / Cancelado intervalo devido priorização do V93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 xml:space="preserve">TP aguardando melhorar condições climáticas, chuva no momento / 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1</v>
      </c>
      <c r="P323" s="147" t="str">
        <f>IF($A$2=1,IF(SP_SUL!BJ323="","*",SP_SUL!BJ323),IF(SP_SUL!BK323="","*",SP_SUL!BK323))</f>
        <v>Em intervalo das 10h17 até 15h17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MC1 08h07 / inf pronto 08h59 / Autorizado entrada na via 09h16 / Em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Em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E17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 t="str">
        <f>IF(SP_SUL!O344="","*",SP_SUL!O344)</f>
        <v>*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 t="str">
        <f>IF(SP_SUL!O345="","*",SP_SUL!O345)</f>
        <v>*</v>
      </c>
      <c r="J345" s="113" t="str">
        <f>IF(SP_SUL!P345="","*",SP_SUL!P345)</f>
        <v>*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2026-03-10T16:57:17Z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