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16" documentId="120_S{118792C3-22EF-5104-A093-F22BFE3913F3}" xr6:coauthVersionLast="47" xr6:coauthVersionMax="47" xr10:uidLastSave="{AB59897A-CE1C-4A39-8A13-DC2ED5EBD45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95" i="1" l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<sst xmlns="http://schemas.openxmlformats.org/spreadsheetml/2006/main" count="7871" uniqueCount="1579">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</sst>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R378" activePane="topRight" state="frozen"/>
      <selection pane="topRight" activeCell="Y394" sqref="Y394:Y3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1505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1506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1507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1508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1509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1509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e">
        <f>IF(AND(BR390&lt;1,BS390&lt;1),"Produção e Intervalo",IF(BR390&lt;1,"Intervalo",IF(BS390&lt;1,"Produção","Aderente")))</f>
        <v>#DIV/0!</v>
      </c>
      <c r="BR390" s="19" t="e">
        <f>IF(OR(B390="",F390=""),"*",AY390/P390)</f>
        <v>#DIV/0!</v>
      </c>
      <c r="BS390" s="19" t="e">
        <f>IF(OR(B390="",F390=""),"*",BA390/Q390)</f>
        <v>#DIV/0!</v>
      </c>
      <c r="BT390" s="8" t="str">
        <f t="shared" si="8"/>
        <v/>
      </c>
    </row>
    <row r="391" spans="1:72" hidden="1">
      <c r="A391" s="47" t="str">
        <f>D391&amp;B391</f>
        <v>V85</v>
      </c>
      <c r="B391" s="102"/>
      <c r="C391" s="135" t="str">
        <f>IF(BS_CONTROLE[[#This Row],[DATA]]="","",WEEKNUM(BS_CONTROLE[[#This Row],[DATA]]))</f>
        <v/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>W62</v>
      </c>
      <c r="B392" s="102"/>
      <c r="C392" s="135" t="str">
        <f>IF(BS_CONTROLE[[#This Row],[DATA]]="","",WEEKNUM(BS_CONTROLE[[#This Row],[DATA]]))</f>
        <v/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</v>
      </c>
      <c r="B393" s="102"/>
      <c r="C393" s="135" t="str">
        <f>IF(BS_CONTROLE[[#This Row],[DATA]]="","",WEEKNUM(BS_CONTROLE[[#This Row],[DATA]]))</f>
        <v/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>EXPANSÃO TURMA 1</v>
      </c>
      <c r="B394" s="102"/>
      <c r="C394" s="135" t="str">
        <f>IF(BS_CONTROLE[[#This Row],[DATA]]="","",WEEKNUM(BS_CONTROLE[[#This Row],[DATA]]))</f>
        <v/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>DIEGO (TF-42)</v>
      </c>
      <c r="B395" s="102"/>
      <c r="C395" s="135" t="str">
        <f>IF(BS_CONTROLE[[#This Row],[DATA]]="","",WEEKNUM(BS_CONTROLE[[#This Row],[DATA]]))</f>
        <v/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1513</v>
      </c>
      <c r="C4" s="160" t="s">
        <v>1514</v>
      </c>
      <c r="D4" s="160" t="s">
        <v>1515</v>
      </c>
      <c r="E4" s="160" t="s">
        <v>1516</v>
      </c>
      <c r="F4" s="160" t="s">
        <v>4</v>
      </c>
      <c r="G4" s="160" t="s">
        <v>1517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1518</v>
      </c>
      <c r="C6" s="161">
        <v>407867</v>
      </c>
      <c r="D6" s="161" t="s">
        <v>1519</v>
      </c>
      <c r="E6" s="161" t="s">
        <v>789</v>
      </c>
      <c r="F6" s="161" t="s">
        <v>1520</v>
      </c>
      <c r="G6" s="162"/>
    </row>
    <row r="7" spans="2:7">
      <c r="B7" s="161" t="s">
        <v>1521</v>
      </c>
      <c r="C7" s="161">
        <v>293644</v>
      </c>
      <c r="D7" s="161" t="s">
        <v>1522</v>
      </c>
      <c r="E7" s="161" t="s">
        <v>789</v>
      </c>
      <c r="F7" s="161" t="s">
        <v>1520</v>
      </c>
      <c r="G7" s="162"/>
    </row>
    <row r="8" spans="2:7">
      <c r="B8" s="161" t="s">
        <v>1523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1524</v>
      </c>
      <c r="C9" s="161">
        <v>256790</v>
      </c>
      <c r="D9" s="161" t="s">
        <v>1525</v>
      </c>
      <c r="E9" s="161" t="s">
        <v>790</v>
      </c>
      <c r="F9" s="161" t="s">
        <v>1526</v>
      </c>
      <c r="G9" s="162">
        <v>46357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1529</v>
      </c>
      <c r="C11" s="161">
        <v>293716</v>
      </c>
      <c r="D11" s="161" t="s">
        <v>1530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1531</v>
      </c>
      <c r="C12" s="161">
        <v>257258</v>
      </c>
      <c r="D12" s="161" t="s">
        <v>1532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1533</v>
      </c>
      <c r="C13" s="161">
        <v>371147</v>
      </c>
      <c r="D13" s="161" t="s">
        <v>1534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1535</v>
      </c>
      <c r="C14" s="161">
        <v>259230</v>
      </c>
      <c r="D14" s="161" t="s">
        <v>1536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1538</v>
      </c>
      <c r="C16" s="161">
        <v>258542</v>
      </c>
      <c r="D16" s="161" t="s">
        <v>1539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1540</v>
      </c>
      <c r="C17" s="161">
        <v>257050</v>
      </c>
      <c r="D17" s="161" t="s">
        <v>1541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1543</v>
      </c>
      <c r="D4" s="163" t="s">
        <v>1544</v>
      </c>
      <c r="E4" s="163" t="s">
        <v>1545</v>
      </c>
      <c r="F4" s="160" t="s">
        <v>1546</v>
      </c>
      <c r="G4" s="163" t="s">
        <v>1547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1550</v>
      </c>
      <c r="G9" s="167" t="s">
        <v>1551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1548</v>
      </c>
      <c r="G10" s="167"/>
    </row>
    <row r="11" spans="2:7" hidden="1">
      <c r="B11" s="191" t="s">
        <v>1552</v>
      </c>
      <c r="C11" s="191">
        <v>9038</v>
      </c>
      <c r="D11" s="192">
        <v>46085</v>
      </c>
      <c r="E11" s="191">
        <v>10520</v>
      </c>
      <c r="F11" s="193" t="s">
        <v>1553</v>
      </c>
      <c r="G11" s="191"/>
    </row>
    <row r="12" spans="2:7">
      <c r="B12" s="167" t="s">
        <v>1552</v>
      </c>
      <c r="C12" s="167">
        <v>9059</v>
      </c>
      <c r="D12" s="168">
        <v>46091</v>
      </c>
      <c r="E12" s="167">
        <v>15600</v>
      </c>
      <c r="F12" s="169" t="s">
        <v>1548</v>
      </c>
      <c r="G12" s="167" t="s">
        <v>1554</v>
      </c>
    </row>
    <row r="13" spans="2:7">
      <c r="B13" s="167" t="s">
        <v>709</v>
      </c>
      <c r="C13" s="167" t="s">
        <v>1555</v>
      </c>
      <c r="D13" s="168">
        <v>46086</v>
      </c>
      <c r="E13" s="167">
        <v>8.5</v>
      </c>
      <c r="F13" s="169" t="s">
        <v>1556</v>
      </c>
      <c r="G13" s="167"/>
    </row>
    <row r="14" spans="2:7">
      <c r="B14" s="167" t="s">
        <v>709</v>
      </c>
      <c r="C14" s="167" t="s">
        <v>1557</v>
      </c>
      <c r="D14" s="168">
        <v>46086</v>
      </c>
      <c r="E14" s="167">
        <v>10000</v>
      </c>
      <c r="F14" s="169" t="s">
        <v>1556</v>
      </c>
      <c r="G14" s="167"/>
    </row>
    <row r="15" spans="2:7">
      <c r="B15" s="167" t="s">
        <v>709</v>
      </c>
      <c r="C15" s="167" t="s">
        <v>1558</v>
      </c>
      <c r="D15" s="168">
        <v>46086</v>
      </c>
      <c r="E15" s="167">
        <v>8000</v>
      </c>
      <c r="F15" s="169" t="s">
        <v>1556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946</v>
      </c>
      <c r="D2" s="76" t="s">
        <v>948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V85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W62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1568</v>
      </c>
      <c r="V1" s="234"/>
      <c r="W1" s="234"/>
    </row>
    <row r="2" spans="1:23" ht="15" customHeight="1">
      <c r="A2" s="87" t="s">
        <v>1569</v>
      </c>
      <c r="B2" s="87" t="s">
        <v>1570</v>
      </c>
      <c r="C2" s="87" t="s">
        <v>376</v>
      </c>
      <c r="D2" s="88" t="s">
        <v>961</v>
      </c>
      <c r="E2" s="88" t="s">
        <v>4</v>
      </c>
      <c r="F2" s="88" t="s">
        <v>1571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 t="str">
        <f>IF(SP_SUL!B393="","*",SP_SUL!B393)</f>
        <v>*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 t="str">
        <f>IF(SP_SUL!B394="","*",SP_SUL!B394)</f>
        <v>*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 t="str">
        <f>IF(SP_SUL!B395="","*",SP_SUL!B395)</f>
        <v>*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1573</v>
      </c>
      <c r="D5" s="236"/>
      <c r="E5" s="236"/>
      <c r="F5" s="236"/>
      <c r="G5" s="236"/>
      <c r="H5" s="236"/>
      <c r="I5" s="236"/>
      <c r="J5" s="237"/>
      <c r="K5" s="238" t="s">
        <v>1574</v>
      </c>
      <c r="L5" s="239"/>
      <c r="M5" s="239"/>
      <c r="N5" s="239"/>
      <c r="O5" s="240" t="s">
        <v>1575</v>
      </c>
      <c r="P5" s="241"/>
    </row>
    <row r="6" spans="1:16" s="74" customFormat="1" ht="15" customHeight="1">
      <c r="A6" s="66" t="s">
        <v>1571</v>
      </c>
      <c r="B6" s="75" t="s">
        <v>1570</v>
      </c>
      <c r="C6" s="76" t="s">
        <v>961</v>
      </c>
      <c r="D6" s="77" t="s">
        <v>962</v>
      </c>
      <c r="E6" s="76" t="s">
        <v>1576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1577</v>
      </c>
      <c r="M6" s="80" t="s">
        <v>576</v>
      </c>
      <c r="N6" s="81" t="s">
        <v>956</v>
      </c>
      <c r="O6" s="158" t="s">
        <v>999</v>
      </c>
      <c r="P6" s="133" t="s">
        <v>1578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MOD ZGP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V85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W62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2026-03-11T17:59:27Z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