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51" documentId="120_S{118792C3-22EF-5104-A093-F22BFE3913F3}" xr6:coauthVersionLast="47" xr6:coauthVersionMax="47" xr10:uidLastSave="{BC32B218-1B68-4D26-BF8B-FA038C9A0D15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 s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 s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 s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 s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<sst xmlns="http://schemas.openxmlformats.org/spreadsheetml/2006/main" count="4845" uniqueCount="1389">
  <si>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</si>
  <si>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</si>
  <si>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</si>
  <si>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</si>
  <si>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</si>
  <si>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</si>
  <si>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</si>
  <si>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</si>
  <si>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</si>
  <si>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</si>
  <si>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</si>
  <si>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</si>
  <si>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</si>
  <si>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</si>
  <si>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</si>
  <si>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</si>
  <si>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</si>
  <si>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</si>
  <si>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</si>
  <si>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</si>
  <si>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</si>
  <si>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</si>
  <si>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</si>
  <si>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</si>
  <si>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</si>
  <si>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</si>
  <si>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</si>
  <si>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</si>
  <si>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</si>
  <si>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</si>
  <si>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</si>
  <si>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</si>
  <si>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</si>
  <si>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</si>
  <si>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</si>
  <si>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</si>
  <si>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</si>
  <si>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</si>
  <si>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</si>
  <si>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</si>
  <si>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</si>
  <si>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</si>
  <si>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</si>
  <si>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</si>
  <si>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</si>
  <si>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</si>
  <si>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</si>
  <si>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</si>
  <si>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</si>
  <si>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</si>
  <si>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</si>
  <si>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</si>
  <si>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</si>
  <si>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</si>
  <si>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</si>
  <si>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</si>
  <si>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</si>
  <si>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</si>
  <si>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</si>
  <si>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</si>
  <si>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</si>
  <si>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</si>
  <si>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</si>
  <si>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</si>
  <si>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</si>
  <si>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</si>
  <si>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</si>
  <si>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</si>
  <si>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</si>
  <si>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</si>
  <si>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</si>
  <si>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</si>
  <si>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</si>
  <si>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</si>
  <si>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</si>
  <si>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</si>
  <si>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</si>
  <si>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</si>
  <si>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</si>
  <si>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</si>
  <si>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</si>
  <si>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</si>
  <si>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</si>
  <si>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</si>
  <si>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</si>
  <si>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</si>
  <si>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</si>
  <si>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</si>
  <si>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</si>
  <si>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</si>
  <si>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</si>
  <si>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</si>
  <si>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</si>
  <si>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</si>
  <si>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</si>
  <si>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</si>
  <si>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</si>
  <si>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</si>
  <si>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</si>
  <si>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</si>
  <si>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</si>
  <si>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</si>
  <si>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</si>
  <si>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</si>
  <si>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</si>
  <si>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</si>
  <si>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</si>
  <si>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</si>
  <si>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</si>
  <si>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</si>
  <si>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</si>
  <si>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</si>
  <si>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</si>
  <si>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</si>
  <si>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</si>
  <si>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</si>
  <si>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</si>
  <si>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</si>
  <si>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</si>
  <si>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</si>
  <si>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</si>
  <si>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</si>
  <si>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</si>
  <si>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</si>
  <si>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</si>
  <si>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</si>
  <si>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</si>
  <si>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</si>
  <si>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</si>
  <si>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</si>
  <si>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</si>
  <si>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</si>
  <si>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</si>
  <si>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</si>
  <si>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</si>
  <si>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</si>
  <si>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</si>
  <si>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</si>
  <si>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</si>
  <si>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</si>
  <si>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</si>
  <si>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</si>
  <si>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</si>
  <si>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</si>
  <si>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</si>
  <si>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</si>
  <si>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</si>
  <si>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</si>
  <si>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</si>
  <si>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</si>
  <si>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</si>
  <si>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</si>
  <si>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</si>
  <si>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</si>
  <si>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</si>
  <si>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</si>
  <si>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</si>
  <si>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</si>
  <si>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</si>
  <si>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</si>
  <si>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</si>
  <si>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</si>
  <si>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</si>
  <si>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</si>
  <si>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</si>
  <si>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</si>
  <si>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</si>
  <si>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</si>
  <si>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</si>
  <si>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</si>
  <si>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</si>
  <si>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</si>
  <si>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</si>
  <si>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</si>
  <si>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</si>
  <si>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</si>
  <si>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</si>
  <si>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</si>
  <si>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</si>
  <si>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</si>
  <si>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</si>
  <si>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</si>
  <si>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</si>
  <si>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</si>
  <si>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</si>
  <si>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</si>
  <si>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</si>
  <si>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</si>
  <si>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</si>
  <si>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</si>
  <si>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</si>
  <si>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</si>
  <si>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</si>
  <si>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</si>
  <si>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</si>
  <si>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</si>
  <si>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</si>
  <si>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</si>
  <si>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</si>
  <si>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</si>
  <si>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</si>
  <si>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</si>
  <si>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</si>
  <si>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</si>
  <si>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</si>
  <si>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</si>
  <si>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</si>
  <si>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</si>
  <si>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</si>
  <si>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</si>
  <si>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</si>
  <si>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</si>
  <si>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</si>
  <si>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</si>
  <si>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</si>
  <si>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</si>
  <si>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</si>
  <si>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</si>
  <si>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</si>
  <si>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</si>
  <si>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</si>
  <si>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</si>
  <si>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</si>
  <si>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</si>
  <si>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</si>
  <si>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</si>
  <si>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</si>
  <si>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</si>
  <si>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</si>
  <si>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</si>
  <si>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</si>
  <si>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</si>
  <si>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</si>
  <si>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</si>
  <si>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</si>
  <si>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</si>
  <si>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</si>
  <si>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</si>
  <si>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</si>
  <si>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</si>
  <si>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</si>
  <si>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</si>
  <si>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</si>
  <si>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</si>
  <si>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</si>
  <si>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</si>
  <si>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</si>
  <si>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</si>
  <si>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</si>
  <si>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</si>
  <si>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</si>
  <si>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</si>
  <si>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</si>
  <si>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</si>
  <si>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</si>
  <si>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</si>
  <si>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</si>
  <si>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</si>
  <si>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</si>
  <si>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</si>
  <si>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</si>
  <si>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</si>
  <si>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</si>
  <si>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</si>
  <si>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</si>
  <si>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</si>
  <si>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</si>
  <si>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</si>
  <si>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</si>
  <si>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</si>
  <si>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</si>
  <si>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</si>
  <si>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</si>
  <si>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</si>
  <si>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</si>
  <si>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</si>
  <si>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</si>
  <si>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</si>
  <si>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</si>
  <si>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</si>
  <si>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</si>
  <si>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</si>
  <si>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</si>
  <si>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</si>
  <si>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</si>
  <si>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</si>
  <si>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</si>
  <si>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</si>
  <si>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</si>
  <si>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</si>
  <si>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</si>
  <si>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</si>
  <si>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</si>
  <si>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</si>
  <si>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</si>
  <si>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</si>
  <si>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</si>
  <si>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</si>
  <si>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</si>
  <si>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</si>
  <si>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</si>
  <si>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</si>
  <si>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</si>
  <si>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</si>
  <si>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</si>
  <si>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</si>
  <si>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</si>
  <si>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</si>
  <si>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</si>
  <si>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</si>
  <si>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</si>
  <si>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</si>
  <si>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</si>
  <si>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</si>
  <si>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</si>
  <si>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</si>
  <si>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</si>
  <si>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</si>
  <si>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</si>
  <si>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</si>
  <si>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</si>
  <si>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</si>
  <si>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</si>
  <si>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</si>
  <si>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</si>
  <si>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</si>
  <si>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</si>
  <si>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</si>
  <si>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</si>
  <si>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</si>
  <si>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</si>
  <si>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</si>
  <si>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</si>
  <si>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</si>
  <si>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</si>
  <si>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</si>
  <si>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</si>
  <si>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</si>
  <si>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</si>
  <si>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</si>
  <si>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</si>
  <si>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</si>
  <si>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</si>
  <si>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</si>
  <si>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</si>
  <si>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</si>
  <si>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</si>
  <si>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</si>
  <si>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</si>
  <si>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</si>
  <si>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</si>
  <si>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</si>
  <si>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</si>
  <si>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</si>
  <si>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</si>
  <si>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</si>
  <si>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</si>
  <si>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</si>
  <si>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</si>
  <si>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</si>
  <si>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</si>
  <si>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</si>
  <si>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</si>
  <si>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</si>
  <si>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</si>
  <si>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</si>
  <si>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</si>
  <si>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</si>
  <si>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</si>
  <si>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</si>
  <si>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</si>
  <si>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</si>
  <si>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</si>
  <si>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</si>
  <si>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</si>
  <si>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</si>
  <si>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</si>
  <si>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</si>
  <si>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</si>
  <si>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</si>
  <si>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</si>
  <si>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</si>
  <si>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</si>
  <si>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</si>
  <si>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</si>
  <si>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</si>
  <si>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</si>
  <si>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</si>
  <si>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</si>
  <si>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</si>
  <si>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</si>
  <si>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</si>
  <si>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</si>
  <si>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</si>
  <si>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</si>
  <si>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</si>
  <si>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</si>
  <si>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</si>
  <si>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</si>
  <si>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</si>
  <si>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</si>
  <si>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</si>
  <si>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</si>
  <si>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</si>
  <si>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</si>
  <si>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</si>
  <si>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</si>
  <si>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</si>
  <si>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</si>
  <si>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</si>
  <si>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</si>
  <si>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</si>
  <si>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</si>
  <si>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</si>
  <si>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</si>
  <si>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</si>
  <si>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</si>
  <si>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</si>
  <si>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</si>
  <si>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</si>
  <si>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</si>
  <si>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</si>
  <si>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</si>
  <si>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</si>
  <si>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</si>
  <si>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</si>
  <si>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</si>
  <si>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</si>
  <si>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</si>
  <si>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</si>
  <si>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</si>
  <si>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</si>
  <si>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</si>
  <si>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</si>
  <si>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</si>
  <si>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</si>
  <si>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</si>
  <si>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</si>
  <si>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</si>
  <si>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</si>
  <si>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</si>
  <si>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</si>
  <si>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</si>
  <si>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</si>
  <si>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</si>
  <si>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</si>
  <si>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</si>
  <si>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</si>
  <si>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</si>
  <si>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</si>
  <si>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</si>
  <si>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</si>
  <si>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</si>
  <si>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</si>
  <si>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</si>
  <si>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</si>
  <si>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</si>
  <si>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</si>
  <si>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</si>
  <si>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</si>
  <si>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</si>
  <si>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</si>
  <si>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</si>
  <si>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</si>
  <si>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</si>
  <si>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</si>
  <si>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</si>
  <si>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</si>
  <si>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</si>
  <si>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</si>
  <si>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</si>
  <si>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</si>
  <si>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</si>
  <si>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</si>
  <si>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</si>
  <si>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</si>
  <si>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</si>
  <si>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</si>
  <si>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</si>
  <si>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</si>
  <si>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</si>
  <si>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</si>
  <si>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</si>
  <si>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</si>
  <si>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</si>
  <si>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</si>
  <si>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</si>
  <si>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</si>
  <si>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</si>
  <si>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</si>
  <si>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</si>
  <si>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</si>
  <si>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</si>
  <si>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</si>
  <si>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</si>
  <si>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</si>
  <si>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</si>
  <si>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</si>
  <si>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</si>
  <si>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</si>
  <si>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</si>
  <si>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</si>
  <si>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</si>
  <si>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</si>
  <si>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</si>
  <si>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</si>
  <si>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</si>
  <si>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</si>
  <si>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</si>
  <si>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</si>
  <si>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</si>
  <si>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</si>
  <si>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</si>
  <si>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</si>
  <si>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</si>
  <si>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</si>
  <si>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</si>
  <si>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</si>
  <si>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</si>
  <si>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</si>
  <si>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</si>
  <si>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</si>
  <si>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</si>
  <si>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</si>
  <si>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</si>
  <si>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</si>
  <si>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</si>
  <si>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</si>
  <si>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</si>
  <si>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</si>
  <si>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</si>
  <si>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</si>
  <si>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</si>
  <si>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</si>
  <si>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</si>
  <si>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</si>
  <si>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</si>
  <si>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</si>
  <si>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</si>
  <si>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</si>
  <si>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</si>
  <si>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</si>
  <si>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</si>
  <si>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</si>
  <si>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</si>
  <si>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</si>
  <si>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</si>
  <si>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</si>
  <si>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</si>
  <si>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</si>
  <si>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</si>
  <si>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</si>
  <si>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</si>
  <si>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</si>
  <si>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</si>
  <si>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</si>
  <si>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</si>
  <si>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</si>
  <si>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</si>
  <si>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</si>
  <si>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</si>
  <si>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</si>
  <si>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</si>
  <si>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</si>
  <si>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</si>
  <si>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</si>
  <si>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</si>
  <si>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</si>
  <si>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</si>
  <si>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</si>
  <si>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</si>
  <si>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</si>
  <si>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</si>
  <si>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</si>
  <si>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</si>
  <si>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</si>
  <si>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</si>
  <si>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</si>
  <si>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</si>
  <si>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</si>
  <si>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</si>
  <si>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</si>
  <si>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</si>
  <si>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</si>
  <si>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</si>
  <si>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</si>
  <si>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</si>
  <si>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</si>
  <si>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</si>
  <si>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</si>
  <si>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</si>
  <si>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</si>
  <si>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</si>
  <si>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</si>
  <si>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</si>
  <si>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</si>
  <si>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</si>
  <si>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</si>
  <si>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</si>
  <si>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</si>
  <si>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</si>
  <si>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</si>
  <si>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</si>
  <si>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</si>
  <si>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</si>
  <si>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</si>
  <si>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</si>
  <si>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</si>
  <si>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</si>
  <si>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</si>
  <si>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</si>
  <si>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</si>
  <si>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</si>
  <si>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</si>
  <si>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</si>
  <si>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</si>
  <si>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</si>
  <si>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</si>
  <si>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</si>
  <si>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</si>
  <si>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</si>
  <si>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</si>
  <si>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</si>
  <si>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</si>
  <si>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</si>
  <si>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</si>
  <si>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</si>
  <si>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</si>
  <si>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</si>
  <si>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</si>
  <si>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</si>
  <si>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</si>
  <si>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</si>
  <si>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</si>
  <si>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</si>
  <si>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</si>
  <si>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</si>
  <si>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</si>
  <si>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</si>
  <si>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</si>
  <si>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</si>
  <si>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</si>
  <si>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</si>
  <si>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</si>
  <si>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</si>
  <si>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</si>
  <si>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</si>
  <si>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</si>
  <si>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</si>
  <si>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</si>
  <si>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</si>
  <si>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</si>
  <si>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</si>
  <si>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</si>
  <si>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</si>
  <si>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</si>
  <si>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</si>
  <si>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</si>
  <si>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</si>
  <si>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</si>
  <si>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</si>
  <si>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</si>
  <si>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</si>
  <si>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</si>
  <si>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</si>
  <si>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</si>
  <si>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</si>
  <si>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</si>
  <si>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</si>
  <si>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</si>
  <si>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</si>
  <si>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</si>
  <si>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</si>
  <si>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</si>
  <si>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</si>
  <si>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</si>
  <si>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</si>
  <si>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</si>
  <si>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</si>
  <si>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</si>
  <si>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</si>
  <si>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</si>
  <si>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</si>
  <si>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</si>
  <si>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</si>
  <si>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</si>
  <si>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</si>
  <si>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</si>
  <si>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</si>
  <si>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</si>
  <si>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</si>
  <si>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</si>
  <si>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</si>
  <si>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</si>
  <si>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</si>
  <si>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</si>
  <si>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</si>
  <si>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</si>
  <si>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</si>
  <si>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</si>
  <si>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</si>
  <si>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</si>
  <si>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</si>
  <si>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</si>
  <si>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</si>
  <si>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</si>
  <si>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</si>
  <si>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</si>
  <si>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</si>
  <si>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</si>
  <si>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</si>
  <si>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</si>
  <si>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</si>
  <si>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</si>
  <si>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</si>
  <si>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</si>
  <si>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</si>
  <si>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</si>
  <si>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</si>
  <si>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</si>
  <si>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</si>
  <si>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</si>
  <si>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</si>
  <si>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</si>
  <si>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</si>
  <si>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</si>
  <si>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</si>
  <si>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</si>
  <si>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</si>
  <si>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</si>
  <si>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</si>
  <si>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</si>
  <si>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</si>
  <si>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</si>
  <si>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</si>
  <si>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</si>
  <si>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</si>
  <si>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</si>
  <si>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</si>
  <si>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</si>
  <si>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</si>
  <si>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</si>
  <si>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</si>
  <si>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</si>
  <si>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</si>
  <si>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</si>
  <si>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</si>
  <si>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</si>
  <si>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</si>
  <si>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</si>
  <si>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</si>
  <si>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</si>
  <si>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</si>
  <si>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</si>
  <si>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</si>
  <si>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</si>
  <si>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</si>
  <si>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</si>
  <si>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</si>
  <si>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</si>
  <si>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</si>
  <si>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</si>
  <si>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</si>
  <si>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</si>
  <si>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</si>
  <si>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</si>
  <si>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</si>
  <si>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</si>
  <si>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</si>
  <si>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</si>
  <si>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</si>
  <si>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</si>
  <si>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</si>
  <si>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</si>
  <si>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</si>
  <si>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</si>
  <si>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</si>
  <si>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</si>
  <si>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</si>
  <si>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</si>
  <si>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</si>
  <si>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</si>
  <si>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</si>
  <si>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</si>
  <si>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</si>
  <si>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</si>
  <si>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</si>
  <si>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</si>
  <si>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</si>
  <si>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</si>
  <si>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</si>
  <si>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</si>
  <si>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</si>
  <si>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</si>
  <si>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</si>
  <si>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</si>
  <si>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</si>
  <si>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</si>
  <si>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</si>
  <si>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</si>
  <si>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</si>
  <si>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</si>
  <si>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</si>
  <si>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</si>
  <si>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</si>
  <si>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</si>
  <si>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</si>
  <si>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</si>
  <si>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</si>
  <si>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</si>
  <si>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</si>
  <si>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</si>
  <si>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</si>
  <si>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</si>
  <si>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</si>
  <si>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</si>
  <si>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</si>
  <si>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</si>
  <si>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</si>
  <si>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</si>
  <si>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</si>
  <si>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</si>
  <si>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</si>
  <si>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</si>
  <si>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</si>
  <si>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</si>
  <si>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</si>
  <si>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</si>
  <si>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</si>
  <si>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</si>
  <si>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</si>
  <si>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</si>
  <si>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</si>
  <si>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</si>
  <si>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</si>
  <si>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</si>
  <si>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</si>
  <si>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</si>
  <si>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</si>
  <si>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</si>
  <si>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</si>
  <si>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</si>
  <si>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</si>
  <si>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</si>
  <si>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</si>
  <si>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</si>
  <si>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</si>
  <si>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</si>
  <si>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</si>
  <si>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</si>
  <si>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</si>
  <si>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</si>
  <si>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</si>
  <si>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</si>
  <si>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</si>
  <si>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</si>
  <si>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</si>
  <si>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</si>
  <si>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</si>
  <si>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</si>
  <si>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</si>
  <si>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</si>
  <si>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</si>
  <si>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</si>
  <si>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</si>
  <si>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</si>
  <si>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</si>
  <si>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</si>
  <si>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</si>
  <si>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</si>
  <si>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</si>
  <si>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</si>
  <si>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</si>
  <si>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</si>
  <si>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</si>
  <si>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</si>
  <si>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</si>
  <si>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</si>
  <si>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</si>
  <si>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</si>
  <si>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</si>
  <si>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</si>
  <si>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</si>
  <si>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</si>
  <si>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</si>
  <si>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</si>
  <si>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</si>
  <si>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</si>
  <si>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</si>
  <si>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</si>
  <si>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</si>
  <si>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</si>
  <si>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</si>
  <si>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</si>
  <si>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</si>
  <si>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</si>
  <si>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</si>
  <si>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</si>
  <si>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</si>
  <si>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</si>
  <si>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</si>
  <si>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</si>
  <si>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</si>
  <si>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</si>
  <si>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</si>
  <si>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</si>
  <si>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</si>
  <si>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</si>
  <si>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</si>
  <si>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</si>
  <si>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</si>
  <si>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</si>
  <si>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</si>
  <si>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</si>
  <si>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</si>
  <si>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</si>
  <si>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</si>
  <si>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</si>
  <si>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</si>
  <si>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</si>
  <si>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</si>
  <si>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</si>
  <si>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</si>
  <si>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</si>
  <si>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</si>
  <si>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</si>
  <si>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</si>
  <si>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</si>
  <si>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</si>
  <si>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</si>
  <si>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</si>
  <si>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</si>
  <si>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</si>
  <si>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</si>
  <si>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</si>
  <si>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</si>
  <si>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</si>
  <si>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</si>
  <si>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</si>
  <si>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</si>
  <si>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</si>
  <si>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</si>
  <si>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</si>
  <si>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</si>
  <si>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</si>
  <si>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</si>
  <si>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</si>
  <si>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</si>
  <si>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</si>
  <si>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</si>
  <si>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</si>
  <si>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</si>
  <si>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</si>
  <si>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</si>
  <si>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</si>
  <si>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</si>
  <si>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</si>
  <si>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</si>
  <si>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</si>
  <si>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</si>
  <si>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</si>
  <si>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</si>
  <si>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</si>
  <si>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</si>
  <si>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</si>
  <si>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</si>
  <si>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</si>
  <si>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</si>
  <si>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</si>
  <si>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</si>
  <si>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</si>
  <si>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</si>
  <si>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</si>
  <si>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</si>
  <si>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</si>
  <si>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</si>
  <si>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</si>
  <si>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</si>
  <si>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</si>
  <si>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</si>
  <si>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</si>
  <si>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</si>
  <si>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</si>
  <si>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</si>
  <si>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</si>
  <si>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</si>
  <si>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</si>
  <si>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</si>
  <si>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</si>
  <si>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</si>
  <si>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</si>
  <si>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</si>
  <si>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</si>
  <si>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</si>
  <si>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</si>
  <si>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</si>
  <si>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</si>
  <si>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</si>
  <si>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</si>
  <si>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</si>
  <si>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</si>
  <si>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</si>
  <si>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</si>
  <si>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</si>
  <si>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</si>
  <si>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</si>
  <si>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</si>
  <si>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</si>
  <si>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</si>
  <si>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</si>
  <si>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</si>
  <si>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</si>
  <si>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</si>
  <si>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</si>
  <si>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</si>
  <si>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</si>
  <si>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</si>
  <si>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</si>
  <si>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</si>
  <si>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</si>
  <si>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</si>
  <si>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</si>
  <si>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</si>
  <si>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</si>
  <si>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</si>
  <si>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</si>
  <si>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</si>
  <si>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</si>
  <si>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</si>
  <si>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</si>
  <si>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</si>
  <si>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</si>
  <si>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</si>
  <si>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</si>
  <si>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</si>
  <si>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</si>
  <si>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</si>
  <si>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</si>
  <si>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</si>
  <si>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</si>
  <si>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</si>
  <si>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</si>
  <si>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</si>
  <si>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</si>
  <si>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</si>
  <si>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</si>
  <si>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</si>
  <si>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</si>
  <si>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</si>
  <si>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</si>
  <si>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</si>
  <si>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</si>
  <si>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</si>
  <si>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</si>
  <si>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</si>
  <si>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</si>
  <si>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</si>
  <si>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</si>
  <si>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</si>
  <si>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</si>
  <si>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</si>
  <si>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</si>
  <si>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</si>
  <si>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</si>
  <si>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</si>
  <si>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</si>
  <si>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</si>
  <si>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</si>
  <si>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</si>
  <si>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</si>
  <si>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</si>
  <si>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</si>
  <si>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</si>
  <si>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</si>
  <si>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</si>
  <si>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</si>
  <si>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</si>
  <si>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</si>
  <si>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</si>
  <si>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</si>
  <si>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</si>
  <si>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</si>
  <si>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</si>
  <si>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</si>
  <si>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</si>
  <si>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</si>
  <si>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</si>
  <si>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</si>
  <si>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</si>
  <si>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</si>
  <si>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</si>
  <si>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</si>
  <si>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</si>
  <si>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</si>
  <si>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</si>
  <si>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</si>
  <si>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</si>
  <si>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</si>
  <si>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</si>
  <si>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</si>
  <si>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</si>
  <si>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</si>
  <si>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</si>
  <si>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</si>
  <si>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</si>
  <si>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</si>
  <si>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</si>
  <si>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</si>
  <si>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</si>
  <si>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</si>
  <si>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</si>
  <si>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</si>
  <si>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</si>
  <si>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</si>
  <si>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</si>
  <si>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</si>
  <si>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</si>
  <si>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</si>
  <si>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</si>
  <si>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</si>
  <si>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</si>
  <si>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</si>
  <si>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</si>
  <si>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</si>
  <si>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</si>
  <si>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</si>
  <si>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</si>
  <si>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</si>
  <si>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</si>
  <si>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</si>
  <si>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</si>
  <si>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</si>
  <si>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</si>
  <si>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</si>
  <si>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</si>
  <si>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</si>
  <si>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</si>
  <si>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</si>
  <si>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</si>
  <si>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</si>
  <si>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</si>
  <si>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</si>
  <si>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</si>
  <si>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</si>
  <si>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</si>
  <si>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</si>
  <si>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</si>
  <si>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</si>
  <si>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</si>
  <si>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</si>
  <si>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</si>
  <si>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</si>
  <si>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</si>
  <si>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</si>
  <si>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</si>
  <si>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</si>
  <si>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</si>
  <si>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</si>
  <si>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</si>
  <si>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</si>
  <si>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</si>
  <si>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</si>
  <si>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</si>
  <si>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</si>
  <si>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</si>
  <si>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</si>
  <si>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</si>
  <si>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</si>
  <si>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</si>
  <si>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</si>
  <si>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</si>
  <si>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</si>
  <si>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</si>
  <si>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</si>
  <si>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</si>
  <si>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</si>
  <si>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</si>
  <si>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</si>
  <si>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</si>
  <si>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</si>
  <si>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</si>
  <si>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</si>
  <si>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</si>
  <si>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</si>
  <si>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</si>
  <si>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</si>
  <si>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>MC1 8:51, em deslocamento para km da descarga 9:25, em intervalo 13:05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</si>
  <si>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</si>
  <si>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</si>
  <si>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</si>
  <si>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</si>
  <si>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</si>
  <si>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</si>
  <si>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Pedro </t>
  </si>
  <si>
    <t xml:space="preserve">Equipe pronta 8:55, sem condições para atividade devido chuva, 11:47 com temperatura para atividade, aguarda oportunidade 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</si>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</sst>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K162" sqref="BK1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IF(D8="","*",IFERROR(IF(ISODD(COUNT(AS8:AX1031)),"ERRO",SUM((AT8-AS8),(AV8-AU8),(AX8-AW8))),"ERRO"))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IF(D9="","*",IFERROR(IF(ISODD(COUNT(AS9:AX1032)),"ERRO",SUM((AT9-AS9),(AV9-AU9),(AX9-AW9))),"ERRO"))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IF(D10="","*",IFERROR(IF(ISODD(COUNT(AS10:AX1033)),"ERRO",SUM((AT10-AS10),(AV10-AU10),(AX10-AW10))),"ERRO"))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IF(D11="","*",IFERROR(IF(ISODD(COUNT(AS11:AX1034)),"ERRO",SUM((AT11-AS11),(AV11-AU11),(AX11-AW11))),"ERRO"))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IF(D12="","*",IFERROR(IF(ISODD(COUNT(AS12:AX1035)),"ERRO",SUM((AT12-AS12),(AV12-AU12),(AX12-AW12))),"ERRO"))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IF(D13="","*",IFERROR(IF(ISODD(COUNT(AS13:AX1036)),"ERRO",SUM((AT13-AS13),(AV13-AU13),(AX13-AW13))),"ERRO"))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IF(D16="","*",IFERROR(IF(ISODD(COUNT(AS16:AX1039)),"ERRO",SUM((AT16-AS16),(AV16-AU16),(AX16-AW16))),"ERRO"))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IF(D17="","*",IFERROR(IF(ISODD(COUNT(AS17:AX1040)),"ERRO",SUM((AT17-AS17),(AV17-AU17),(AX17-AW17))),"ERRO"))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IF(D18="","*",IFERROR(IF(ISODD(COUNT(AS18:AX1041)),"ERRO",SUM((AT18-AS18),(AV18-AU18),(AX18-AW18))),"ERRO"))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IF(D19="","*",IFERROR(IF(ISODD(COUNT(AS19:AX1042)),"ERRO",SUM((AT19-AS19),(AV19-AU19),(AX19-AW19))),"ERRO"))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IF(D20="","*",IFERROR(IF(ISODD(COUNT(AS20:AX1043)),"ERRO",SUM((AT20-AS20),(AV20-AU20),(AX20-AW20))),"ERRO"))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IF(D21="","*",IFERROR(IF(ISODD(COUNT(AS21:AX1044)),"ERRO",SUM((AT21-AS21),(AV21-AU21),(AX21-AW21))),"ERRO"))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IF(D22="","*",IFERROR(IF(ISODD(COUNT(AS22:AX1045)),"ERRO",SUM((AT22-AS22),(AV22-AU22),(AX22-AW22))),"ERRO"))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IF(D23="","*",IFERROR(IF(ISODD(COUNT(AS23:AX1045)),"ERRO",SUM((AT23-AS23),(AV23-AU23),(AX23-AW23))),"ERRO"))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IF(D24="","*",IFERROR(IF(ISODD(COUNT(AS24:AX1046)),"ERRO",SUM((AT24-AS24),(AV24-AU24),(AX24-AW24))),"ERRO"))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IF(D25="","*",IFERROR(IF(ISODD(COUNT(AS25:AX1047)),"ERRO",SUM((AT25-AS25),(AV25-AU25),(AX25-AW25))),"ERRO"))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IF(D26="","*",IFERROR(IF(ISODD(COUNT(AS26:AX1048)),"ERRO",SUM((AT26-AS26),(AV26-AU26),(AX26-AW26))),"ERRO"))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IF(D27="","*",IFERROR(IF(ISODD(COUNT(AS27:AX1049)),"ERRO",SUM((AT27-AS27),(AV27-AU27),(AX27-AW27))),"ERRO"))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IF(D28="","*",IFERROR(IF(ISODD(COUNT(AS28:AX1050)),"ERRO",SUM((AT28-AS28),(AV28-AU28),(AX28-AW28))),"ERRO"))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IF(D29="","*",IFERROR(IF(ISODD(COUNT(AS29:AX1051)),"ERRO",SUM((AT29-AS29),(AV29-AU29),(AX29-AW29))),"ERRO"))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IF(D32="","*",IFERROR(IF(ISODD(COUNT(AS32:AX1054)),"ERRO",SUM((AT32-AS32),(AV32-AU32),(AX32-AW32))),"ERRO"))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IF(D33="","*",IFERROR(IF(ISODD(COUNT(AS33:AX1056)),"ERRO",SUM((AT33-AS33),(AV33-AU33),(AX33-AW33))),"ERRO"))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IF(D34="","*",IFERROR(IF(ISODD(COUNT(AS34:AX1055)),"ERRO",SUM((AT34-AS34),(AV34-AU34),(AX34-AW34))),"ERRO"))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IF(D35="","*",IFERROR(IF(ISODD(COUNT(AS35:AX1057)),"ERRO",SUM((AT35-AS35),(AV35-AU35),(AX35-AW35))),"ERRO"))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IF(D36="","*",IFERROR(IF(ISODD(COUNT(AS36:AX1057)),"ERRO",SUM((AT36-AS36),(AV36-AU36),(AX36-AW36))),"ERRO"))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IF(D37="","*",IFERROR(IF(ISODD(COUNT(AS37:AX1058)),"ERRO",SUM((AT37-AS37),(AV37-AU37),(AX37-AW37))),"ERRO"))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IF(D38="","*",IFERROR(IF(ISODD(COUNT(AS38:AX1057)),"ERRO",SUM((AT38-AS38),(AV38-AU38),(AX38-AW38))),"ERRO"))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IF(D39="","*",IFERROR(IF(ISODD(COUNT(AS39:AX1062)),"ERRO",SUM((AT39-AS39),(AV39-AU39),(AX39-AW39))),"ERRO"))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IF(D40="","*",IFERROR(IF(ISODD(COUNT(AS40:AX1058)),"ERRO",SUM((AT40-AS40),(AV40-AU40),(AX40-AW40))),"ERRO"))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IF(D41="","*",IFERROR(IF(ISODD(COUNT(AS41:AX1060)),"ERRO",SUM((AT41-AS41),(AV41-AU41),(AX41-AW41))),"ERRO"))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IF(D42="","*",IFERROR(IF(ISODD(COUNT(AS42:AX1060)),"ERRO",SUM((AT42-AS42),(AV42-AU42),(AX42-AW42))),"ERRO"))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IF(D43="","*",IFERROR(IF(ISODD(COUNT(AS43:AX1060)),"ERRO",SUM((AT43-AS43),(AV43-AU43),(AX43-AW43))),"ERRO"))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IF(D44="","*",IFERROR(IF(ISODD(COUNT(AS44:AX1059)),"ERRO",SUM((AT44-AS44),(AV44-AU44),(AX44-AW44))),"ERRO"))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IF(D45="","*",IFERROR(IF(ISODD(COUNT(AS45:AX1060)),"ERRO",SUM((AT45-AS45),(AV45-AU45),(AX45-AW45))),"ERRO"))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IF(D46="","*",IFERROR(IF(ISODD(COUNT(AS46:AX1061)),"ERRO",SUM((AT46-AS46),(AV46-AU46),(AX46-AW46))),"ERRO"))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IF(D49="","*",IFERROR(IF(ISODD(COUNT(AS49:AX1064)),"ERRO",SUM((AT49-AS49),(AV49-AU49),(AX49-AW49))),"ERRO"))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IF(D50="","*",IFERROR(IF(ISODD(COUNT(AS50:AX1073)),"ERRO",SUM((AT50-AS50),(AV50-AU50),(AX50-AW50))),"ERRO"))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IF(D51="","*",IFERROR(IF(ISODD(COUNT(AS51:AX1065)),"ERRO",SUM((AT51-AS51),(AV51-AU51),(AX51-AW51))),"ERRO"))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IF(D52="","*",IFERROR(IF(ISODD(COUNT(AS52:AX1066)),"ERRO",SUM((AT52-AS52),(AV52-AU52),(AX52-AW52))),"ERRO"))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IF(D53="","*",IFERROR(IF(ISODD(COUNT(AS53:AX1067)),"ERRO",SUM((AT53-AS53),(AV53-AU53),(AX53-AW53))),"ERRO"))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IF(D54="","*",IFERROR(IF(ISODD(COUNT(AS54:AX1077)),"ERRO",SUM((AT54-AS54),(AV54-AU54),(AX54-AW54))),"ERRO"))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IF(D55="","*",IFERROR(IF(ISODD(COUNT(AS55:AX1078)),"ERRO",SUM((AT55-AS55),(AV55-AU55),(AX55-AW55))),"ERRO"))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IF(D56="","*",IFERROR(IF(ISODD(COUNT(AS56:AX1078)),"ERRO",SUM((AT56-AS56),(AV56-AU56),(AX56-AW56))),"ERRO"))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IF(D57="","*",IFERROR(IF(ISODD(COUNT(AS57:AX1068)),"ERRO",SUM((AT57-AS57),(AV57-AU57),(AX57-AW57))),"ERRO"))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IF(D58="","*",IFERROR(IF(ISODD(COUNT(AS58:AX1080)),"ERRO",SUM((AT58-AS58),(AV58-AU58),(AX58-AW58))),"ERRO"))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IF(D59="","*",IFERROR(IF(ISODD(COUNT(AS59:AX1069)),"ERRO",SUM((AT59-AS59),(AV59-AU59),(AX59-AW59))),"ERRO"))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 t="str">
        <f>IF(D60="","*",IFERROR(IF(ISODD(COUNT(AS60:AX1070)),"ERRO",SUM((AT60-AS60),(AV60-AU60),(AX60-AW60))),"ERRO"))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 t="str">
        <f>IF(D61="","*",IFERROR(IF(ISODD(COUNT(AS61:AX1071)),"ERRO",SUM((AT61-AS61),(AV61-AU61),(AX61-AW61))),"ERRO"))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IF(D62="","*",IFERROR(IF(ISODD(COUNT(AS62:AX1072)),"ERRO",SUM((AT62-AS62),(AV62-AU62),(AX62-AW62))),"ERRO"))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IF(D63="","*",IFERROR(IF(ISODD(COUNT(AS63:AX1073)),"ERRO",SUM((AT63-AS63),(AV63-AU63),(AX63-AW63))),"ERRO"))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ERRO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e">
        <f>IF(AND(BR64&lt;1,BS64&lt;1),"Produção e Intervalo",IF(BR64&lt;1,"Intervalo",IF(BS64&lt;1,"Produção","Aderente")))</f>
        <v>#VALUE!</v>
      </c>
      <c r="BR64" s="19" t="e">
        <f>IF(OR(B64="",F64=""),"*",AY64/P64)</f>
        <v>#VALUE!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 t="str">
        <f>IF(D66="","*",IFERROR(IF(ISODD(COUNT(AS66:AX1074)),"ERRO",SUM((AT66-AS66),(AV66-AU66),(AX66-AW66))),"ERRO"))</f>
        <v>ERRO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IF(D67="","*",IFERROR(IF(ISODD(COUNT(AS67:AX1075)),"ERRO",SUM((AT67-AS67),(AV67-AU67),(AX67-AW67))),"ERRO"))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IF(D68="","*",IFERROR(IF(ISODD(COUNT(AS68:AX1076)),"ERRO",SUM((AT68-AS68),(AV68-AU68),(AX68-AW68))),"ERRO"))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IF(D69="","*",IFERROR(IF(ISODD(COUNT(AS69:AX1077)),"ERRO",SUM((AT69-AS69),(AV69-AU69),(AX69-AW69))),"ERRO"))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 t="str">
        <f>IF(D70="","*",IFERROR(IF(ISODD(COUNT(AS70:AX1078)),"ERRO",SUM((AT70-AS70),(AV70-AU70),(AX70-AW70))),"ERRO"))</f>
        <v>ERRO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 t="str">
        <f>IF(D71="","*",IFERROR(IF(ISODD(COUNT(AS71:AX1093)),"ERRO",SUM((AT71-AS71),(AV71-AU71),(AX71-AW71))),"ERRO"))</f>
        <v>ERRO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e">
        <f>IF(AND(BR71&lt;1,BS71&lt;1),"Produção e Intervalo",IF(BR71&lt;1,"Intervalo",IF(BS71&lt;1,"Produção","Aderente")))</f>
        <v>#VALUE!</v>
      </c>
      <c r="BR71" s="19" t="e">
        <f>IF(OR(B71="",F71=""),"*",AY71/P71)</f>
        <v>#VALUE!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 t="str">
        <f>IF(D72="","*",IFERROR(IF(ISODD(COUNT(AS72:AX1079)),"ERRO",SUM((AT72-AS72),(AV72-AU72),(AX72-AW72))),"ERRO"))</f>
        <v>ERRO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e">
        <f t="shared" si="3"/>
        <v>#VALUE!</v>
      </c>
      <c r="BR72" s="19" t="e">
        <f>IF(OR(B72="",F72=""),"*",AY72/P72)</f>
        <v>#VALUE!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 t="str">
        <f>IF(D73="","*",IFERROR(IF(ISODD(COUNT(AS73:AX1080)),"ERRO",SUM((AT73-AS73),(AV73-AU73),(AX73-AW73))),"ERRO"))</f>
        <v>ERRO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e">
        <f t="shared" si="3"/>
        <v>#VALUE!</v>
      </c>
      <c r="BR73" s="19" t="e">
        <f>IF(OR(B73="",F73=""),"*",AY73/P73)</f>
        <v>#VALUE!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 t="str">
        <f>IF(D74="","*",IFERROR(IF(ISODD(COUNT(AS74:AX1094)),"ERRO",SUM((AT74-AS74),(AV74-AU74),(AX74-AW74))),"ERRO"))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IF(D75="","*",IFERROR(IF(ISODD(COUNT(AS75:AX1081)),"ERRO",SUM((AT75-AS75),(AV75-AU75),(AX75-AW75))),"ERRO"))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 t="str">
        <f>IF(D76="","*",IFERROR(IF(ISODD(COUNT(AS76:AX1098)),"ERRO",SUM((AT76-AS76),(AV76-AU76),(AX76-AW76))),"ERRO"))</f>
        <v>ERRO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IF(D77="","*",IFERROR(IF(ISODD(COUNT(AS77:AX1097)),"ERRO",SUM((AT77-AS77),(AV77-AU77),(AX77-AW77))),"ERRO"))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IF(D78="","*",IFERROR(IF(ISODD(COUNT(AS78:AX1097)),"ERRO",SUM((AT78-AS78),(AV78-AU78),(AX78-AW78))),"ERRO"))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IF(D79="","*",IFERROR(IF(ISODD(COUNT(AS79:AX1082)),"ERRO",SUM((AT79-AS79),(AV79-AU79),(AX79-AW79))),"ERRO"))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 t="str">
        <f>IF(D80="","*",IFERROR(IF(ISODD(COUNT(AS80:AX1083)),"ERRO",SUM((AT80-AS80),(AV80-AU80),(AX80-AW80))),"ERRO"))</f>
        <v>ERRO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 t="str">
        <f>IF(D81="","*",IFERROR(IF(ISODD(COUNT(AS81:AX1084)),"ERRO",SUM((AT81-AS81),(AV81-AU81),(AX81-AW81))),"ERRO"))</f>
        <v>ERRO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 t="str">
        <f>IF(D84="","*",IFERROR(IF(ISODD(COUNT(AS84:AX1086)),"ERRO",SUM((AT84-AS84),(AV84-AU84),(AX84-AW84))),"ERRO"))</f>
        <v>ERRO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e">
        <f t="shared" si="3"/>
        <v>#VALUE!</v>
      </c>
      <c r="BR84" s="19" t="e">
        <f>IF(OR(B84="",F84=""),"*",AY84/P84)</f>
        <v>#VALUE!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 t="str">
        <f t="shared" ref="AY85:AY104" si="8">IF(D85="","*",IFERROR(IF(ISODD(COUNT(AS85:AX1087)),"ERRO",SUM((AT85-AS85),(AV85-AU85),(AX85-AW85))),"ERRO"))</f>
        <v>ERRO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e">
        <f t="shared" si="3"/>
        <v>#VALUE!</v>
      </c>
      <c r="BR85" s="19" t="e">
        <f>IF(OR(B85="",F85=""),"*",AY85/P85)</f>
        <v>#VALUE!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 t="str">
        <f t="shared" si="8"/>
        <v>ERRO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e">
        <f t="shared" si="3"/>
        <v>#VALUE!</v>
      </c>
      <c r="BR86" s="19" t="e">
        <f>IF(OR(B86="",F86=""),"*",AY86/P86)</f>
        <v>#VALUE!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 t="str">
        <f t="shared" si="8"/>
        <v>ERRO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e">
        <f>IF(AND(BR87&lt;1,BS87&lt;1),"Produção e Intervalo",IF(BR87&lt;1,"Intervalo",IF(BS87&lt;1,"Produção","Aderente")))</f>
        <v>#VALUE!</v>
      </c>
      <c r="BR87" s="19" t="e">
        <f>IF(OR(B87="",F87=""),"*",AY87/P87)</f>
        <v>#VALUE!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 t="str">
        <f t="shared" si="8"/>
        <v>ERRO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e">
        <f>IF(AND(BR88&lt;1,BS88&lt;1),"Produção e Intervalo",IF(BR88&lt;1,"Intervalo",IF(BS88&lt;1,"Produção","Aderente")))</f>
        <v>#VALUE!</v>
      </c>
      <c r="BR88" s="19" t="e">
        <f>IF(OR(B88="",F88=""),"*",AY88/P88)</f>
        <v>#VALUE!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 t="str">
        <f t="shared" si="8"/>
        <v>ERRO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e">
        <f>IF(AND(BR89&lt;1,BS89&lt;1),"Produção e Intervalo",IF(BR89&lt;1,"Intervalo",IF(BS89&lt;1,"Produção","Aderente")))</f>
        <v>#VALUE!</v>
      </c>
      <c r="BR89" s="19" t="e">
        <f>IF(OR(B89="",F89=""),"*",AY89/P89)</f>
        <v>#VALUE!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 t="str">
        <f t="shared" si="8"/>
        <v>ERRO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e">
        <f>IF(AND(BR90&lt;1,BS90&lt;1),"Produção e Intervalo",IF(BR90&lt;1,"Intervalo",IF(BS90&lt;1,"Produção","Aderente")))</f>
        <v>#VALUE!</v>
      </c>
      <c r="BR90" s="19" t="e">
        <f>IF(OR(B90="",F90=""),"*",AY90/P90)</f>
        <v>#VALUE!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 t="str">
        <f t="shared" si="8"/>
        <v>ERRO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e">
        <f>IF(AND(BR91&lt;1,BS91&lt;1),"Produção e Intervalo",IF(BR91&lt;1,"Intervalo",IF(BS91&lt;1,"Produção","Aderente")))</f>
        <v>#VALUE!</v>
      </c>
      <c r="BR91" s="19" t="e">
        <f>IF(OR(B91="",F91=""),"*",AY91/P91)</f>
        <v>#VALUE!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 t="str">
        <f t="shared" si="8"/>
        <v>ERRO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e">
        <f>IF(AND(BR92&lt;1,BS92&lt;1),"Produção e Intervalo",IF(BR92&lt;1,"Intervalo",IF(BS92&lt;1,"Produção","Aderente")))</f>
        <v>#VALUE!</v>
      </c>
      <c r="BR92" s="19" t="e">
        <f>IF(OR(B92="",F92=""),"*",AY92/P92)</f>
        <v>#VALUE!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 t="str">
        <f t="shared" si="8"/>
        <v>ERRO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e">
        <f>IF(AND(BR93&lt;1,BS93&lt;1),"Produção e Intervalo",IF(BR93&lt;1,"Intervalo",IF(BS93&lt;1,"Produção","Aderente")))</f>
        <v>#VALUE!</v>
      </c>
      <c r="BR93" s="19" t="e">
        <f>IF(OR(B93="",F93=""),"*",AY93/P93)</f>
        <v>#VALUE!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 t="str">
        <f t="shared" si="8"/>
        <v>ERRO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e">
        <f t="shared" si="3"/>
        <v>#VALUE!</v>
      </c>
      <c r="BR94" s="19" t="e">
        <f>IF(OR(B94="",F94=""),"*",AY94/P94)</f>
        <v>#VALUE!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 t="str">
        <f t="shared" si="8"/>
        <v>ERRO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e">
        <f>IF(AND(BR95&lt;1,BS95&lt;1),"Produção e Intervalo",IF(BR95&lt;1,"Intervalo",IF(BS95&lt;1,"Produção","Aderente")))</f>
        <v>#VALUE!</v>
      </c>
      <c r="BR95" s="19" t="e">
        <f>IF(OR(B95="",F95=""),"*",AY95/P95)</f>
        <v>#VALUE!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 t="str">
        <f t="shared" si="8"/>
        <v>ERRO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e">
        <f t="shared" si="3"/>
        <v>#VALUE!</v>
      </c>
      <c r="BR96" s="19" t="e">
        <f>IF(OR(B96="",F96=""),"*",AY96/P96)</f>
        <v>#VALUE!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 t="str">
        <f t="shared" si="8"/>
        <v>ERRO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e">
        <f t="shared" si="3"/>
        <v>#VALUE!</v>
      </c>
      <c r="BR97" s="19" t="e">
        <f>IF(OR(B97="",F97=""),"*",AY97/P97)</f>
        <v>#VALUE!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 t="str">
        <f t="shared" si="8"/>
        <v>ERRO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e">
        <f t="shared" si="3"/>
        <v>#VALUE!</v>
      </c>
      <c r="BR98" s="19" t="e">
        <f>IF(OR(B98="",F98=""),"*",AY98/P98)</f>
        <v>#VALUE!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 t="str">
        <f t="shared" si="8"/>
        <v>ERRO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e">
        <f t="shared" ref="BQ99:BQ163" si="10">IF(AND(BR99&lt;1,BS99&lt;1),"Produção e Intervalo",IF(BR99&lt;1,"Intervalo",IF(BS99&lt;1,"Produção","Aderente")))</f>
        <v>#VALUE!</v>
      </c>
      <c r="BR99" s="19" t="e">
        <f>IF(OR(B99="",F99=""),"*",AY99/P99)</f>
        <v>#VALUE!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 t="str">
        <f t="shared" si="8"/>
        <v>ERRO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e">
        <f>IF(AND(BR100&lt;1,BS100&lt;1),"Produção e Intervalo",IF(BR100&lt;1,"Intervalo",IF(BS100&lt;1,"Produção","Aderente")))</f>
        <v>#VALUE!</v>
      </c>
      <c r="BR100" s="19" t="e">
        <f>IF(OR(B100="",F100=""),"*",AY100/P100)</f>
        <v>#VALUE!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 t="str">
        <f t="shared" si="8"/>
        <v>ERRO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e">
        <f t="shared" si="10"/>
        <v>#VALUE!</v>
      </c>
      <c r="BR101" s="19" t="e">
        <f>IF(OR(B101="",F101=""),"*",AY101/P101)</f>
        <v>#VALUE!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 t="str">
        <f t="shared" si="8"/>
        <v>ERRO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e">
        <f t="shared" si="10"/>
        <v>#VALUE!</v>
      </c>
      <c r="BR102" s="19" t="e">
        <f>IF(OR(B102="",F102=""),"*",AY102/P102)</f>
        <v>#VALUE!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 t="str">
        <f t="shared" si="8"/>
        <v>ERRO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e">
        <f t="shared" si="10"/>
        <v>#VALUE!</v>
      </c>
      <c r="BR103" s="19" t="e">
        <f>IF(OR(B103="",F103=""),"*",AY103/P103)</f>
        <v>#VALUE!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 t="str">
        <f t="shared" si="8"/>
        <v>ERRO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ERRO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e">
        <f t="shared" si="10"/>
        <v>#VALUE!</v>
      </c>
      <c r="BR105" s="19" t="e">
        <f>IF(OR(B105="",F105=""),"*",AY105/P105)</f>
        <v>#VALUE!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ERRO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e">
        <f t="shared" si="10"/>
        <v>#VALUE!</v>
      </c>
      <c r="BR108" s="19" t="e">
        <f>IF(OR(B108="",F108=""),"*",AY108/P108)</f>
        <v>#VALUE!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ERRO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e">
        <f t="shared" si="10"/>
        <v>#VALUE!</v>
      </c>
      <c r="BR109" s="19" t="e">
        <f>IF(OR(B109="",F109=""),"*",AY109/P109)</f>
        <v>#VALUE!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ERRO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e">
        <f t="shared" si="10"/>
        <v>#VALUE!</v>
      </c>
      <c r="BR110" s="19" t="e">
        <f>IF(OR(B110="",F110=""),"*",AY110/P110)</f>
        <v>#VALUE!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ERRO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e">
        <f t="shared" si="10"/>
        <v>#VALUE!</v>
      </c>
      <c r="BR111" s="19" t="e">
        <f>IF(OR(B111="",F111=""),"*",AY111/P111)</f>
        <v>#VALUE!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ERRO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e">
        <f t="shared" si="10"/>
        <v>#VALUE!</v>
      </c>
      <c r="BR112" s="19" t="e">
        <f>IF(OR(B112="",F112=""),"*",AY112/P112)</f>
        <v>#VALUE!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ERRO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e">
        <f t="shared" si="10"/>
        <v>#VALUE!</v>
      </c>
      <c r="BR113" s="19" t="e">
        <f>IF(OR(B113="",F113=""),"*",AY113/P113)</f>
        <v>#VALUE!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ERRO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e">
        <f t="shared" si="10"/>
        <v>#VALUE!</v>
      </c>
      <c r="BR115" s="19" t="e">
        <f>IF(OR(B115="",F115=""),"*",AY115/P115)</f>
        <v>#VALUE!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ERRO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e">
        <f t="shared" si="10"/>
        <v>#VALUE!</v>
      </c>
      <c r="BR116" s="19" t="e">
        <f>IF(OR(B116="",F116=""),"*",AY116/P116)</f>
        <v>#VALUE!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ERRO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e">
        <f t="shared" si="10"/>
        <v>#VALUE!</v>
      </c>
      <c r="BR118" s="19" t="e">
        <f>IF(OR(B118="",F118=""),"*",AY118/P118)</f>
        <v>#VALUE!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ERRO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e">
        <f t="shared" si="10"/>
        <v>#VALUE!</v>
      </c>
      <c r="BR121" s="19" t="e">
        <f>IF(OR(B121="",F121=""),"*",AY121/P121)</f>
        <v>#VALUE!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ERRO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e">
        <f t="shared" si="10"/>
        <v>#VALUE!</v>
      </c>
      <c r="BR122" s="19" t="e">
        <f>IF(OR(B122="",F122=""),"*",AY122/P122)</f>
        <v>#VALUE!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ERRO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e">
        <f t="shared" si="10"/>
        <v>#VALUE!</v>
      </c>
      <c r="BR124" s="19" t="e">
        <f>IF(OR(B124="",F124=""),"*",AY124/P124)</f>
        <v>#VALUE!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ERRO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e">
        <f t="shared" si="10"/>
        <v>#VALUE!</v>
      </c>
      <c r="BR126" s="19" t="e">
        <f>IF(OR(B126="",F126=""),"*",AY126/P126)</f>
        <v>#VALUE!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ERRO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e">
        <f t="shared" si="10"/>
        <v>#VALUE!</v>
      </c>
      <c r="BR127" s="19" t="e">
        <f>IF(OR(B127="",F127=""),"*",AY127/P127)</f>
        <v>#VALUE!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ERRO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e">
        <f t="shared" si="10"/>
        <v>#VALUE!</v>
      </c>
      <c r="BR128" s="19" t="e">
        <f>IF(OR(B128="",F128=""),"*",AY128/P128)</f>
        <v>#VALUE!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ERRO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e">
        <f t="shared" si="10"/>
        <v>#VALUE!</v>
      </c>
      <c r="BR130" s="19" t="e">
        <f>IF(OR(B130="",F130=""),"*",AY130/P130)</f>
        <v>#VALUE!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ERRO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e">
        <f t="shared" si="10"/>
        <v>#VALUE!</v>
      </c>
      <c r="BR131" s="19" t="e">
        <f>IF(OR(B131="",F131=""),"*",AY131/P131)</f>
        <v>#VALUE!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ERRO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e">
        <f t="shared" si="10"/>
        <v>#VALUE!</v>
      </c>
      <c r="BR132" s="19" t="e">
        <f>IF(OR(B132="",F132=""),"*",AY132/P132)</f>
        <v>#VALUE!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ERRO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e">
        <f t="shared" si="10"/>
        <v>#VALUE!</v>
      </c>
      <c r="BR133" s="19" t="e">
        <f>IF(OR(B133="",F133=""),"*",AY133/P133)</f>
        <v>#VALUE!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ERRO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e">
        <f t="shared" si="10"/>
        <v>#VALUE!</v>
      </c>
      <c r="BR134" s="19" t="e">
        <f>IF(OR(B134="",F134=""),"*",AY134/P134)</f>
        <v>#VALUE!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ERRO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e">
        <f t="shared" si="10"/>
        <v>#VALUE!</v>
      </c>
      <c r="BR136" s="19" t="e">
        <f>IF(OR(B136="",F136=""),"*",AY136/P136)</f>
        <v>#VALUE!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ERRO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e">
        <f t="shared" si="10"/>
        <v>#VALUE!</v>
      </c>
      <c r="BR137" s="19" t="e">
        <f>IF(OR(B137="",F137=""),"*",AY137/P137)</f>
        <v>#VALUE!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ERRO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e">
        <f t="shared" si="10"/>
        <v>#VALUE!</v>
      </c>
      <c r="BR138" s="19" t="e">
        <f>IF(OR(B138="",F138=""),"*",AY138/P138)</f>
        <v>#VALUE!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ERRO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e">
        <f t="shared" si="10"/>
        <v>#VALUE!</v>
      </c>
      <c r="BR139" s="19" t="e">
        <f>IF(OR(B139="",F139=""),"*",AY139/P139)</f>
        <v>#VALUE!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ERRO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e">
        <f t="shared" si="10"/>
        <v>#VALUE!</v>
      </c>
      <c r="BR140" s="19" t="e">
        <f>IF(OR(B140="",F140=""),"*",AY140/P140)</f>
        <v>#VALUE!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ERRO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e">
        <f t="shared" si="10"/>
        <v>#VALUE!</v>
      </c>
      <c r="BR141" s="19" t="e">
        <f>IF(OR(B141="",F141=""),"*",AY141/P141)</f>
        <v>#VALUE!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ERRO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e">
        <f t="shared" si="10"/>
        <v>#VALUE!</v>
      </c>
      <c r="BR142" s="19" t="e">
        <f>IF(OR(B142="",F142=""),"*",AY142/P142)</f>
        <v>#VALUE!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ERRO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e">
        <f t="shared" si="10"/>
        <v>#VALUE!</v>
      </c>
      <c r="BR145" s="19" t="e">
        <f>IF(OR(B145="",F145=""),"*",AY145/P145)</f>
        <v>#VALUE!</v>
      </c>
      <c r="BS145" s="19">
        <f>IF(OR(B145="",F145=""),"*",BA145/Q145)</f>
        <v>0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ERRO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/>
      <c r="BN146" s="133"/>
      <c r="BO146" s="133"/>
      <c r="BP146" s="18"/>
      <c r="BQ146" s="12" t="e">
        <f t="shared" si="10"/>
        <v>#VALUE!</v>
      </c>
      <c r="BR146" s="19" t="e">
        <f>IF(OR(B146="",F146=""),"*",AY146/P146)</f>
        <v>#VALUE!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/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1187</v>
      </c>
      <c r="BK150" s="17" t="s">
        <v>1187</v>
      </c>
      <c r="BL150" s="16"/>
      <c r="BM150" s="133" t="s">
        <v>1188</v>
      </c>
      <c r="BN150" s="133" t="s">
        <v>965</v>
      </c>
      <c r="BO150" s="133" t="s">
        <v>1189</v>
      </c>
      <c r="BP150" s="18" t="s">
        <v>1190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1191</v>
      </c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1192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1098</v>
      </c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1193</v>
      </c>
      <c r="BG156" s="16"/>
      <c r="BH156" s="17">
        <v>1</v>
      </c>
      <c r="BI156" s="17"/>
      <c r="BJ156" s="17" t="s">
        <v>1194</v>
      </c>
      <c r="BK156" s="17" t="s">
        <v>1194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>CondiçõesClimáticaChuva</v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1195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1196</v>
      </c>
      <c r="BK158" s="17" t="s">
        <v>1197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10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9" t="str">
        <f t="shared" si="12"/>
        <v>OKOK</v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/>
      <c r="BI161" s="17"/>
      <c r="BJ161" s="17" t="s">
        <v>1198</v>
      </c>
      <c r="BK161" s="17" t="s">
        <v>1199</v>
      </c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1200</v>
      </c>
      <c r="N162" s="130" t="s">
        <v>1201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1202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IF(D162="","*",IFERROR(IF(ISODD(COUNT(AS162:AX1156)),"ERRO",SUM((AT162-AS162),(AV162-AU162),(AX162-AW162))),"ERRO"))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1203</v>
      </c>
      <c r="BG162" s="16"/>
      <c r="BH162" s="17">
        <v>1</v>
      </c>
      <c r="BI162" s="17"/>
      <c r="BJ162" s="17" t="s">
        <v>1204</v>
      </c>
      <c r="BK162" s="17" t="s">
        <v>1204</v>
      </c>
      <c r="BL162" s="16"/>
      <c r="BM162" s="133"/>
      <c r="BN162" s="133"/>
      <c r="BO162" s="133"/>
      <c r="BP162" s="18"/>
      <c r="BQ162" s="12" t="str">
        <f t="shared" si="10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1205</v>
      </c>
      <c r="W164" s="155" t="s">
        <v>1206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-0.46041666666666664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1207</v>
      </c>
      <c r="BK164" s="17" t="s">
        <v>1207</v>
      </c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-2.7625000000000002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1208</v>
      </c>
      <c r="O165" s="109" t="s">
        <v>1209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1207</v>
      </c>
      <c r="BK165" s="17" t="s">
        <v>1207</v>
      </c>
      <c r="BL165" s="16"/>
      <c r="BM165" s="133"/>
      <c r="BN165" s="133"/>
      <c r="BO165" s="133"/>
      <c r="BP165" s="18"/>
      <c r="BQ165" s="12" t="e">
        <f t="shared" si="14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1208</v>
      </c>
      <c r="O166" s="109" t="s">
        <v>1209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1210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-0.46041666666666664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1210</v>
      </c>
      <c r="BG166" s="16"/>
      <c r="BH166" s="17">
        <v>1</v>
      </c>
      <c r="BI166" s="17"/>
      <c r="BJ166" s="17" t="s">
        <v>1207</v>
      </c>
      <c r="BK166" s="17" t="s">
        <v>1207</v>
      </c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-662.99999999999989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1207</v>
      </c>
      <c r="BK167" s="17" t="s">
        <v>1207</v>
      </c>
      <c r="BL167" s="16"/>
      <c r="BM167" s="133"/>
      <c r="BN167" s="133"/>
      <c r="BO167" s="133"/>
      <c r="BP167" s="18"/>
      <c r="BQ167" s="12" t="e">
        <f t="shared" si="14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1211</v>
      </c>
      <c r="N168" s="130" t="s">
        <v>1212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1213</v>
      </c>
      <c r="W168" s="155" t="s">
        <v>1214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1215</v>
      </c>
      <c r="BK168" s="17" t="s">
        <v>1215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1216</v>
      </c>
      <c r="X170" s="107" t="s">
        <v>825</v>
      </c>
      <c r="Y170" s="132" t="s">
        <v>886</v>
      </c>
      <c r="Z170" s="107"/>
      <c r="AA170" s="108" t="s">
        <v>1217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1218</v>
      </c>
      <c r="BK170" s="17" t="s">
        <v>1218</v>
      </c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9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79" operator="equal">
      <formula>"NÃO"</formula>
    </cfRule>
    <cfRule type="cellIs" dxfId="247" priority="11780" operator="equal">
      <formula>"SIM"</formula>
    </cfRule>
  </conditionalFormatting>
  <conditionalFormatting sqref="AZ6:AZ1030">
    <cfRule type="expression" dxfId="246" priority="54235">
      <formula>#REF!=1</formula>
    </cfRule>
  </conditionalFormatting>
  <conditionalFormatting sqref="U6:U1030 BE6:BE1030 AY6:AY1030">
    <cfRule type="cellIs" dxfId="245" priority="54219" operator="equal">
      <formula>"ERRO"</formula>
    </cfRule>
  </conditionalFormatting>
  <conditionalFormatting sqref="BQ6:BQ1030">
    <cfRule type="cellIs" dxfId="244" priority="54214" operator="equal">
      <formula>"Produção e Intervalo"</formula>
    </cfRule>
    <cfRule type="cellIs" dxfId="243" priority="54215" operator="equal">
      <formula>"Aderente"</formula>
    </cfRule>
    <cfRule type="cellIs" dxfId="242" priority="54216" operator="equal">
      <formula>"Intervalo"</formula>
    </cfRule>
    <cfRule type="cellIs" dxfId="241" priority="54217" operator="equal">
      <formula>"Produção"</formula>
    </cfRule>
    <cfRule type="cellIs" dxfId="240" priority="54218" operator="equal">
      <formula>"ERRO"</formula>
    </cfRule>
  </conditionalFormatting>
  <conditionalFormatting sqref="BR6:BS1030">
    <cfRule type="cellIs" dxfId="239" priority="54196" operator="equal">
      <formula>"*"</formula>
    </cfRule>
    <cfRule type="cellIs" dxfId="238" priority="54197" operator="greaterThanOrEqual">
      <formula>1</formula>
    </cfRule>
    <cfRule type="cellIs" dxfId="237" priority="54198" operator="lessThan">
      <formula>1</formula>
    </cfRule>
  </conditionalFormatting>
  <conditionalFormatting sqref="Y8:Z13">
    <cfRule type="cellIs" dxfId="236" priority="322" operator="equal">
      <formula>"OPORTUNIDADE"</formula>
    </cfRule>
  </conditionalFormatting>
  <conditionalFormatting sqref="Y8:Z13">
    <cfRule type="cellIs" dxfId="235" priority="320" operator="equal">
      <formula>"NÃO"</formula>
    </cfRule>
    <cfRule type="cellIs" dxfId="234" priority="321" operator="equal">
      <formula>"SIM"</formula>
    </cfRule>
  </conditionalFormatting>
  <conditionalFormatting sqref="Y17:Z18">
    <cfRule type="cellIs" dxfId="233" priority="319" operator="equal">
      <formula>"OPORTUNIDADE"</formula>
    </cfRule>
  </conditionalFormatting>
  <conditionalFormatting sqref="Y17:Z18">
    <cfRule type="cellIs" dxfId="232" priority="317" operator="equal">
      <formula>"NÃO"</formula>
    </cfRule>
    <cfRule type="cellIs" dxfId="231" priority="318" operator="equal">
      <formula>"SIM"</formula>
    </cfRule>
  </conditionalFormatting>
  <conditionalFormatting sqref="BJ8:BJ1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305" operator="equal">
      <formula>"OPORTUNIDADE"</formula>
    </cfRule>
  </conditionalFormatting>
  <conditionalFormatting sqref="Y19:Z19">
    <cfRule type="cellIs" dxfId="229" priority="303" operator="equal">
      <formula>"NÃO"</formula>
    </cfRule>
    <cfRule type="cellIs" dxfId="228" priority="304" operator="equal">
      <formula>"SIM"</formula>
    </cfRule>
  </conditionalFormatting>
  <conditionalFormatting sqref="Z29">
    <cfRule type="cellIs" dxfId="227" priority="302" operator="equal">
      <formula>"OPORTUNIDADE"</formula>
    </cfRule>
  </conditionalFormatting>
  <conditionalFormatting sqref="Z29">
    <cfRule type="cellIs" dxfId="226" priority="300" operator="equal">
      <formula>"NÃO"</formula>
    </cfRule>
    <cfRule type="cellIs" dxfId="225" priority="301" operator="equal">
      <formula>"SIM"</formula>
    </cfRule>
  </conditionalFormatting>
  <conditionalFormatting sqref="BP1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93" operator="equal">
      <formula>"OPORTUNIDADE"</formula>
    </cfRule>
  </conditionalFormatting>
  <conditionalFormatting sqref="Y16">
    <cfRule type="cellIs" dxfId="223" priority="291" operator="equal">
      <formula>"NÃO"</formula>
    </cfRule>
    <cfRule type="cellIs" dxfId="222" priority="292" operator="equal">
      <formula>"SIM"</formula>
    </cfRule>
  </conditionalFormatting>
  <conditionalFormatting sqref="BK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76" operator="equal">
      <formula>"OPORTUNIDADE"</formula>
    </cfRule>
  </conditionalFormatting>
  <conditionalFormatting sqref="Z32:Z33">
    <cfRule type="cellIs" dxfId="220" priority="274" operator="equal">
      <formula>"NÃO"</formula>
    </cfRule>
    <cfRule type="cellIs" dxfId="219" priority="275" operator="equal">
      <formula>"SIM"</formula>
    </cfRule>
  </conditionalFormatting>
  <conditionalFormatting sqref="Y32:Y33">
    <cfRule type="cellIs" dxfId="218" priority="273" operator="equal">
      <formula>"OPORTUNIDADE"</formula>
    </cfRule>
  </conditionalFormatting>
  <conditionalFormatting sqref="Y32:Y33">
    <cfRule type="cellIs" dxfId="217" priority="271" operator="equal">
      <formula>"NÃO"</formula>
    </cfRule>
    <cfRule type="cellIs" dxfId="216" priority="272" operator="equal">
      <formula>"SIM"</formula>
    </cfRule>
  </conditionalFormatting>
  <conditionalFormatting sqref="BK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64" operator="equal">
      <formula>"OPORTUNIDADE"</formula>
    </cfRule>
  </conditionalFormatting>
  <conditionalFormatting sqref="Y40:Y46 Y34:Y38">
    <cfRule type="cellIs" dxfId="214" priority="262" operator="equal">
      <formula>"NÃO"</formula>
    </cfRule>
    <cfRule type="cellIs" dxfId="213" priority="263" operator="equal">
      <formula>"SIM"</formula>
    </cfRule>
  </conditionalFormatting>
  <conditionalFormatting sqref="BK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53" operator="equal">
      <formula>"OPORTUNIDADE"</formula>
    </cfRule>
  </conditionalFormatting>
  <conditionalFormatting sqref="Z36:Z37">
    <cfRule type="cellIs" dxfId="211" priority="251" operator="equal">
      <formula>"NÃO"</formula>
    </cfRule>
    <cfRule type="cellIs" dxfId="210" priority="252" operator="equal">
      <formula>"SIM"</formula>
    </cfRule>
  </conditionalFormatting>
  <conditionalFormatting sqref="Z38:Z39">
    <cfRule type="cellIs" dxfId="209" priority="250" operator="equal">
      <formula>"OPORTUNIDADE"</formula>
    </cfRule>
  </conditionalFormatting>
  <conditionalFormatting sqref="Z38:Z39">
    <cfRule type="cellIs" dxfId="208" priority="248" operator="equal">
      <formula>"NÃO"</formula>
    </cfRule>
    <cfRule type="cellIs" dxfId="207" priority="249" operator="equal">
      <formula>"SIM"</formula>
    </cfRule>
  </conditionalFormatting>
  <conditionalFormatting sqref="Z46">
    <cfRule type="cellIs" dxfId="206" priority="247" operator="equal">
      <formula>"OPORTUNIDADE"</formula>
    </cfRule>
  </conditionalFormatting>
  <conditionalFormatting sqref="Z46">
    <cfRule type="cellIs" dxfId="205" priority="245" operator="equal">
      <formula>"NÃO"</formula>
    </cfRule>
    <cfRule type="cellIs" dxfId="204" priority="246" operator="equal">
      <formula>"SIM"</formula>
    </cfRule>
  </conditionalFormatting>
  <conditionalFormatting sqref="BP1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35" operator="equal">
      <formula>"OPORTUNIDADE"</formula>
    </cfRule>
  </conditionalFormatting>
  <conditionalFormatting sqref="Y29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Y39">
    <cfRule type="cellIs" dxfId="200" priority="232" operator="equal">
      <formula>"OPORTUNIDADE"</formula>
    </cfRule>
  </conditionalFormatting>
  <conditionalFormatting sqref="Y39">
    <cfRule type="cellIs" dxfId="199" priority="230" operator="equal">
      <formula>"NÃO"</formula>
    </cfRule>
    <cfRule type="cellIs" dxfId="198" priority="231" operator="equal">
      <formula>"SIM"</formula>
    </cfRule>
  </conditionalFormatting>
  <conditionalFormatting sqref="BK3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22" operator="equal">
      <formula>"OPORTUNIDADE"</formula>
    </cfRule>
  </conditionalFormatting>
  <conditionalFormatting sqref="Z49:Z50">
    <cfRule type="cellIs" dxfId="196" priority="220" operator="equal">
      <formula>"NÃO"</formula>
    </cfRule>
    <cfRule type="cellIs" dxfId="195" priority="221" operator="equal">
      <formula>"SIM"</formula>
    </cfRule>
  </conditionalFormatting>
  <conditionalFormatting sqref="BK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93" operator="equal">
      <formula>"OPORTUNIDADE"</formula>
    </cfRule>
  </conditionalFormatting>
  <conditionalFormatting sqref="Z53">
    <cfRule type="cellIs" dxfId="193" priority="191" operator="equal">
      <formula>"NÃO"</formula>
    </cfRule>
    <cfRule type="cellIs" dxfId="192" priority="192" operator="equal">
      <formula>"SIM"</formula>
    </cfRule>
  </conditionalFormatting>
  <conditionalFormatting sqref="BK3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81" operator="equal">
      <formula>"OPORTUNIDADE"</formula>
    </cfRule>
  </conditionalFormatting>
  <conditionalFormatting sqref="Z54:Z55">
    <cfRule type="cellIs" dxfId="190" priority="179" operator="equal">
      <formula>"NÃO"</formula>
    </cfRule>
    <cfRule type="cellIs" dxfId="189" priority="180" operator="equal">
      <formula>"SIM"</formula>
    </cfRule>
  </conditionalFormatting>
  <conditionalFormatting sqref="Z56">
    <cfRule type="cellIs" dxfId="188" priority="175" operator="equal">
      <formula>"OPORTUNIDADE"</formula>
    </cfRule>
  </conditionalFormatting>
  <conditionalFormatting sqref="Z56">
    <cfRule type="cellIs" dxfId="187" priority="173" operator="equal">
      <formula>"NÃO"</formula>
    </cfRule>
    <cfRule type="cellIs" dxfId="186" priority="174" operator="equal">
      <formula>"SIM"</formula>
    </cfRule>
  </conditionalFormatting>
  <conditionalFormatting sqref="Z63:Z65">
    <cfRule type="cellIs" dxfId="185" priority="166" operator="equal">
      <formula>"OPORTUNIDADE"</formula>
    </cfRule>
  </conditionalFormatting>
  <conditionalFormatting sqref="Z63:Z65">
    <cfRule type="cellIs" dxfId="184" priority="164" operator="equal">
      <formula>"NÃO"</formula>
    </cfRule>
    <cfRule type="cellIs" dxfId="183" priority="165" operator="equal">
      <formula>"SIM"</formula>
    </cfRule>
  </conditionalFormatting>
  <conditionalFormatting sqref="BK4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28" operator="equal">
      <formula>"OPORTUNIDADE"</formula>
    </cfRule>
  </conditionalFormatting>
  <conditionalFormatting sqref="Z70:Z71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Z72">
    <cfRule type="cellIs" dxfId="179" priority="119" operator="equal">
      <formula>"OPORTUNIDADE"</formula>
    </cfRule>
  </conditionalFormatting>
  <conditionalFormatting sqref="Z72">
    <cfRule type="cellIs" dxfId="178" priority="117" operator="equal">
      <formula>"NÃO"</formula>
    </cfRule>
    <cfRule type="cellIs" dxfId="177" priority="118" operator="equal">
      <formula>"SIM"</formula>
    </cfRule>
  </conditionalFormatting>
  <conditionalFormatting sqref="BK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108" operator="equal">
      <formula>"OPORTUNIDADE"</formula>
    </cfRule>
  </conditionalFormatting>
  <conditionalFormatting sqref="Z76">
    <cfRule type="cellIs" dxfId="175" priority="106" operator="equal">
      <formula>"NÃO"</formula>
    </cfRule>
    <cfRule type="cellIs" dxfId="174" priority="107" operator="equal">
      <formula>"SIM"</formula>
    </cfRule>
  </conditionalFormatting>
  <conditionalFormatting sqref="BK6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99" operator="equal">
      <formula>"OPORTUNIDADE"</formula>
    </cfRule>
  </conditionalFormatting>
  <conditionalFormatting sqref="Z99:Z100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BK7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81" operator="equal">
      <formula>"OPORTUNIDADE"</formula>
    </cfRule>
  </conditionalFormatting>
  <conditionalFormatting sqref="Z87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BK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029"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6">
      <iconSet showValue="0">
        <cfvo type="percent" val="0"/>
        <cfvo type="num" val="1"/>
        <cfvo type="num" val="1" gte="0"/>
      </iconSet>
    </cfRule>
    <cfRule type="iconSet" priority="6125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6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76" operator="equal">
      <formula>"OPORTUNIDADE"</formula>
    </cfRule>
  </conditionalFormatting>
  <conditionalFormatting sqref="Z90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48" operator="equal">
      <formula>"OPORTUNIDADE"</formula>
    </cfRule>
  </conditionalFormatting>
  <conditionalFormatting sqref="Z110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Z121">
    <cfRule type="cellIs" dxfId="161" priority="45" operator="equal">
      <formula>"OPORTUNIDADE"</formula>
    </cfRule>
  </conditionalFormatting>
  <conditionalFormatting sqref="Z121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K1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32" operator="equal">
      <formula>"OPORTUNIDADE"</formula>
    </cfRule>
  </conditionalFormatting>
  <conditionalFormatting sqref="Z132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K1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20" operator="equal">
      <formula>"OPORTUNIDADE"</formula>
    </cfRule>
  </conditionalFormatting>
  <conditionalFormatting sqref="Z151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1219</v>
      </c>
      <c r="C2" s="124" t="s">
        <v>755</v>
      </c>
      <c r="D2" s="79" t="s">
        <v>757</v>
      </c>
      <c r="E2" s="79" t="s">
        <v>1220</v>
      </c>
      <c r="F2" s="102" t="s">
        <v>1221</v>
      </c>
      <c r="G2" s="79" t="s">
        <v>1222</v>
      </c>
      <c r="H2" s="79" t="s">
        <v>1223</v>
      </c>
      <c r="I2" s="79" t="s">
        <v>1224</v>
      </c>
      <c r="J2" s="79" t="s">
        <v>1225</v>
      </c>
      <c r="K2" s="81" t="s">
        <v>1226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1227</v>
      </c>
      <c r="V1" s="283"/>
      <c r="W1" s="283"/>
    </row>
    <row r="2" spans="1:23" ht="15" customHeight="1">
      <c r="A2" s="90" t="s">
        <v>1228</v>
      </c>
      <c r="B2" s="90" t="s">
        <v>1229</v>
      </c>
      <c r="C2" s="90" t="s">
        <v>380</v>
      </c>
      <c r="D2" s="91" t="s">
        <v>770</v>
      </c>
      <c r="E2" s="91" t="s">
        <v>4</v>
      </c>
      <c r="F2" s="91" t="s">
        <v>1230</v>
      </c>
      <c r="G2" s="91" t="s">
        <v>1231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1232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1233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1234</v>
      </c>
      <c r="D5" s="285"/>
      <c r="E5" s="285"/>
      <c r="F5" s="285"/>
      <c r="G5" s="285"/>
      <c r="H5" s="285"/>
      <c r="I5" s="285"/>
      <c r="J5" s="286"/>
      <c r="K5" s="287" t="s">
        <v>1235</v>
      </c>
      <c r="L5" s="288"/>
      <c r="M5" s="288"/>
      <c r="N5" s="288"/>
      <c r="O5" s="289" t="s">
        <v>1236</v>
      </c>
      <c r="P5" s="290"/>
    </row>
    <row r="6" spans="1:16" s="77" customFormat="1" ht="15" customHeight="1">
      <c r="A6" s="69" t="s">
        <v>1230</v>
      </c>
      <c r="B6" s="78" t="s">
        <v>1229</v>
      </c>
      <c r="C6" s="79" t="s">
        <v>770</v>
      </c>
      <c r="D6" s="80" t="s">
        <v>771</v>
      </c>
      <c r="E6" s="79" t="s">
        <v>1237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1238</v>
      </c>
      <c r="M6" s="83" t="s">
        <v>402</v>
      </c>
      <c r="N6" s="84" t="s">
        <v>765</v>
      </c>
      <c r="O6" s="160" t="s">
        <v>808</v>
      </c>
      <c r="P6" s="136" t="s">
        <v>1239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>MC1 8:51, em deslocamento para km da descarga 9:25, em intervalo 13:05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MC1 13:30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1</v>
      </c>
      <c r="P128" s="151" t="str">
        <f>IF($A$2=1,IF(SP_NORTE!BJ156="","*",SP_NORTE!BJ156),IF(SP_NORTE!BK156="","*",SP_NORTE!BK156))</f>
        <v xml:space="preserve">Equipe pronta 8:55, sem condições para atividade devido chuva, 11:47 com temperatura para atividade, aguarda oportunidade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1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1240</v>
      </c>
      <c r="C3" s="206" t="s">
        <v>1241</v>
      </c>
      <c r="D3" s="206" t="s">
        <v>1242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1243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1244</v>
      </c>
      <c r="E3" s="167" t="s">
        <v>1245</v>
      </c>
      <c r="F3" s="167" t="s">
        <v>1246</v>
      </c>
      <c r="G3" s="167" t="s">
        <v>1247</v>
      </c>
      <c r="H3" s="167" t="s">
        <v>1248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1249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1250</v>
      </c>
      <c r="C4" s="164" t="s">
        <v>1251</v>
      </c>
      <c r="D4" s="164" t="s">
        <v>1252</v>
      </c>
      <c r="E4" s="164" t="s">
        <v>1253</v>
      </c>
      <c r="F4" s="164" t="s">
        <v>4</v>
      </c>
      <c r="G4" s="164" t="s">
        <v>1254</v>
      </c>
    </row>
    <row r="5" spans="2:7">
      <c r="B5" s="165" t="s">
        <v>1255</v>
      </c>
      <c r="C5" s="165">
        <v>257068</v>
      </c>
      <c r="D5" s="165" t="s">
        <v>1256</v>
      </c>
      <c r="E5" s="165" t="s">
        <v>1257</v>
      </c>
      <c r="F5" s="165" t="s">
        <v>1257</v>
      </c>
      <c r="G5" s="166">
        <v>46296</v>
      </c>
    </row>
    <row r="6" spans="2:7">
      <c r="B6" s="165" t="s">
        <v>1258</v>
      </c>
      <c r="C6" s="165" t="s">
        <v>384</v>
      </c>
      <c r="D6" s="165" t="s">
        <v>384</v>
      </c>
      <c r="E6" s="165" t="s">
        <v>384</v>
      </c>
      <c r="F6" s="165" t="s">
        <v>1259</v>
      </c>
      <c r="G6" s="166" t="s">
        <v>384</v>
      </c>
    </row>
    <row r="7" spans="2:7">
      <c r="B7" s="165" t="s">
        <v>1260</v>
      </c>
      <c r="C7" s="165">
        <v>257472</v>
      </c>
      <c r="D7" s="165" t="s">
        <v>1261</v>
      </c>
      <c r="E7" s="165" t="s">
        <v>1262</v>
      </c>
      <c r="F7" s="165" t="s">
        <v>1262</v>
      </c>
      <c r="G7" s="166">
        <v>45992</v>
      </c>
    </row>
    <row r="8" spans="2:7">
      <c r="B8" s="165" t="s">
        <v>1263</v>
      </c>
      <c r="C8" s="165">
        <v>260307</v>
      </c>
      <c r="D8" s="165" t="s">
        <v>1264</v>
      </c>
      <c r="E8" s="165" t="s">
        <v>1265</v>
      </c>
      <c r="F8" s="165" t="s">
        <v>1262</v>
      </c>
      <c r="G8" s="166">
        <v>46082</v>
      </c>
    </row>
    <row r="9" spans="2:7">
      <c r="B9" s="165" t="s">
        <v>1266</v>
      </c>
      <c r="C9" s="165">
        <v>333033</v>
      </c>
      <c r="D9" s="165" t="s">
        <v>1267</v>
      </c>
      <c r="E9" s="165" t="s">
        <v>1259</v>
      </c>
      <c r="F9" s="165" t="s">
        <v>1268</v>
      </c>
      <c r="G9" s="165" t="s">
        <v>384</v>
      </c>
    </row>
    <row r="10" spans="2:7">
      <c r="B10" s="165" t="s">
        <v>1269</v>
      </c>
      <c r="C10" s="165">
        <v>263576</v>
      </c>
      <c r="D10" s="165"/>
      <c r="E10" s="165" t="s">
        <v>1259</v>
      </c>
      <c r="F10" s="165" t="s">
        <v>1268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1270</v>
      </c>
      <c r="C1" s="25" t="s">
        <v>831</v>
      </c>
      <c r="E1" s="25" t="s">
        <v>1233</v>
      </c>
      <c r="G1" s="25" t="s">
        <v>1271</v>
      </c>
      <c r="H1" s="27"/>
      <c r="I1" s="25" t="s">
        <v>1272</v>
      </c>
      <c r="J1" s="27"/>
      <c r="K1" s="25" t="s">
        <v>1273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1274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1275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1276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1277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1278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1279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1280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1281</v>
      </c>
      <c r="D13" s="4" t="s">
        <v>964</v>
      </c>
      <c r="E13" s="4" t="s">
        <v>1282</v>
      </c>
      <c r="F13" s="4" t="s">
        <v>1283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1284</v>
      </c>
      <c r="N13" s="4" t="s">
        <v>1285</v>
      </c>
      <c r="O13" s="4" t="s">
        <v>1286</v>
      </c>
      <c r="P13" s="4" t="s">
        <v>827</v>
      </c>
      <c r="Q13" s="4" t="s">
        <v>1287</v>
      </c>
      <c r="R13" s="4" t="s">
        <v>994</v>
      </c>
      <c r="S13" s="4" t="s">
        <v>1188</v>
      </c>
      <c r="T13" s="4" t="s">
        <v>1288</v>
      </c>
      <c r="U13" s="4" t="s">
        <v>1289</v>
      </c>
      <c r="V13" s="32" t="s">
        <v>1290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1291</v>
      </c>
      <c r="C14" s="34" t="s">
        <v>1292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1293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1294</v>
      </c>
      <c r="R14" s="34" t="s">
        <v>995</v>
      </c>
      <c r="S14" s="34" t="s">
        <v>965</v>
      </c>
      <c r="T14" s="34" t="s">
        <v>965</v>
      </c>
      <c r="U14" s="34" t="s">
        <v>1289</v>
      </c>
      <c r="V14" s="35" t="s">
        <v>1290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1295</v>
      </c>
      <c r="B15" s="34" t="s">
        <v>1028</v>
      </c>
      <c r="C15" s="34" t="str">
        <f>""</f>
        <v/>
      </c>
      <c r="D15" s="34"/>
      <c r="E15" s="34"/>
      <c r="F15" s="34"/>
      <c r="G15" s="34" t="s">
        <v>1296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1231</v>
      </c>
      <c r="T15" s="34" t="s">
        <v>1231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1297</v>
      </c>
      <c r="L16" s="34"/>
      <c r="M16" s="34"/>
      <c r="N16" s="34"/>
      <c r="O16" s="34"/>
      <c r="P16" s="34"/>
      <c r="Q16" s="34"/>
      <c r="R16" s="34" t="s">
        <v>1298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1299</v>
      </c>
      <c r="B28" s="30" t="s">
        <v>1300</v>
      </c>
      <c r="C28" s="30" t="s">
        <v>1301</v>
      </c>
      <c r="D28" s="30" t="s">
        <v>1302</v>
      </c>
      <c r="E28" s="30" t="s">
        <v>1303</v>
      </c>
      <c r="F28" s="30" t="s">
        <v>1304</v>
      </c>
      <c r="G28" s="30" t="s">
        <v>1305</v>
      </c>
      <c r="H28" s="30" t="s">
        <v>1306</v>
      </c>
      <c r="I28" s="30" t="s">
        <v>1307</v>
      </c>
      <c r="J28" s="30" t="s">
        <v>1308</v>
      </c>
      <c r="K28" s="30" t="s">
        <v>1309</v>
      </c>
      <c r="L28" s="30" t="s">
        <v>1310</v>
      </c>
      <c r="M28" s="30" t="s">
        <v>1311</v>
      </c>
      <c r="N28" s="30" t="s">
        <v>1312</v>
      </c>
      <c r="O28" s="30" t="s">
        <v>1313</v>
      </c>
      <c r="P28" s="30" t="s">
        <v>1314</v>
      </c>
      <c r="Q28" s="30" t="s">
        <v>1315</v>
      </c>
      <c r="R28" s="30" t="s">
        <v>1316</v>
      </c>
      <c r="S28" s="30" t="s">
        <v>1317</v>
      </c>
      <c r="T28" s="30" t="s">
        <v>1318</v>
      </c>
      <c r="U28" s="30" t="s">
        <v>1319</v>
      </c>
      <c r="V28" s="30" t="s">
        <v>1320</v>
      </c>
      <c r="W28" s="30" t="s">
        <v>1321</v>
      </c>
      <c r="X28" s="30" t="s">
        <v>1322</v>
      </c>
      <c r="Y28" s="30" t="s">
        <v>1323</v>
      </c>
      <c r="Z28" s="30" t="s">
        <v>1324</v>
      </c>
      <c r="AA28" s="30" t="s">
        <v>1325</v>
      </c>
      <c r="AB28" s="30" t="s">
        <v>1326</v>
      </c>
      <c r="AC28" s="30" t="s">
        <v>1327</v>
      </c>
      <c r="AD28" s="30" t="s">
        <v>1328</v>
      </c>
      <c r="AE28" s="30" t="s">
        <v>1329</v>
      </c>
      <c r="AF28" s="30" t="s">
        <v>1330</v>
      </c>
      <c r="AG28" s="30" t="s">
        <v>1331</v>
      </c>
      <c r="AH28" s="30" t="s">
        <v>1332</v>
      </c>
      <c r="AI28" s="30" t="s">
        <v>1333</v>
      </c>
      <c r="AJ28" s="30" t="s">
        <v>1334</v>
      </c>
      <c r="AK28" s="30" t="s">
        <v>1335</v>
      </c>
      <c r="AL28" s="30" t="s">
        <v>1336</v>
      </c>
      <c r="AM28" s="30" t="s">
        <v>1337</v>
      </c>
      <c r="AN28" s="36" t="s">
        <v>1338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1339</v>
      </c>
      <c r="C29" s="34" t="s">
        <v>1340</v>
      </c>
      <c r="D29" s="34" t="s">
        <v>1007</v>
      </c>
      <c r="E29" s="34" t="s">
        <v>1028</v>
      </c>
      <c r="F29" s="34" t="s">
        <v>1341</v>
      </c>
      <c r="G29" s="34" t="s">
        <v>966</v>
      </c>
      <c r="H29" s="34" t="s">
        <v>1342</v>
      </c>
      <c r="I29" s="34" t="s">
        <v>880</v>
      </c>
      <c r="J29" s="34" t="s">
        <v>1008</v>
      </c>
      <c r="K29" s="34" t="s">
        <v>1008</v>
      </c>
      <c r="L29" s="34" t="s">
        <v>1343</v>
      </c>
      <c r="M29" s="34" t="s">
        <v>931</v>
      </c>
      <c r="N29" s="34" t="s">
        <v>1344</v>
      </c>
      <c r="O29" s="34" t="s">
        <v>1345</v>
      </c>
      <c r="P29" s="34" t="s">
        <v>1346</v>
      </c>
      <c r="Q29" s="34" t="s">
        <v>1347</v>
      </c>
      <c r="R29" s="34" t="s">
        <v>1348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1349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1350</v>
      </c>
      <c r="AD29" s="34" t="s">
        <v>1351</v>
      </c>
      <c r="AE29" s="34" t="s">
        <v>996</v>
      </c>
      <c r="AF29" s="34" t="s">
        <v>1067</v>
      </c>
      <c r="AG29" s="34" t="s">
        <v>1298</v>
      </c>
      <c r="AH29" s="34" t="s">
        <v>1352</v>
      </c>
      <c r="AI29" s="34" t="s">
        <v>1353</v>
      </c>
      <c r="AJ29" s="34" t="s">
        <v>1008</v>
      </c>
      <c r="AK29" s="34" t="s">
        <v>1353</v>
      </c>
      <c r="AL29" s="34" t="s">
        <v>1008</v>
      </c>
      <c r="AM29" s="34" t="s">
        <v>1289</v>
      </c>
      <c r="AN29" s="35" t="s">
        <v>1290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1296</v>
      </c>
      <c r="E30" s="34"/>
      <c r="F30" s="34" t="s">
        <v>1354</v>
      </c>
      <c r="G30" s="34" t="s">
        <v>1355</v>
      </c>
      <c r="H30" s="34" t="s">
        <v>1356</v>
      </c>
      <c r="I30" s="34" t="s">
        <v>1357</v>
      </c>
      <c r="J30" s="34"/>
      <c r="K30" s="34"/>
      <c r="L30" s="34" t="s">
        <v>1358</v>
      </c>
      <c r="M30" s="34" t="s">
        <v>874</v>
      </c>
      <c r="N30" s="34" t="s">
        <v>880</v>
      </c>
      <c r="O30" s="34" t="s">
        <v>946</v>
      </c>
      <c r="P30" s="34" t="s">
        <v>1359</v>
      </c>
      <c r="Q30" s="34" t="s">
        <v>856</v>
      </c>
      <c r="R30" s="34"/>
      <c r="S30" s="34" t="s">
        <v>1347</v>
      </c>
      <c r="T30" s="34" t="s">
        <v>1360</v>
      </c>
      <c r="U30" s="34" t="s">
        <v>880</v>
      </c>
      <c r="V30" s="34" t="s">
        <v>1360</v>
      </c>
      <c r="W30" s="34" t="s">
        <v>880</v>
      </c>
      <c r="X30" s="34" t="s">
        <v>1360</v>
      </c>
      <c r="Y30" s="34" t="s">
        <v>880</v>
      </c>
      <c r="Z30" s="34" t="s">
        <v>1360</v>
      </c>
      <c r="AA30" s="34" t="s">
        <v>880</v>
      </c>
      <c r="AB30" s="34"/>
      <c r="AC30" s="34"/>
      <c r="AD30" s="34"/>
      <c r="AE30" s="34" t="s">
        <v>1361</v>
      </c>
      <c r="AF30" s="34"/>
      <c r="AG30" s="34"/>
      <c r="AH30" s="34"/>
      <c r="AI30" s="34" t="s">
        <v>1189</v>
      </c>
      <c r="AJ30" s="34" t="s">
        <v>1362</v>
      </c>
      <c r="AK30" s="34" t="s">
        <v>1189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1363</v>
      </c>
      <c r="E31" s="34"/>
      <c r="F31" s="34"/>
      <c r="G31" s="34"/>
      <c r="H31" s="34"/>
      <c r="I31" s="34"/>
      <c r="J31" s="34"/>
      <c r="K31" s="34"/>
      <c r="L31" s="34" t="s">
        <v>1364</v>
      </c>
      <c r="M31" s="34" t="s">
        <v>1365</v>
      </c>
      <c r="N31" s="34" t="s">
        <v>923</v>
      </c>
      <c r="O31" s="34" t="s">
        <v>1366</v>
      </c>
      <c r="P31" s="34" t="s">
        <v>912</v>
      </c>
      <c r="Q31" s="34" t="s">
        <v>1367</v>
      </c>
      <c r="R31" s="34"/>
      <c r="S31" s="34" t="s">
        <v>856</v>
      </c>
      <c r="T31" s="34"/>
      <c r="U31" s="34" t="s">
        <v>1368</v>
      </c>
      <c r="V31" s="34"/>
      <c r="W31" s="34" t="s">
        <v>1368</v>
      </c>
      <c r="X31" s="34"/>
      <c r="Y31" s="34" t="s">
        <v>1368</v>
      </c>
      <c r="Z31" s="34"/>
      <c r="AA31" s="34" t="s">
        <v>1368</v>
      </c>
      <c r="AB31" s="34"/>
      <c r="AC31" s="34"/>
      <c r="AD31" s="34"/>
      <c r="AE31" s="34" t="s">
        <v>1369</v>
      </c>
      <c r="AF31" s="34"/>
      <c r="AG31" s="34"/>
      <c r="AH31" s="34"/>
      <c r="AI31" s="34" t="s">
        <v>1370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1371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1372</v>
      </c>
      <c r="R32" s="34"/>
      <c r="S32" s="34" t="s">
        <v>1367</v>
      </c>
      <c r="T32" s="34"/>
      <c r="U32" s="34" t="s">
        <v>1373</v>
      </c>
      <c r="V32" s="34"/>
      <c r="W32" s="34" t="s">
        <v>1373</v>
      </c>
      <c r="X32" s="34"/>
      <c r="Y32" s="34" t="s">
        <v>1373</v>
      </c>
      <c r="Z32" s="34"/>
      <c r="AA32" s="34" t="s">
        <v>1373</v>
      </c>
      <c r="AB32" s="34"/>
      <c r="AC32" s="34"/>
      <c r="AD32" s="34"/>
      <c r="AE32" s="34"/>
      <c r="AF32" s="34"/>
      <c r="AG32" s="34"/>
      <c r="AH32" s="34"/>
      <c r="AI32" s="34" t="s">
        <v>1364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1374</v>
      </c>
      <c r="E33" s="34"/>
      <c r="F33" s="34"/>
      <c r="G33" s="34"/>
      <c r="H33" s="34"/>
      <c r="I33" s="34"/>
      <c r="J33" s="34"/>
      <c r="K33" s="34"/>
      <c r="L33" s="34" t="s">
        <v>1375</v>
      </c>
      <c r="M33" s="34"/>
      <c r="N33" s="34"/>
      <c r="O33" s="34"/>
      <c r="P33" s="34"/>
      <c r="Q33" s="34" t="s">
        <v>925</v>
      </c>
      <c r="R33" s="34"/>
      <c r="S33" s="34" t="s">
        <v>1372</v>
      </c>
      <c r="T33" s="34"/>
      <c r="U33" s="34" t="s">
        <v>1376</v>
      </c>
      <c r="V33" s="34"/>
      <c r="W33" s="34" t="s">
        <v>1376</v>
      </c>
      <c r="X33" s="34"/>
      <c r="Y33" s="34" t="s">
        <v>1376</v>
      </c>
      <c r="Z33" s="34"/>
      <c r="AA33" s="34" t="s">
        <v>1376</v>
      </c>
      <c r="AB33" s="34"/>
      <c r="AC33" s="34"/>
      <c r="AD33" s="34"/>
      <c r="AE33" s="34"/>
      <c r="AF33" s="34"/>
      <c r="AG33" s="34"/>
      <c r="AH33" s="34"/>
      <c r="AI33" s="34" t="s">
        <v>1375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1377</v>
      </c>
      <c r="M34" s="34"/>
      <c r="N34" s="34"/>
      <c r="O34" s="34"/>
      <c r="P34" s="34"/>
      <c r="Q34" s="34" t="s">
        <v>1378</v>
      </c>
      <c r="R34" s="34"/>
      <c r="S34" s="34" t="s">
        <v>925</v>
      </c>
      <c r="T34" s="34"/>
      <c r="U34" s="34" t="s">
        <v>1379</v>
      </c>
      <c r="V34" s="34"/>
      <c r="W34" s="34" t="s">
        <v>1379</v>
      </c>
      <c r="X34" s="34"/>
      <c r="Y34" s="34" t="s">
        <v>1379</v>
      </c>
      <c r="Z34" s="34"/>
      <c r="AA34" s="34" t="s">
        <v>1379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1380</v>
      </c>
      <c r="M35" s="34"/>
      <c r="N35" s="34"/>
      <c r="O35" s="34"/>
      <c r="P35" s="34"/>
      <c r="Q35" s="34" t="s">
        <v>1381</v>
      </c>
      <c r="R35" s="34"/>
      <c r="S35" s="34" t="s">
        <v>1378</v>
      </c>
      <c r="T35" s="34"/>
      <c r="U35" s="34" t="s">
        <v>1382</v>
      </c>
      <c r="V35" s="34"/>
      <c r="W35" s="34" t="s">
        <v>1382</v>
      </c>
      <c r="X35" s="34"/>
      <c r="Y35" s="34" t="s">
        <v>1382</v>
      </c>
      <c r="Z35" s="34"/>
      <c r="AA35" s="34" t="s">
        <v>1382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1381</v>
      </c>
      <c r="T36" s="34"/>
      <c r="U36" s="34" t="s">
        <v>1383</v>
      </c>
      <c r="V36" s="34"/>
      <c r="W36" s="34" t="s">
        <v>1383</v>
      </c>
      <c r="X36" s="34"/>
      <c r="Y36" s="34" t="s">
        <v>1383</v>
      </c>
      <c r="Z36" s="34"/>
      <c r="AA36" s="34" t="s">
        <v>1383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1384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1385</v>
      </c>
      <c r="R38" s="34"/>
      <c r="S38" s="34" t="s">
        <v>1384</v>
      </c>
      <c r="T38" s="34"/>
      <c r="U38" s="34" t="s">
        <v>1386</v>
      </c>
      <c r="V38" s="34"/>
      <c r="W38" s="34" t="s">
        <v>1386</v>
      </c>
      <c r="X38" s="34"/>
      <c r="Y38" s="34" t="s">
        <v>1386</v>
      </c>
      <c r="Z38" s="34"/>
      <c r="AA38" s="34" t="s">
        <v>1386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1387</v>
      </c>
      <c r="R39" s="37"/>
      <c r="S39" s="37" t="s">
        <v>1385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1388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2026-03-10T16:19:40Z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