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90" documentId="120_S{118792C3-22EF-5104-A093-F22BFE3913F3}" xr6:coauthVersionLast="47" xr6:coauthVersionMax="47" xr10:uidLastSave="{F47ED57B-3DA2-437A-9E87-DADC03D3FB0A}"/>
  <bookViews>
    <workbookView xWindow="-60" yWindow="-60" windowWidth="15480" windowHeight="11640" firstSheet="3" activeTab="7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 s="1"/>
  <c r="E23" i="15" s="1"/>
  <c r="U26" i="1" a="1"/>
  <c r="U26" i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/>
  <c r="E24" i="15" s="1"/>
  <c r="U27" i="1" a="1"/>
  <c r="U27" i="1" s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 s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 s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<sst xmlns="http://schemas.openxmlformats.org/spreadsheetml/2006/main" count="7270" uniqueCount="1537">
  <si>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</si>
  <si>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</si>
  <si>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</si>
  <si>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</si>
  <si>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</si>
  <si>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</si>
  <si>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</si>
  <si>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</si>
  <si>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</si>
  <si>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</si>
  <si>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</si>
  <si>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</si>
  <si>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</si>
  <si>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</si>
  <si>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</si>
  <si>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</si>
  <si>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</si>
  <si>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</si>
  <si>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</si>
  <si>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</si>
  <si>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</si>
  <si>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</si>
  <si>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</si>
  <si>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</si>
  <si>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</si>
  <si>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</si>
  <si>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</si>
  <si>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</si>
  <si>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</si>
  <si>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</si>
  <si>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</si>
  <si>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</si>
  <si>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</si>
  <si>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</si>
  <si>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</si>
  <si>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</si>
  <si>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</si>
  <si>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</si>
  <si>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</si>
  <si>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</si>
  <si>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</si>
  <si>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</si>
  <si>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</si>
  <si>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</si>
  <si>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</si>
  <si>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</si>
  <si>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</si>
  <si>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</si>
  <si>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</si>
  <si>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</si>
  <si>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</si>
  <si>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</si>
  <si>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</si>
  <si>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</si>
  <si>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</si>
  <si>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</si>
  <si>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</si>
  <si>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</si>
  <si>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</si>
  <si>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</si>
  <si>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</si>
  <si>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</si>
  <si>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</si>
  <si>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</si>
  <si>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</si>
  <si>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</si>
  <si>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</si>
  <si>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</si>
  <si>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</si>
  <si>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</si>
  <si>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</si>
  <si>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</si>
  <si>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</si>
  <si>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</si>
  <si>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</si>
  <si>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</si>
  <si>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</si>
  <si>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</si>
  <si>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</si>
  <si>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</si>
  <si>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</si>
  <si>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</si>
  <si>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</si>
  <si>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</si>
  <si>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</si>
  <si>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</si>
  <si>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</si>
  <si>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</si>
  <si>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</si>
  <si>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</si>
  <si>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</si>
  <si>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</si>
  <si>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</si>
  <si>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</si>
  <si>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</si>
  <si>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</si>
  <si>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</si>
  <si>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</si>
  <si>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</si>
  <si>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</si>
  <si>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</si>
  <si>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</si>
  <si>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</si>
  <si>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</si>
  <si>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</si>
  <si>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</si>
  <si>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</si>
  <si>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</si>
  <si>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</si>
  <si>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</si>
  <si>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</si>
  <si>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</si>
  <si>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</si>
  <si>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</si>
  <si>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</si>
  <si>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</si>
  <si>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</si>
  <si>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</si>
  <si>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</si>
  <si>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</si>
  <si>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</si>
  <si>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</si>
  <si>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</si>
  <si>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</si>
  <si>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</si>
  <si>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</si>
  <si>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</si>
  <si>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</si>
  <si>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</si>
  <si>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</si>
  <si>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</si>
  <si>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</si>
  <si>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</si>
  <si>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</si>
  <si>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</si>
  <si>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</si>
  <si>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</si>
  <si>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</si>
  <si>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</si>
  <si>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</si>
  <si>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</si>
  <si>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</si>
  <si>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</si>
  <si>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</si>
  <si>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</si>
  <si>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</si>
  <si>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</si>
  <si>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</si>
  <si>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</si>
  <si>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</si>
  <si>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</si>
  <si>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</si>
  <si>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</si>
  <si>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</si>
  <si>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</si>
  <si>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</si>
  <si>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</si>
  <si>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</si>
  <si>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</si>
  <si>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</si>
  <si>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</si>
  <si>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</si>
  <si>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</si>
  <si>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</si>
  <si>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</si>
  <si>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</si>
  <si>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</si>
  <si>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</si>
  <si>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</si>
  <si>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</si>
  <si>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</si>
  <si>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</si>
  <si>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</si>
  <si>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</si>
  <si>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</si>
  <si>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</si>
  <si>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</si>
  <si>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</si>
  <si>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</si>
  <si>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</si>
  <si>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</si>
  <si>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</si>
  <si>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</si>
  <si>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</si>
  <si>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</si>
  <si>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</si>
  <si>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</si>
  <si>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</si>
  <si>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</si>
  <si>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</si>
  <si>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</si>
  <si>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</si>
  <si>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</si>
  <si>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</si>
  <si>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</si>
  <si>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</si>
  <si>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</si>
  <si>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</si>
  <si>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</si>
  <si>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</si>
  <si>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</si>
  <si>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</si>
  <si>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</si>
  <si>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</si>
  <si>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</si>
  <si>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</si>
  <si>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</si>
  <si>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</si>
  <si>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</si>
  <si>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</si>
  <si>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</si>
  <si>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</si>
  <si>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</si>
  <si>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</si>
  <si>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</si>
  <si>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</si>
  <si>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</si>
  <si>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</si>
  <si>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</si>
  <si>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</si>
  <si>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</si>
  <si>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</si>
  <si>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</si>
  <si>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</si>
  <si>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</si>
  <si>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</si>
  <si>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</si>
  <si>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</si>
  <si>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</si>
  <si>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</si>
  <si>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</si>
  <si>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</si>
  <si>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</si>
  <si>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</si>
  <si>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</si>
  <si>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</si>
  <si>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</si>
  <si>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</si>
  <si>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</si>
  <si>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</si>
  <si>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</si>
  <si>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</si>
  <si>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</si>
  <si>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</si>
  <si>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</si>
  <si>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</si>
  <si>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</si>
  <si>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</si>
  <si>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</si>
  <si>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</si>
  <si>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</si>
  <si>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</si>
  <si>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</si>
  <si>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</si>
  <si>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</si>
  <si>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</si>
  <si>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</si>
  <si>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</si>
  <si>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</si>
  <si>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</si>
  <si>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</si>
  <si>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</si>
  <si>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</si>
  <si>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</si>
  <si>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</si>
  <si>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</si>
  <si>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</si>
  <si>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</si>
  <si>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</si>
  <si>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</si>
  <si>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</si>
  <si>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</si>
  <si>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</si>
  <si>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</si>
  <si>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</si>
  <si>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</si>
  <si>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</si>
  <si>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</si>
  <si>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</si>
  <si>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</si>
  <si>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</si>
  <si>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</si>
  <si>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</si>
  <si>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</si>
  <si>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</si>
  <si>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</si>
  <si>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</si>
  <si>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</si>
  <si>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</si>
  <si>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</si>
  <si>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</si>
  <si>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</si>
  <si>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</si>
  <si>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</si>
  <si>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</si>
  <si>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</si>
  <si>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</si>
  <si>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</si>
  <si>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</si>
  <si>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</si>
  <si>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</si>
  <si>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</si>
  <si>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</si>
  <si>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</si>
  <si>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</si>
  <si>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</si>
  <si>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</si>
  <si>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</si>
  <si>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</si>
  <si>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</si>
  <si>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</si>
  <si>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</si>
  <si>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</si>
  <si>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</si>
  <si>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</si>
  <si>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</si>
  <si>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</si>
  <si>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</si>
  <si>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</si>
  <si>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</si>
  <si>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</si>
  <si>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</si>
  <si>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</si>
  <si>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</si>
  <si>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</si>
  <si>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</si>
  <si>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</si>
  <si>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</si>
  <si>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</si>
  <si>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</si>
  <si>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</si>
  <si>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</si>
  <si>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</si>
  <si>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</si>
  <si>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</si>
  <si>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</si>
  <si>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</si>
  <si>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</si>
  <si>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</si>
  <si>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</si>
  <si>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</si>
  <si>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</si>
  <si>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</si>
  <si>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</si>
  <si>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</si>
  <si>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</si>
  <si>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</si>
  <si>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</si>
  <si>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</si>
  <si>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</si>
  <si>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</si>
  <si>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</si>
  <si>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</si>
  <si>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</si>
  <si>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</si>
  <si>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</si>
  <si>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</si>
  <si>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</si>
  <si>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</si>
  <si>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</si>
  <si>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</si>
  <si>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</si>
  <si>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</si>
  <si>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</si>
  <si>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</si>
  <si>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</si>
  <si>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</si>
  <si>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</si>
  <si>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</si>
  <si>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</si>
  <si>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</si>
  <si>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</si>
  <si>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</si>
  <si>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</si>
  <si>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</si>
  <si>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</si>
  <si>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</si>
  <si>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</si>
  <si>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</si>
  <si>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</si>
  <si>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</si>
  <si>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</si>
  <si>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</si>
  <si>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</si>
  <si>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</si>
  <si>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</si>
  <si>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</si>
  <si>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</si>
  <si>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</si>
  <si>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</si>
  <si>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</si>
  <si>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</si>
  <si>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</si>
  <si>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</si>
  <si>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</si>
  <si>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</si>
  <si>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</si>
  <si>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</si>
  <si>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</si>
  <si>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</si>
  <si>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</si>
  <si>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</si>
  <si>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</si>
  <si>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</si>
  <si>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</si>
  <si>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</si>
  <si>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</si>
  <si>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</si>
  <si>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</si>
  <si>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</si>
  <si>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</si>
  <si>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</si>
  <si>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</si>
  <si>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</si>
  <si>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</si>
  <si>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</si>
  <si>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</si>
  <si>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</si>
  <si>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</si>
  <si>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</si>
  <si>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</si>
  <si>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</si>
  <si>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</si>
  <si>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</si>
  <si>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</si>
  <si>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</si>
  <si>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</si>
  <si>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</si>
  <si>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</si>
  <si>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</si>
  <si>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</si>
  <si>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</si>
  <si>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</si>
  <si>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</si>
  <si>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</si>
  <si>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</si>
  <si>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</si>
  <si>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</si>
  <si>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</si>
  <si>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</si>
  <si>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</si>
  <si>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</si>
  <si>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</si>
  <si>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</si>
  <si>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</si>
  <si>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</si>
  <si>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</si>
  <si>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</si>
  <si>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</si>
  <si>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</si>
  <si>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</si>
  <si>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</si>
  <si>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</si>
  <si>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</si>
  <si>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</si>
  <si>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</si>
  <si>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</si>
  <si>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</si>
  <si>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</si>
  <si>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</si>
  <si>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</si>
  <si>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</si>
  <si>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</si>
  <si>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</si>
  <si>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</si>
  <si>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</si>
  <si>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</si>
  <si>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</si>
  <si>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</si>
  <si>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</si>
  <si>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</si>
  <si>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</si>
  <si>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</si>
  <si>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</si>
  <si>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</si>
  <si>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</si>
  <si>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</si>
  <si>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</si>
  <si>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</si>
  <si>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</si>
  <si>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</si>
  <si>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</si>
  <si>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</si>
  <si>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</si>
  <si>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</si>
  <si>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</si>
  <si>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</si>
  <si>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</si>
  <si>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</si>
  <si>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</si>
  <si>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</si>
  <si>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</si>
  <si>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</si>
  <si>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</si>
  <si>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</si>
  <si>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</si>
  <si>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</si>
  <si>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</si>
  <si>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</si>
  <si>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</si>
  <si>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</si>
  <si>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</si>
  <si>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</si>
  <si>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</si>
  <si>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</si>
  <si>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</si>
  <si>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</si>
  <si>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</si>
  <si>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</si>
  <si>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</si>
  <si>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</si>
  <si>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</si>
  <si>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</si>
  <si>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</si>
  <si>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</si>
  <si>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</si>
  <si>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</si>
  <si>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</si>
  <si>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</si>
  <si>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</si>
  <si>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</si>
  <si>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</si>
  <si>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</si>
  <si>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</si>
  <si>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</si>
  <si>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</si>
  <si>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</si>
  <si>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</si>
  <si>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</si>
  <si>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</si>
  <si>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</si>
  <si>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</si>
  <si>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</si>
  <si>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</si>
  <si>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</si>
  <si>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</si>
  <si>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</si>
  <si>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</si>
  <si>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</si>
  <si>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</si>
  <si>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</si>
  <si>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</si>
  <si>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</si>
  <si>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</si>
  <si>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</si>
  <si>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</si>
  <si>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</si>
  <si>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</si>
  <si>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</si>
  <si>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</si>
  <si>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</si>
  <si>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</si>
  <si>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</si>
  <si>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</si>
  <si>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</si>
  <si>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</si>
  <si>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</si>
  <si>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</si>
  <si>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</si>
  <si>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</si>
  <si>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</si>
  <si>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</si>
  <si>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</si>
  <si>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</si>
  <si>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</si>
  <si>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</si>
  <si>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</si>
  <si>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</si>
  <si>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</si>
  <si>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</si>
  <si>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</si>
  <si>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</si>
  <si>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</si>
  <si>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</si>
  <si>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</si>
  <si>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</si>
  <si>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</si>
  <si>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</si>
  <si>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</si>
  <si>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</si>
  <si>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</si>
  <si>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</si>
  <si>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</si>
  <si>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</si>
  <si>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</si>
  <si>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</si>
  <si>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</si>
  <si>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</si>
  <si>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</si>
  <si>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</si>
  <si>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</si>
  <si>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</si>
  <si>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</si>
  <si>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</si>
  <si>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</si>
  <si>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</si>
  <si>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</si>
  <si>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</si>
  <si>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</si>
  <si>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</si>
  <si>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</si>
  <si>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</si>
  <si>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</si>
  <si>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</si>
  <si>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</si>
  <si>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</si>
  <si>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</si>
  <si>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</si>
  <si>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</si>
  <si>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</si>
  <si>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</si>
  <si>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</si>
  <si>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</si>
  <si>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</si>
  <si>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</si>
  <si>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</si>
  <si>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</si>
  <si>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</si>
  <si>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</si>
  <si>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</si>
  <si>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</si>
  <si>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</si>
  <si>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</si>
  <si>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</si>
  <si>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</si>
  <si>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</si>
  <si>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</si>
  <si>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</si>
  <si>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</si>
  <si>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</si>
  <si>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</si>
  <si>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</si>
  <si>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</si>
  <si>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</si>
  <si>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</si>
  <si>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</si>
  <si>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</si>
  <si>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</si>
  <si>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</si>
  <si>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</si>
  <si>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</si>
  <si>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</si>
  <si>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</si>
  <si>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</si>
  <si>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</si>
  <si>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</si>
  <si>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</si>
  <si>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</si>
  <si>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</si>
  <si>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</si>
  <si>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</si>
  <si>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</si>
  <si>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</si>
  <si>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</si>
  <si>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</si>
  <si>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</si>
  <si>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</si>
  <si>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</si>
  <si>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</si>
  <si>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</si>
  <si>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</si>
  <si>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</si>
  <si>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</si>
  <si>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</si>
  <si>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</si>
  <si>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</si>
  <si>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</si>
  <si>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</si>
  <si>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</si>
  <si>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</si>
  <si>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</si>
  <si>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</si>
  <si>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</si>
  <si>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</si>
  <si>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</si>
  <si>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</si>
  <si>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</si>
  <si>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</si>
  <si>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</si>
  <si>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</si>
  <si>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</si>
  <si>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</si>
  <si>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</si>
  <si>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</si>
  <si>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</si>
  <si>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</si>
  <si>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</si>
  <si>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</si>
  <si>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</si>
  <si>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</si>
  <si>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</si>
  <si>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</si>
  <si>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</si>
  <si>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</si>
  <si>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</si>
  <si>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</si>
  <si>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</si>
  <si>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</si>
  <si>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</si>
  <si>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</si>
  <si>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</si>
  <si>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</si>
  <si>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</si>
  <si>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</si>
  <si>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</si>
  <si>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</si>
  <si>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</si>
  <si>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</si>
  <si>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</si>
  <si>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</si>
  <si>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</si>
  <si>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</si>
  <si>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</si>
  <si>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</si>
  <si>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</si>
  <si>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</si>
  <si>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</si>
  <si>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</si>
  <si>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</si>
  <si>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</si>
  <si>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</si>
  <si>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</si>
  <si>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</si>
  <si>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</si>
  <si>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</si>
  <si>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</si>
  <si>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</si>
  <si>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</si>
  <si>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</si>
  <si>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</si>
  <si>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</si>
  <si>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</si>
  <si>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</si>
  <si>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</si>
  <si>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</si>
  <si>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</si>
  <si>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</si>
  <si>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</si>
  <si>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</si>
  <si>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</si>
  <si>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</si>
  <si>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</si>
  <si>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</si>
  <si>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</si>
  <si>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</si>
  <si>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</si>
  <si>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</si>
  <si>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</si>
  <si>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</si>
  <si>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</si>
  <si>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</si>
  <si>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</si>
  <si>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</si>
  <si>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</si>
  <si>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</si>
  <si>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</si>
  <si>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</si>
  <si>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</si>
  <si>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</si>
  <si>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</si>
  <si>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</si>
  <si>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</si>
  <si>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</si>
  <si>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</si>
  <si>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</si>
  <si>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</si>
  <si>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</si>
  <si>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</si>
  <si>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</si>
  <si>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</si>
  <si>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</si>
  <si>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</si>
  <si>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</si>
  <si>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</si>
  <si>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</si>
  <si>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</si>
  <si>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</si>
  <si>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</si>
  <si>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</si>
  <si>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</si>
  <si>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</si>
  <si>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</si>
  <si>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</si>
  <si>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</si>
  <si>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</si>
  <si>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</si>
  <si>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</si>
  <si>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</si>
  <si>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</si>
  <si>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</si>
  <si>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</si>
  <si>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</si>
  <si>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</si>
  <si>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</si>
  <si>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</si>
  <si>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</si>
  <si>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</si>
  <si>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</si>
  <si>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</si>
  <si>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</si>
  <si>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</si>
  <si>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</si>
  <si>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</si>
  <si>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</si>
  <si>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</si>
  <si>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</si>
  <si>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</si>
  <si>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</si>
  <si>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</si>
  <si>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</si>
  <si>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</si>
  <si>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</si>
  <si>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</si>
  <si>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</si>
  <si>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</si>
  <si>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</si>
  <si>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</si>
  <si>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</si>
  <si>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</si>
  <si>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</si>
  <si>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</si>
  <si>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</si>
  <si>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</si>
  <si>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</si>
  <si>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</si>
  <si>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</si>
  <si>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</si>
  <si>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</si>
  <si>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</si>
  <si>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</si>
  <si>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</si>
  <si>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</si>
  <si>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</si>
  <si>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</si>
  <si>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</si>
  <si>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</si>
  <si>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</si>
  <si>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</si>
  <si>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</si>
  <si>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</si>
  <si>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</si>
  <si>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</si>
  <si>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</si>
  <si>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</si>
  <si>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</si>
  <si>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</si>
  <si>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</si>
  <si>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</si>
  <si>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</si>
  <si>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</si>
  <si>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</si>
  <si>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</si>
  <si>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</si>
  <si>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</si>
  <si>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</si>
  <si>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</si>
  <si>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</si>
  <si>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</si>
  <si>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</si>
  <si>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</si>
  <si>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</si>
  <si>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</si>
  <si>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</si>
  <si>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</si>
  <si>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</si>
  <si>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</si>
  <si>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</si>
  <si>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</si>
  <si>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</si>
  <si>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</si>
  <si>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</si>
  <si>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</si>
  <si>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</si>
  <si>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</si>
  <si>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</si>
  <si>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</si>
  <si>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</si>
  <si>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</si>
  <si>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</si>
  <si>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</si>
  <si>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</si>
  <si>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</si>
  <si>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</si>
  <si>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</si>
  <si>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</si>
  <si>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</si>
  <si>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</si>
  <si>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</si>
  <si>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</si>
  <si>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</si>
  <si>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</si>
  <si>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</si>
  <si>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</si>
  <si>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</si>
  <si>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</si>
  <si>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</si>
  <si>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</si>
  <si>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</si>
  <si>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</si>
  <si>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</si>
  <si>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</si>
  <si>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</si>
  <si>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</si>
  <si>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</si>
  <si>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</si>
  <si>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</si>
  <si>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</si>
  <si>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</si>
  <si>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</si>
  <si>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</si>
  <si>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</si>
  <si>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</si>
  <si>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</si>
  <si>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</si>
  <si>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</si>
  <si>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</si>
  <si>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</si>
  <si>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</si>
  <si>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</si>
  <si>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</si>
  <si>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</si>
  <si>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</si>
  <si>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</si>
  <si>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</si>
  <si>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</si>
  <si>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</si>
  <si>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</si>
  <si>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</si>
  <si>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</si>
  <si>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</si>
  <si>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</si>
  <si>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</si>
  <si>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</si>
  <si>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</si>
  <si>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</si>
  <si>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</si>
  <si>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</si>
  <si>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</si>
  <si>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</si>
  <si>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</si>
  <si>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</si>
  <si>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</si>
  <si>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</si>
  <si>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</si>
  <si>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</si>
  <si>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</si>
  <si>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</si>
  <si>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</si>
  <si>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</si>
  <si>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</si>
  <si>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</si>
  <si>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</si>
  <si>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</si>
  <si>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</si>
  <si>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</si>
  <si>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</si>
  <si>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</si>
  <si>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</si>
  <si>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</si>
  <si>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</si>
  <si>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</si>
  <si>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</si>
  <si>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</si>
  <si>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</si>
  <si>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</si>
  <si>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</si>
  <si>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</si>
  <si>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</si>
  <si>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</si>
  <si>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</si>
  <si>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</si>
  <si>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</si>
  <si>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</si>
  <si>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</si>
  <si>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</si>
  <si>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</si>
  <si>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</si>
  <si>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</si>
  <si>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</si>
  <si>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</si>
  <si>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</si>
  <si>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</si>
  <si>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</si>
  <si>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</si>
  <si>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</si>
  <si>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</si>
  <si>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</si>
  <si>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</si>
  <si>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</si>
  <si>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</si>
  <si>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</si>
  <si>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</si>
  <si>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</si>
  <si>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</si>
  <si>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</si>
  <si>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</si>
  <si>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</si>
  <si>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</si>
  <si>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</si>
  <si>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</si>
  <si>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</si>
  <si>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</si>
  <si>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</si>
  <si>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</si>
  <si>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</si>
  <si>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</si>
  <si>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</si>
  <si>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</si>
  <si>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</si>
  <si>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</si>
  <si>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</si>
  <si>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</si>
  <si>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</si>
  <si>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</si>
  <si>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</si>
  <si>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</si>
  <si>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</si>
  <si>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</si>
  <si>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</si>
  <si>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</si>
  <si>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</si>
  <si>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</si>
  <si>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</si>
  <si>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</si>
  <si>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</si>
  <si>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</si>
  <si>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</si>
  <si>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</si>
  <si>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</si>
  <si>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</si>
  <si>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</si>
  <si>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</si>
  <si>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</si>
  <si>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</si>
  <si>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</si>
  <si>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</si>
  <si>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</si>
  <si>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</si>
  <si>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</si>
  <si>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</si>
  <si>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</si>
  <si>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</si>
  <si>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</si>
  <si>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</si>
  <si>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</si>
  <si>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</si>
  <si>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</si>
  <si>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</si>
  <si>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</si>
  <si>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</si>
  <si>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</si>
  <si>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</si>
  <si>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</si>
  <si>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</si>
  <si>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</si>
  <si>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</si>
  <si>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</si>
  <si>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</si>
  <si>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</si>
  <si>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</si>
  <si>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</si>
  <si>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</si>
  <si>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</si>
  <si>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</si>
  <si>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</si>
  <si>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</si>
  <si>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</si>
  <si>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</si>
  <si>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</si>
  <si>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</si>
  <si>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</si>
  <si>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</si>
  <si>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</si>
  <si>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</si>
  <si>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</si>
  <si>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</si>
  <si>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</si>
  <si>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</si>
  <si>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</si>
  <si>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</si>
  <si>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</si>
  <si>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</si>
  <si>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</si>
  <si>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</si>
  <si>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</si>
  <si>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</si>
  <si>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</si>
  <si>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</si>
  <si>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</si>
  <si>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</si>
  <si>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</si>
  <si>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</si>
  <si>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</si>
  <si>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</si>
  <si>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</si>
  <si>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</si>
  <si>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</si>
  <si>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</si>
  <si>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</si>
  <si>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</si>
  <si>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</si>
  <si>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</si>
  <si>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</si>
  <si>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</si>
  <si>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</si>
  <si>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</si>
  <si>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</si>
  <si>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</si>
  <si>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</si>
  <si>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</si>
  <si>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</si>
  <si>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</si>
  <si>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</si>
  <si>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</si>
  <si>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</si>
  <si>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</si>
  <si>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</si>
  <si>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</si>
  <si>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</si>
  <si>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</si>
  <si>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</si>
  <si>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</si>
  <si>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</si>
  <si>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</si>
  <si>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</si>
  <si>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</si>
  <si>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</si>
  <si>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</si>
  <si>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</si>
  <si>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</si>
  <si>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</si>
  <si>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</si>
  <si>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</si>
  <si>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</si>
  <si>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</si>
  <si>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</si>
  <si>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</si>
  <si>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</si>
  <si>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</si>
  <si>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</si>
  <si>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</si>
  <si>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</si>
  <si>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</si>
  <si>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</si>
  <si>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</si>
  <si>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</si>
  <si>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</si>
  <si>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</si>
  <si>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</si>
  <si>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</si>
  <si>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</si>
  <si>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</si>
  <si>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</si>
  <si>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</si>
  <si>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</si>
  <si>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</si>
  <si>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</si>
  <si>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</si>
  <si>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</si>
  <si>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</si>
  <si>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</si>
  <si>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</si>
  <si>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</si>
  <si>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</si>
  <si>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</si>
  <si>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</si>
  <si>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</si>
  <si>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</si>
  <si>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</si>
  <si>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</si>
  <si>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</si>
  <si>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</si>
  <si>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</si>
  <si>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</si>
  <si>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</si>
  <si>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</si>
  <si>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</si>
  <si>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</si>
  <si>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</si>
  <si>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</si>
  <si>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</si>
  <si>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</si>
  <si>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</si>
  <si>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</si>
  <si>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</si>
  <si>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</si>
  <si>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</si>
  <si>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</si>
  <si>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</si>
  <si>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</si>
  <si>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</si>
  <si>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</si>
  <si>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</si>
  <si>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</si>
  <si>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</si>
  <si>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</si>
  <si>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</si>
  <si>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</si>
  <si>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</si>
  <si>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</si>
  <si>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</si>
  <si>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</si>
  <si>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</si>
  <si>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</si>
  <si>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</si>
  <si>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</si>
  <si>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</si>
  <si>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</si>
  <si>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</si>
  <si>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</si>
  <si>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</si>
  <si>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</si>
  <si>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</si>
  <si>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</si>
  <si>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</si>
  <si>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</si>
  <si>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</si>
  <si>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</si>
  <si>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</si>
  <si>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</si>
  <si>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</si>
  <si>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</si>
  <si>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</si>
  <si>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</si>
  <si>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</si>
  <si>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</si>
  <si>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</si>
  <si>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</si>
  <si>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</si>
  <si>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</si>
  <si>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</si>
  <si>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</si>
  <si>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</si>
  <si>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</si>
  <si>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</si>
  <si>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</si>
  <si>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</si>
  <si>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</si>
  <si>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</si>
  <si>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</si>
  <si>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</si>
  <si>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</si>
  <si>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</si>
  <si>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</si>
  <si>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</si>
  <si>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</si>
  <si>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</si>
  <si>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</si>
  <si>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</si>
  <si>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</si>
  <si>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</si>
  <si>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</si>
  <si>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</si>
  <si>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</si>
  <si>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</si>
  <si>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</si>
  <si>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</si>
  <si>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</si>
  <si>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</si>
  <si>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</si>
  <si>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</si>
  <si>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</si>
  <si>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</si>
  <si>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</si>
  <si>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</si>
  <si>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</si>
  <si>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</si>
  <si>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</si>
  <si>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</si>
  <si>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</si>
  <si>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</si>
  <si>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</si>
  <si>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</si>
  <si>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</si>
  <si>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</si>
  <si>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</si>
  <si>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</si>
  <si>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</si>
  <si>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</si>
  <si>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</si>
  <si>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</si>
  <si>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</si>
  <si>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</si>
  <si>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</si>
  <si>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</si>
  <si>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</si>
  <si>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</si>
  <si>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</si>
  <si>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</si>
  <si>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</si>
  <si>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</si>
  <si>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</si>
  <si>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</si>
  <si>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</si>
  <si>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</si>
  <si>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</si>
  <si>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</si>
  <si>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</si>
  <si>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</si>
  <si>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</si>
  <si>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</si>
  <si>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</si>
  <si>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</si>
  <si>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</si>
  <si>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</si>
  <si>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</si>
  <si>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</si>
  <si>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</si>
  <si>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</si>
  <si>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</si>
  <si>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</si>
  <si>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</si>
  <si>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</si>
  <si>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</si>
  <si>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</si>
  <si>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</si>
  <si>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</si>
  <si>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</si>
  <si>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</si>
  <si>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</si>
  <si>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</si>
  <si>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</si>
  <si>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</si>
  <si>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</si>
  <si>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</si>
  <si>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</si>
  <si>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</si>
  <si>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</si>
  <si>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</si>
  <si>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</si>
  <si>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</si>
  <si>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</si>
  <si>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</si>
  <si>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</si>
  <si>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</si>
  <si>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</si>
  <si>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</si>
  <si>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</si>
  <si>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</si>
  <si>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</si>
  <si>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</si>
  <si>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</si>
  <si>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</si>
  <si>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</si>
  <si>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</si>
  <si>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</si>
  <si>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</si>
  <si>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</si>
  <si>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</si>
  <si>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</si>
  <si>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</si>
  <si>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</si>
  <si>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</si>
  <si>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</si>
  <si>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</si>
  <si>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</si>
  <si>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</si>
  <si>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</si>
  <si>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</si>
  <si>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</si>
  <si>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</si>
  <si>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</si>
  <si>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</si>
  <si>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</si>
  <si>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</si>
  <si>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</si>
  <si>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</si>
  <si>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</si>
  <si>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</si>
  <si>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</si>
  <si>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</si>
  <si>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</si>
  <si>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</si>
  <si>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</si>
  <si>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</si>
  <si>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</si>
  <si>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</si>
  <si>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</si>
  <si>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</si>
  <si>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</si>
  <si>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</si>
  <si>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</si>
  <si>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</si>
  <si>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</si>
  <si>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</si>
  <si>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</si>
  <si>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</si>
  <si>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</si>
  <si>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</si>
  <si>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</si>
  <si>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</si>
  <si>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</si>
  <si>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</si>
  <si>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</si>
  <si>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</si>
  <si>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</si>
  <si>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</si>
  <si>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</si>
  <si>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</si>
  <si>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</si>
  <si>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</si>
  <si>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</si>
  <si>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</si>
  <si>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</si>
  <si>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</si>
  <si>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</si>
  <si>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</si>
  <si>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</si>
  <si>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</si>
  <si>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</si>
  <si>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</si>
  <si>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</si>
  <si>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</si>
  <si>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</si>
  <si>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</si>
  <si>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</si>
  <si>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</si>
  <si>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</si>
  <si>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</si>
  <si>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</si>
  <si>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</si>
  <si>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</si>
  <si>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</si>
  <si>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</si>
  <si>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</si>
  <si>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</si>
  <si>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</si>
  <si>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</si>
  <si>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</si>
  <si>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</si>
  <si>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</si>
  <si>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</si>
  <si>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</si>
  <si>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</si>
  <si>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</si>
  <si>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</si>
  <si>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</si>
  <si>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Aguardando confirmar cauda do U78/</t>
  </si>
  <si>
    <t xml:space="preserve">MC1 09h29 / </t>
  </si>
  <si>
    <t>MC1 09h29 /  Sem oportunidade de faixa</t>
  </si>
  <si>
    <t>MC1 08h27 /  Sem oportunidade de faixa</t>
  </si>
  <si>
    <t>TP pronto 12h53 / Em intervalo das 14h23 até 15h53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</si>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</sst>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G328" activePane="topRight" state="frozen"/>
      <selection pane="topRight" activeCell="I342" sqref="I34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4" t="s">
        <v>950</v>
      </c>
      <c r="C1" s="185"/>
      <c r="D1" s="185"/>
      <c r="E1" s="3"/>
      <c r="F1" s="184" t="s">
        <v>951</v>
      </c>
      <c r="G1" s="185"/>
      <c r="H1" s="186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7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8" t="s">
        <v>959</v>
      </c>
      <c r="BB2" s="190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8" t="s">
        <v>960</v>
      </c>
      <c r="AJ3" s="190"/>
      <c r="AK3" s="188" t="s">
        <v>961</v>
      </c>
      <c r="AL3" s="189"/>
      <c r="AM3" s="212"/>
      <c r="AN3" s="213"/>
      <c r="AO3" s="189"/>
      <c r="AP3" s="189"/>
      <c r="AQ3" s="190"/>
      <c r="AR3" s="63"/>
      <c r="AS3" s="210" t="s">
        <v>967</v>
      </c>
      <c r="AT3" s="211"/>
      <c r="AU3" s="210" t="s">
        <v>968</v>
      </c>
      <c r="AV3" s="211"/>
      <c r="AW3" s="210" t="s">
        <v>969</v>
      </c>
      <c r="AX3" s="211"/>
      <c r="AY3" s="63" t="s">
        <v>970</v>
      </c>
      <c r="AZ3" s="63"/>
      <c r="BA3" s="208"/>
      <c r="BB3" s="209"/>
      <c r="BC3" s="188" t="s">
        <v>963</v>
      </c>
      <c r="BD3" s="189"/>
      <c r="BE3" s="189"/>
      <c r="BF3" s="190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/>
      <c r="AT293" s="108"/>
      <c r="AU293" s="136"/>
      <c r="AV293" s="136"/>
      <c r="AW293" s="14"/>
      <c r="AX293" s="14"/>
      <c r="AY293" s="164">
        <f t="shared" si="26"/>
        <v>0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/>
      <c r="BI293" s="17"/>
      <c r="BJ293" s="17" t="s">
        <v>1436</v>
      </c>
      <c r="BK293" s="18" t="s">
        <v>1437</v>
      </c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1</v>
      </c>
      <c r="BI296" s="17"/>
      <c r="BJ296" s="17" t="s">
        <v>1080</v>
      </c>
      <c r="BK296" s="18" t="s">
        <v>1441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1</v>
      </c>
      <c r="BI297" s="17"/>
      <c r="BJ297" s="17" t="s">
        <v>1080</v>
      </c>
      <c r="BK297" s="18" t="s">
        <v>1441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1442</v>
      </c>
      <c r="BK298" s="18" t="s">
        <v>1443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1446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1447</v>
      </c>
      <c r="BK302" s="18" t="s">
        <v>1448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1447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1449</v>
      </c>
      <c r="BK303" s="18" t="s">
        <v>1450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1451</v>
      </c>
      <c r="BK304" s="18" t="s">
        <v>1452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Intervalo</v>
      </c>
      <c r="BR304" s="19">
        <f t="shared" si="29"/>
        <v>0.75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1453</v>
      </c>
      <c r="BK305" s="18" t="s">
        <v>1454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1454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1455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1456</v>
      </c>
      <c r="BK306" s="18" t="s">
        <v>1457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1458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1459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1461</v>
      </c>
      <c r="N310" s="127" t="s">
        <v>1462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1463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1464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1465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1465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1465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1466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1467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1469</v>
      </c>
      <c r="C4" s="160" t="s">
        <v>1470</v>
      </c>
      <c r="D4" s="160" t="s">
        <v>1471</v>
      </c>
      <c r="E4" s="160" t="s">
        <v>1472</v>
      </c>
      <c r="F4" s="160" t="s">
        <v>4</v>
      </c>
      <c r="G4" s="160" t="s">
        <v>1473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1474</v>
      </c>
      <c r="C6" s="161">
        <v>407867</v>
      </c>
      <c r="D6" s="161" t="s">
        <v>1475</v>
      </c>
      <c r="E6" s="161" t="s">
        <v>824</v>
      </c>
      <c r="F6" s="161" t="s">
        <v>1476</v>
      </c>
      <c r="G6" s="162"/>
    </row>
    <row r="7" spans="2:7">
      <c r="B7" s="182" t="s">
        <v>1477</v>
      </c>
      <c r="C7" s="182">
        <v>293644</v>
      </c>
      <c r="D7" s="182" t="s">
        <v>1478</v>
      </c>
      <c r="E7" s="182" t="s">
        <v>824</v>
      </c>
      <c r="F7" s="182" t="s">
        <v>1476</v>
      </c>
      <c r="G7" s="183" t="s">
        <v>1479</v>
      </c>
    </row>
    <row r="8" spans="2:7">
      <c r="B8" s="161" t="s">
        <v>1480</v>
      </c>
      <c r="C8" s="161">
        <v>256790</v>
      </c>
      <c r="D8" s="161" t="s">
        <v>1481</v>
      </c>
      <c r="E8" s="161" t="s">
        <v>825</v>
      </c>
      <c r="F8" s="161" t="s">
        <v>1482</v>
      </c>
      <c r="G8" s="162">
        <v>46357</v>
      </c>
    </row>
    <row r="9" spans="2:7" ht="29.25">
      <c r="B9" s="161" t="s">
        <v>1483</v>
      </c>
      <c r="C9" s="161"/>
      <c r="D9" s="161"/>
      <c r="E9" s="161" t="s">
        <v>825</v>
      </c>
      <c r="F9" s="161" t="s">
        <v>1482</v>
      </c>
      <c r="G9" s="162" t="s">
        <v>1484</v>
      </c>
    </row>
    <row r="10" spans="2:7">
      <c r="B10" s="161" t="s">
        <v>1485</v>
      </c>
      <c r="C10" s="161">
        <v>265193</v>
      </c>
      <c r="D10" s="161" t="s">
        <v>1486</v>
      </c>
      <c r="E10" s="161" t="s">
        <v>826</v>
      </c>
      <c r="F10" s="161" t="s">
        <v>54</v>
      </c>
      <c r="G10" s="161" t="s">
        <v>1487</v>
      </c>
    </row>
    <row r="11" spans="2:7">
      <c r="B11" s="161" t="s">
        <v>1488</v>
      </c>
      <c r="C11" s="161">
        <v>293716</v>
      </c>
      <c r="D11" s="161" t="s">
        <v>1489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1490</v>
      </c>
      <c r="C12" s="161">
        <v>257258</v>
      </c>
      <c r="D12" s="161" t="s">
        <v>1491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1492</v>
      </c>
      <c r="C13" s="161">
        <v>371147</v>
      </c>
      <c r="D13" s="161" t="s">
        <v>1493</v>
      </c>
      <c r="E13" s="161" t="s">
        <v>827</v>
      </c>
      <c r="F13" s="161" t="s">
        <v>71</v>
      </c>
      <c r="G13" s="161" t="s">
        <v>1487</v>
      </c>
    </row>
    <row r="14" spans="2:7">
      <c r="B14" s="161" t="s">
        <v>1494</v>
      </c>
      <c r="C14" s="161">
        <v>259230</v>
      </c>
      <c r="D14" s="161" t="s">
        <v>1495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1496</v>
      </c>
      <c r="C15" s="161">
        <v>370705</v>
      </c>
      <c r="D15" s="161"/>
      <c r="E15" s="161" t="s">
        <v>827</v>
      </c>
      <c r="F15" s="161" t="s">
        <v>71</v>
      </c>
      <c r="G15" s="161" t="s">
        <v>1487</v>
      </c>
    </row>
    <row r="16" spans="2:7" ht="29.25">
      <c r="B16" s="161" t="s">
        <v>1497</v>
      </c>
      <c r="C16" s="161">
        <v>258542</v>
      </c>
      <c r="D16" s="161" t="s">
        <v>1498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1499</v>
      </c>
      <c r="C17" s="161">
        <v>257050</v>
      </c>
      <c r="D17" s="161" t="s">
        <v>1500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1502</v>
      </c>
      <c r="D4" s="163" t="s">
        <v>1503</v>
      </c>
      <c r="E4" s="163" t="s">
        <v>1504</v>
      </c>
      <c r="F4" s="160" t="s">
        <v>1505</v>
      </c>
      <c r="G4" s="163" t="s">
        <v>1506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1507</v>
      </c>
      <c r="G9" s="167"/>
    </row>
    <row r="10" spans="2:7" ht="19.5" customHeight="1">
      <c r="B10" s="167" t="s">
        <v>1509</v>
      </c>
      <c r="C10" s="167">
        <v>9038</v>
      </c>
      <c r="D10" s="168">
        <v>46063</v>
      </c>
      <c r="E10" s="167">
        <v>11450</v>
      </c>
      <c r="F10" s="169" t="s">
        <v>1510</v>
      </c>
      <c r="G10" s="167"/>
    </row>
    <row r="11" spans="2:7" ht="19.5" customHeight="1">
      <c r="B11" s="167" t="s">
        <v>744</v>
      </c>
      <c r="C11" s="167" t="s">
        <v>1511</v>
      </c>
      <c r="D11" s="168">
        <v>46056</v>
      </c>
      <c r="E11" s="167">
        <v>9100</v>
      </c>
      <c r="F11" s="169" t="s">
        <v>1512</v>
      </c>
      <c r="G11" s="167" t="s">
        <v>1513</v>
      </c>
    </row>
    <row r="12" spans="2:7" ht="19.5" customHeight="1">
      <c r="B12" s="167" t="s">
        <v>744</v>
      </c>
      <c r="C12" s="167" t="s">
        <v>1514</v>
      </c>
      <c r="D12" s="168">
        <v>46058</v>
      </c>
      <c r="E12" s="167">
        <v>12000</v>
      </c>
      <c r="F12" s="169" t="s">
        <v>1507</v>
      </c>
      <c r="G12" s="167"/>
    </row>
    <row r="13" spans="2:7" ht="19.5" customHeight="1">
      <c r="B13" s="167" t="s">
        <v>744</v>
      </c>
      <c r="C13" s="167" t="s">
        <v>1515</v>
      </c>
      <c r="D13" s="168">
        <v>46058</v>
      </c>
      <c r="E13" s="167">
        <v>12000</v>
      </c>
      <c r="F13" s="169" t="s">
        <v>1507</v>
      </c>
      <c r="G13" s="167"/>
    </row>
    <row r="14" spans="2:7" ht="19.5" customHeight="1">
      <c r="B14" s="167" t="s">
        <v>744</v>
      </c>
      <c r="C14" s="167" t="s">
        <v>1516</v>
      </c>
      <c r="D14" s="168">
        <v>46058</v>
      </c>
      <c r="E14" s="167">
        <v>13800</v>
      </c>
      <c r="F14" s="169" t="s">
        <v>1507</v>
      </c>
      <c r="G14" s="167" t="s">
        <v>1517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1518</v>
      </c>
      <c r="D5" s="218"/>
      <c r="E5" s="218"/>
      <c r="F5" s="218"/>
      <c r="G5" s="218"/>
      <c r="H5" s="218"/>
      <c r="I5" s="218"/>
      <c r="J5" s="219"/>
      <c r="K5" s="220" t="s">
        <v>1519</v>
      </c>
      <c r="L5" s="221"/>
      <c r="M5" s="221"/>
      <c r="N5" s="221"/>
      <c r="O5" s="222" t="s">
        <v>1520</v>
      </c>
      <c r="P5" s="223"/>
    </row>
    <row r="6" spans="1:16" s="74" customFormat="1" ht="15" customHeight="1">
      <c r="A6" s="66" t="s">
        <v>1521</v>
      </c>
      <c r="B6" s="75" t="s">
        <v>1522</v>
      </c>
      <c r="C6" s="76" t="s">
        <v>992</v>
      </c>
      <c r="D6" s="77" t="s">
        <v>993</v>
      </c>
      <c r="E6" s="76" t="s">
        <v>1523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1524</v>
      </c>
      <c r="M6" s="80" t="s">
        <v>611</v>
      </c>
      <c r="N6" s="81" t="s">
        <v>987</v>
      </c>
      <c r="O6" s="158" t="s">
        <v>1030</v>
      </c>
      <c r="P6" s="133" t="s">
        <v>1525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 t="str">
        <f>IF(SP_SUL!BH293="","*",SP_SUL!BH293)</f>
        <v>*</v>
      </c>
      <c r="P293" s="147" t="str">
        <f>IF($A$2=1,IF(SP_SUL!BJ293="","*",SP_SUL!BJ293),IF(SP_SUL!BK293="","*",SP_SUL!BK293))</f>
        <v>TP pronto 11h00 / Aguardando confirmar cauda do U78/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1</v>
      </c>
      <c r="P296" s="147" t="str">
        <f>IF($A$2=1,IF(SP_SUL!BJ296="","*",SP_SUL!BJ296),IF(SP_SUL!BK296="","*",SP_SUL!BK296))</f>
        <v>TP pronto 12h53 / Em intervalo das 14h23 até 15h53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1</v>
      </c>
      <c r="P297" s="147" t="str">
        <f>IF($A$2=1,IF(SP_SUL!BJ297="","*",SP_SUL!BJ297),IF(SP_SUL!BK297="","*",SP_SUL!BK297))</f>
        <v>TP pronto 12h53 / Em intervalo das 14h23 até 15h53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abSelected="1" workbookViewId="0">
      <selection activeCell="F2" sqref="F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1526</v>
      </c>
      <c r="V1" s="229"/>
      <c r="W1" s="229"/>
    </row>
    <row r="2" spans="1:23" ht="15" customHeight="1">
      <c r="A2" s="87" t="s">
        <v>1527</v>
      </c>
      <c r="B2" s="87" t="s">
        <v>1522</v>
      </c>
      <c r="C2" s="87" t="s">
        <v>411</v>
      </c>
      <c r="D2" s="88" t="s">
        <v>992</v>
      </c>
      <c r="E2" s="88" t="s">
        <v>4</v>
      </c>
      <c r="F2" s="88" t="s">
        <v>1521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1528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977</v>
      </c>
      <c r="D2" s="76" t="s">
        <v>979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2026-02-12T17:33:38Z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