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9" documentId="8_{B6337239-1A00-434D-AAD0-422EA1FEB5AE}" xr6:coauthVersionLast="47" xr6:coauthVersionMax="47" xr10:uidLastSave="{9C1D5CEB-E98C-4D19-8567-9C372F496B9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S501" i="1"/>
  <c r="BS491" i="1"/>
  <c r="BS489" i="1"/>
  <c r="BS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S511" i="12" s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S513" i="12" s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S515" i="12" s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S517" i="12" s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S519" i="12" s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BR504" i="1" s="1"/>
  <c r="BQ504" i="1" s="1"/>
  <c r="AY501" i="1"/>
  <c r="BR501" i="1" s="1"/>
  <c r="BQ501" i="1" s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R488" i="1" s="1"/>
  <c r="BQ488" i="1" s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R489" i="1" s="1"/>
  <c r="BQ489" i="1" s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R491" i="1" s="1"/>
  <c r="BQ491" i="1" s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BR346" i="1" s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<sst xmlns="http://schemas.openxmlformats.org/spreadsheetml/2006/main" count="8443" uniqueCount="2028">
  <si>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</si>
  <si>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</si>
  <si>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</si>
  <si>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</si>
  <si>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</si>
  <si>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</si>
  <si>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</si>
  <si>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</si>
  <si>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</si>
  <si>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</si>
  <si>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</si>
  <si>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</si>
  <si>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</si>
  <si>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</si>
  <si>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</si>
  <si>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</si>
  <si>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</si>
  <si>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</si>
  <si>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</si>
  <si>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</si>
  <si>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</si>
  <si>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</si>
  <si>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</si>
  <si>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</si>
  <si>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</si>
  <si>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</si>
  <si>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</si>
  <si>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</si>
  <si>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</si>
  <si>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</si>
  <si>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</si>
  <si>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</si>
  <si>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</si>
  <si>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</si>
  <si>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</si>
  <si>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</si>
  <si>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</si>
  <si>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</si>
  <si>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</si>
  <si>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</si>
  <si>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</si>
  <si>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</si>
  <si>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</si>
  <si>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</si>
  <si>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</si>
  <si>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</si>
  <si>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</si>
  <si>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</si>
  <si>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</si>
  <si>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</si>
  <si>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</si>
  <si>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</si>
  <si>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</si>
  <si>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</si>
  <si>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</si>
  <si>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</si>
  <si>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</si>
  <si>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</si>
  <si>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</si>
  <si>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</si>
  <si>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</si>
  <si>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</si>
  <si>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</si>
  <si>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</si>
  <si>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</si>
  <si>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</si>
  <si>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</si>
  <si>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</si>
  <si>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</si>
  <si>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</si>
  <si>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</si>
  <si>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</si>
  <si>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</si>
  <si>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</si>
  <si>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</si>
  <si>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</si>
  <si>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</si>
  <si>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</si>
  <si>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</si>
  <si>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</si>
  <si>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</si>
  <si>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</si>
  <si>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</si>
  <si>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</si>
  <si>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</si>
  <si>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</si>
  <si>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</si>
  <si>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</si>
  <si>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</si>
  <si>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</si>
  <si>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</si>
  <si>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</si>
  <si>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</si>
  <si>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</si>
  <si>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</si>
  <si>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</si>
  <si>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</si>
  <si>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</si>
  <si>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</si>
  <si>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</si>
  <si>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</si>
  <si>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</si>
  <si>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</si>
  <si>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</si>
  <si>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</si>
  <si>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</si>
  <si>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</si>
  <si>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</si>
  <si>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</si>
  <si>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</si>
  <si>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</si>
  <si>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</si>
  <si>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</si>
  <si>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</si>
  <si>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</si>
  <si>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</si>
  <si>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</si>
  <si>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</si>
  <si>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</si>
  <si>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</si>
  <si>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</si>
  <si>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</si>
  <si>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</si>
  <si>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</si>
  <si>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</si>
  <si>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</si>
  <si>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</si>
  <si>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</si>
  <si>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</si>
  <si>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</si>
  <si>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</si>
  <si>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</si>
  <si>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</si>
  <si>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</si>
  <si>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</si>
  <si>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</si>
  <si>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</si>
  <si>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</si>
  <si>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</si>
  <si>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</si>
  <si>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</si>
  <si>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</si>
  <si>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</si>
  <si>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</si>
  <si>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</si>
  <si>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</si>
  <si>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</si>
  <si>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</si>
  <si>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</si>
  <si>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</si>
  <si>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</si>
  <si>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</si>
  <si>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</si>
  <si>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</si>
  <si>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</si>
  <si>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</si>
  <si>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</si>
  <si>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</si>
  <si>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</si>
  <si>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</si>
  <si>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</si>
  <si>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</si>
  <si>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</si>
  <si>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</si>
  <si>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</si>
  <si>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</si>
  <si>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</si>
  <si>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</si>
  <si>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</si>
  <si>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</si>
  <si>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</si>
  <si>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</si>
  <si>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</si>
  <si>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</si>
  <si>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</si>
  <si>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</si>
  <si>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</si>
  <si>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</si>
  <si>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</si>
  <si>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</si>
  <si>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</si>
  <si>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</si>
  <si>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</si>
  <si>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</si>
  <si>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</si>
  <si>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</si>
  <si>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</si>
  <si>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</si>
  <si>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</si>
  <si>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</si>
  <si>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</si>
  <si>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</si>
  <si>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</si>
  <si>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</si>
  <si>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</si>
  <si>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</si>
  <si>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</si>
  <si>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</si>
  <si>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</si>
  <si>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</si>
  <si>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</si>
  <si>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</si>
  <si>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</si>
  <si>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</si>
  <si>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</si>
  <si>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</si>
  <si>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</si>
  <si>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</si>
  <si>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</si>
  <si>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</si>
  <si>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</si>
  <si>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</si>
  <si>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</si>
  <si>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</si>
  <si>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</si>
  <si>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</si>
  <si>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</si>
  <si>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</si>
  <si>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</si>
  <si>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</si>
  <si>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</si>
  <si>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</si>
  <si>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</si>
  <si>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</si>
  <si>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</si>
  <si>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</si>
  <si>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</si>
  <si>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</si>
  <si>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</si>
  <si>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</si>
  <si>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</si>
  <si>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</si>
  <si>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</si>
  <si>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</si>
  <si>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</si>
  <si>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</si>
  <si>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</si>
  <si>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</si>
  <si>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</si>
  <si>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</si>
  <si>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</si>
  <si>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</si>
  <si>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</si>
  <si>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</si>
  <si>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</si>
  <si>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</si>
  <si>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</si>
  <si>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</si>
  <si>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</si>
  <si>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</si>
  <si>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</si>
  <si>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</si>
  <si>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</si>
  <si>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</si>
  <si>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</si>
  <si>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</si>
  <si>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</si>
  <si>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</si>
  <si>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</si>
  <si>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</si>
  <si>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</si>
  <si>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</si>
  <si>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</si>
  <si>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</si>
  <si>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</si>
  <si>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</si>
  <si>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</si>
  <si>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</si>
  <si>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</si>
  <si>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</si>
  <si>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</si>
  <si>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</si>
  <si>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</si>
  <si>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</si>
  <si>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</si>
  <si>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</si>
  <si>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</si>
  <si>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</si>
  <si>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</si>
  <si>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</si>
  <si>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</si>
  <si>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</si>
  <si>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</si>
  <si>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</si>
  <si>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</si>
  <si>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</si>
  <si>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</si>
  <si>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</si>
  <si>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</si>
  <si>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</si>
  <si>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</si>
  <si>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</si>
  <si>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</si>
  <si>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</si>
  <si>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</si>
  <si>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</si>
  <si>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</si>
  <si>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</si>
  <si>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</si>
  <si>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</si>
  <si>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</si>
  <si>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</si>
  <si>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</si>
  <si>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</si>
  <si>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</si>
  <si>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</si>
  <si>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</si>
  <si>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</si>
  <si>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</si>
  <si>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</si>
  <si>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</si>
  <si>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</si>
  <si>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</si>
  <si>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</si>
  <si>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</si>
  <si>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</si>
  <si>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</si>
  <si>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</si>
  <si>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</si>
  <si>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</si>
  <si>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</si>
  <si>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</si>
  <si>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</si>
  <si>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</si>
  <si>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</si>
  <si>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</si>
  <si>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</si>
  <si>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</si>
  <si>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</si>
  <si>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</si>
  <si>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</si>
  <si>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</si>
  <si>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</si>
  <si>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</si>
  <si>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</si>
  <si>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</si>
  <si>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</si>
  <si>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</si>
  <si>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</si>
  <si>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</si>
  <si>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</si>
  <si>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</si>
  <si>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</si>
  <si>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</si>
  <si>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</si>
  <si>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</si>
  <si>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</si>
  <si>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</si>
  <si>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</si>
  <si>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</si>
  <si>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</si>
  <si>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</si>
  <si>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</si>
  <si>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</si>
  <si>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</si>
  <si>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</si>
  <si>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</si>
  <si>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</si>
  <si>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</si>
  <si>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</si>
  <si>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</si>
  <si>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</si>
  <si>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</si>
  <si>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</si>
  <si>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</si>
  <si>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</si>
  <si>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</si>
  <si>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</si>
  <si>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</si>
  <si>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</si>
  <si>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</si>
  <si>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</si>
  <si>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</si>
  <si>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</si>
  <si>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</si>
  <si>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</si>
  <si>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</si>
  <si>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</si>
  <si>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</si>
  <si>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</si>
  <si>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</si>
  <si>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</si>
  <si>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</si>
  <si>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</si>
  <si>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</si>
  <si>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</si>
  <si>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</si>
  <si>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</si>
  <si>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</si>
  <si>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</si>
  <si>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</si>
  <si>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</si>
  <si>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</si>
  <si>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</si>
  <si>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</si>
  <si>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</si>
  <si>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</si>
  <si>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</si>
  <si>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</si>
  <si>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</si>
  <si>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</si>
  <si>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</si>
  <si>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</si>
  <si>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</si>
  <si>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</si>
  <si>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</si>
  <si>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</si>
  <si>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</si>
  <si>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</si>
  <si>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</si>
  <si>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</si>
  <si>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</si>
  <si>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</si>
  <si>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</si>
  <si>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</si>
  <si>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</si>
  <si>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</si>
  <si>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</si>
  <si>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</si>
  <si>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</si>
  <si>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</si>
  <si>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</si>
  <si>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</si>
  <si>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</si>
  <si>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</si>
  <si>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</si>
  <si>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</si>
  <si>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</si>
  <si>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</si>
  <si>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</si>
  <si>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</si>
  <si>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</si>
  <si>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</si>
  <si>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</si>
  <si>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</si>
  <si>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</si>
  <si>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</si>
  <si>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</si>
  <si>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</si>
  <si>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</si>
  <si>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</si>
  <si>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</si>
  <si>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</si>
  <si>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</si>
  <si>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</si>
  <si>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</si>
  <si>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</si>
  <si>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</si>
  <si>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</si>
  <si>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</si>
  <si>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</si>
  <si>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</si>
  <si>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</si>
  <si>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</si>
  <si>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</si>
  <si>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</si>
  <si>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</si>
  <si>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</si>
  <si>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</si>
  <si>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</si>
  <si>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</si>
  <si>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</si>
  <si>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</si>
  <si>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</si>
  <si>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</si>
  <si>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</si>
  <si>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</si>
  <si>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</si>
  <si>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</si>
  <si>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</si>
  <si>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</si>
  <si>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</si>
  <si>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</si>
  <si>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</si>
  <si>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</si>
  <si>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</si>
  <si>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</si>
  <si>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</si>
  <si>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</si>
  <si>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</si>
  <si>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</si>
  <si>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</si>
  <si>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</si>
  <si>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</si>
  <si>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</si>
  <si>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</si>
  <si>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</si>
  <si>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</si>
  <si>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</si>
  <si>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</si>
  <si>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</si>
  <si>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</si>
  <si>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</si>
  <si>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</si>
  <si>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</si>
  <si>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</si>
  <si>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</si>
  <si>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</si>
  <si>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</si>
  <si>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</si>
  <si>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</si>
  <si>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</si>
  <si>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</si>
  <si>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</si>
  <si>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</si>
  <si>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</si>
  <si>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</si>
  <si>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</si>
  <si>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</si>
  <si>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</si>
  <si>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</si>
  <si>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</si>
  <si>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</si>
  <si>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</si>
  <si>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</si>
  <si>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</si>
  <si>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</si>
  <si>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</si>
  <si>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</si>
  <si>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</si>
  <si>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</si>
  <si>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</si>
  <si>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</si>
  <si>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</si>
  <si>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</si>
  <si>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</si>
  <si>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</si>
  <si>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</si>
  <si>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</si>
  <si>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</si>
  <si>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</si>
  <si>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</si>
  <si>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</si>
  <si>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</si>
  <si>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</si>
  <si>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</si>
  <si>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</si>
  <si>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</si>
  <si>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</si>
  <si>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</si>
  <si>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</si>
  <si>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</si>
  <si>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</si>
  <si>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</si>
  <si>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</si>
  <si>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</si>
  <si>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</si>
  <si>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</si>
  <si>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</si>
  <si>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</si>
  <si>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</si>
  <si>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</si>
  <si>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</si>
  <si>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</si>
  <si>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</si>
  <si>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</si>
  <si>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</si>
  <si>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</si>
  <si>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</si>
  <si>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</si>
  <si>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</si>
  <si>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</si>
  <si>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</si>
  <si>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</si>
  <si>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</si>
  <si>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</si>
  <si>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</si>
  <si>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</si>
  <si>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</si>
  <si>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</si>
  <si>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</si>
  <si>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</si>
  <si>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</si>
  <si>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</si>
  <si>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</si>
  <si>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</si>
  <si>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</si>
  <si>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</si>
  <si>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</si>
  <si>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</si>
  <si>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</si>
  <si>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</si>
  <si>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</si>
  <si>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</si>
  <si>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</si>
  <si>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</si>
  <si>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</si>
  <si>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</si>
  <si>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</si>
  <si>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</si>
  <si>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</si>
  <si>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</si>
  <si>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</si>
  <si>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</si>
  <si>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</si>
  <si>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</si>
  <si>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</si>
  <si>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</si>
  <si>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</si>
  <si>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</si>
  <si>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</si>
  <si>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</si>
  <si>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</si>
  <si>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</si>
  <si>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</si>
  <si>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</si>
  <si>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</si>
  <si>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</si>
  <si>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</si>
  <si>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</si>
  <si>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</si>
  <si>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</si>
  <si>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</si>
  <si>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</si>
  <si>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</si>
  <si>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</si>
  <si>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</si>
  <si>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</si>
  <si>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</si>
  <si>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</si>
  <si>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</si>
  <si>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</si>
  <si>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</si>
  <si>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</si>
  <si>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</si>
  <si>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</si>
  <si>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</si>
  <si>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</si>
  <si>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</si>
  <si>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</si>
  <si>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</si>
  <si>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</si>
  <si>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</si>
  <si>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</si>
  <si>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</si>
  <si>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</si>
  <si>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</si>
  <si>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</si>
  <si>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</si>
  <si>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</si>
  <si>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</si>
  <si>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</si>
  <si>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</si>
  <si>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</si>
  <si>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</si>
  <si>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</si>
  <si>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</si>
  <si>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</si>
  <si>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</si>
  <si>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</si>
  <si>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</si>
  <si>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</si>
  <si>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</si>
  <si>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</si>
  <si>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</si>
  <si>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</si>
  <si>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</si>
  <si>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</si>
  <si>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</si>
  <si>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</si>
  <si>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</si>
  <si>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</si>
  <si>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</si>
  <si>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</si>
  <si>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</si>
  <si>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</si>
  <si>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</si>
  <si>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</si>
  <si>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</si>
  <si>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</si>
  <si>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</si>
  <si>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</si>
  <si>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</si>
  <si>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</si>
  <si>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</si>
  <si>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</si>
  <si>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</si>
  <si>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</si>
  <si>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</si>
  <si>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</si>
  <si>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</si>
  <si>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</si>
  <si>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</si>
  <si>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</si>
  <si>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</si>
  <si>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</si>
  <si>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</si>
  <si>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</si>
  <si>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</si>
  <si>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</si>
  <si>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</si>
  <si>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</si>
  <si>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</si>
  <si>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</si>
  <si>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</si>
  <si>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</si>
  <si>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</si>
  <si>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</si>
  <si>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</si>
  <si>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</si>
  <si>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</si>
  <si>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</si>
  <si>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</si>
  <si>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</si>
  <si>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</si>
  <si>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</si>
  <si>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</si>
  <si>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</si>
  <si>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</si>
  <si>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</si>
  <si>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</si>
  <si>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</si>
  <si>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</si>
  <si>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</si>
  <si>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</si>
  <si>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</si>
  <si>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</si>
  <si>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</si>
  <si>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</si>
  <si>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</si>
  <si>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</si>
  <si>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</si>
  <si>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</si>
  <si>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</si>
  <si>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</si>
  <si>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</si>
  <si>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</si>
  <si>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</si>
  <si>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</si>
  <si>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</si>
  <si>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</si>
  <si>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</si>
  <si>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</si>
  <si>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</si>
  <si>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</si>
  <si>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</si>
  <si>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</si>
  <si>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</si>
  <si>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</si>
  <si>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</si>
  <si>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</si>
  <si>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</si>
  <si>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</si>
  <si>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</si>
  <si>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</si>
  <si>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</si>
  <si>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</si>
  <si>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</si>
  <si>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</si>
  <si>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</si>
  <si>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</si>
  <si>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</si>
  <si>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</si>
  <si>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</si>
  <si>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</si>
  <si>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</si>
  <si>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</si>
  <si>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</si>
  <si>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</si>
  <si>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</si>
  <si>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</si>
  <si>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</si>
  <si>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</si>
  <si>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</si>
  <si>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</si>
  <si>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</si>
  <si>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</si>
  <si>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</si>
  <si>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</si>
  <si>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</si>
  <si>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</si>
  <si>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</si>
  <si>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</si>
  <si>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</si>
  <si>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</si>
  <si>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</si>
  <si>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</si>
  <si>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</si>
  <si>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</si>
  <si>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</si>
  <si>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</si>
  <si>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</si>
  <si>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</si>
  <si>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</si>
  <si>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</si>
  <si>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</si>
  <si>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</si>
  <si>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</si>
  <si>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</si>
  <si>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</si>
  <si>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</si>
  <si>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</si>
  <si>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</si>
  <si>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</si>
  <si>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</si>
  <si>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</si>
  <si>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</si>
  <si>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</si>
  <si>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</si>
  <si>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</si>
  <si>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</si>
  <si>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</si>
  <si>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</si>
  <si>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</si>
  <si>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</si>
  <si>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</si>
  <si>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</si>
  <si>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</si>
  <si>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</si>
  <si>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</si>
  <si>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</si>
  <si>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</si>
  <si>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</si>
  <si>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</si>
  <si>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</si>
  <si>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</si>
  <si>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</si>
  <si>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</si>
  <si>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</si>
  <si>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</si>
  <si>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</si>
  <si>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</si>
  <si>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</si>
  <si>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</si>
  <si>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</si>
  <si>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</si>
  <si>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</si>
  <si>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</si>
  <si>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</si>
  <si>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</si>
  <si>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</si>
  <si>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</si>
  <si>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</si>
  <si>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</si>
  <si>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</si>
  <si>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</si>
  <si>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</si>
  <si>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</si>
  <si>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</si>
  <si>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</si>
  <si>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</si>
  <si>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</si>
  <si>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</si>
  <si>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</si>
  <si>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</si>
  <si>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</si>
  <si>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</si>
  <si>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</si>
  <si>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</si>
  <si>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</si>
  <si>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</si>
  <si>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</si>
  <si>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</si>
  <si>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</si>
  <si>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</si>
  <si>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</si>
  <si>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</si>
  <si>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</si>
  <si>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</si>
  <si>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</si>
  <si>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</si>
  <si>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</si>
  <si>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</si>
  <si>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</si>
  <si>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</si>
  <si>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</si>
  <si>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</si>
  <si>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</si>
  <si>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</si>
  <si>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</si>
  <si>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</si>
  <si>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</si>
  <si>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</si>
  <si>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</si>
  <si>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</si>
  <si>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</si>
  <si>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</si>
  <si>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</si>
  <si>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</si>
  <si>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</si>
  <si>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</si>
  <si>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</si>
  <si>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</si>
  <si>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</si>
  <si>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</si>
  <si>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</si>
  <si>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</si>
  <si>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</si>
  <si>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</si>
  <si>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</si>
  <si>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</si>
  <si>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</si>
  <si>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</si>
  <si>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</si>
  <si>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</si>
  <si>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</si>
  <si>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</si>
  <si>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</si>
  <si>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</si>
  <si>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</si>
  <si>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</si>
  <si>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</si>
  <si>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</si>
  <si>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</si>
  <si>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</si>
  <si>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</si>
  <si>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</si>
  <si>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</si>
  <si>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</si>
  <si>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</si>
  <si>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</si>
  <si>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</si>
  <si>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</si>
  <si>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</si>
  <si>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</si>
  <si>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</si>
  <si>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</si>
  <si>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</si>
  <si>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</si>
  <si>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</si>
  <si>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</si>
  <si>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</si>
  <si>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</si>
  <si>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</si>
  <si>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</si>
  <si>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</si>
  <si>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</si>
  <si>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</si>
  <si>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</si>
  <si>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</si>
  <si>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</si>
  <si>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</si>
  <si>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</si>
  <si>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</si>
  <si>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</si>
  <si>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</si>
  <si>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</si>
  <si>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</si>
  <si>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</si>
  <si>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</si>
  <si>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</si>
  <si>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</si>
  <si>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</si>
  <si>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</si>
  <si>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</si>
  <si>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</si>
  <si>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</si>
  <si>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</si>
  <si>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</si>
  <si>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</si>
  <si>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</si>
  <si>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</si>
  <si>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</si>
  <si>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</si>
  <si>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</si>
  <si>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</si>
  <si>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</si>
  <si>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</si>
  <si>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</si>
  <si>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</si>
  <si>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</si>
  <si>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</si>
  <si>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</si>
  <si>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</si>
  <si>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</si>
  <si>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</si>
  <si>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</si>
  <si>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</si>
  <si>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</si>
  <si>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</si>
  <si>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</si>
  <si>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</si>
  <si>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</si>
  <si>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</si>
  <si>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</si>
  <si>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</si>
  <si>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</si>
  <si>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</si>
  <si>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</si>
  <si>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</si>
  <si>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</si>
  <si>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</si>
  <si>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</si>
  <si>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</si>
  <si>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</si>
  <si>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</si>
  <si>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</si>
  <si>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</si>
  <si>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</si>
  <si>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</si>
  <si>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</si>
  <si>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</si>
  <si>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</si>
  <si>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</si>
  <si>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</si>
  <si>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</si>
  <si>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</si>
  <si>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</si>
  <si>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</si>
  <si>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</si>
  <si>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</si>
  <si>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</si>
  <si>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</si>
  <si>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</si>
  <si>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</si>
  <si>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</si>
  <si>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</si>
  <si>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</si>
  <si>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</si>
  <si>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</si>
  <si>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</si>
  <si>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</si>
  <si>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</si>
  <si>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</si>
  <si>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</si>
  <si>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</si>
  <si>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</si>
  <si>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</si>
  <si>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</si>
  <si>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</si>
  <si>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</si>
  <si>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</si>
  <si>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</si>
  <si>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</si>
  <si>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</si>
  <si>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</si>
  <si>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</si>
  <si>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</si>
  <si>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</si>
  <si>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</si>
  <si>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</si>
  <si>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</si>
  <si>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</si>
  <si>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</si>
  <si>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</si>
  <si>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</si>
  <si>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</si>
  <si>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</si>
  <si>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</si>
  <si>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</si>
  <si>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</si>
  <si>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</si>
  <si>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</si>
  <si>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</si>
  <si>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</si>
  <si>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</si>
  <si>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</si>
  <si>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</si>
  <si>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</si>
  <si>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</si>
  <si>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</si>
  <si>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</si>
  <si>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</si>
  <si>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</si>
  <si>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</si>
  <si>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</si>
  <si>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</si>
  <si>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</si>
  <si>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</si>
  <si>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</si>
  <si>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</si>
  <si>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</si>
  <si>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</si>
  <si>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</si>
  <si>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</si>
  <si>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</si>
  <si>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</si>
  <si>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</si>
  <si>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</si>
  <si>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</si>
  <si>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</si>
  <si>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</si>
  <si>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</si>
  <si>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</si>
  <si>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</si>
  <si>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</si>
  <si>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</si>
  <si>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</si>
  <si>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</si>
  <si>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</si>
  <si>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</si>
  <si>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</si>
  <si>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</si>
  <si>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</si>
  <si>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</si>
  <si>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</si>
  <si>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</si>
  <si>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</si>
  <si>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</si>
  <si>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</si>
  <si>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</si>
  <si>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</si>
  <si>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</si>
  <si>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</si>
  <si>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</si>
  <si>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</si>
  <si>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</si>
  <si>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</si>
  <si>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</si>
  <si>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</si>
  <si>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</si>
  <si>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</si>
  <si>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</si>
  <si>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</si>
  <si>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</si>
  <si>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</si>
  <si>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</si>
  <si>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</si>
  <si>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</si>
  <si>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</si>
  <si>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</si>
  <si>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</si>
  <si>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</si>
  <si>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</si>
  <si>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</si>
  <si>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</si>
  <si>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</si>
  <si>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</si>
  <si>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</si>
  <si>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</si>
  <si>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</si>
  <si>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</si>
  <si>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</si>
  <si>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</si>
  <si>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</si>
  <si>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</si>
  <si>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</si>
  <si>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</si>
  <si>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</si>
  <si>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</si>
  <si>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</si>
  <si>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</si>
  <si>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</si>
  <si>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</si>
  <si>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</si>
  <si>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</si>
  <si>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</si>
  <si>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</si>
  <si>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</si>
  <si>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</si>
  <si>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</si>
  <si>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</si>
  <si>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</si>
  <si>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</si>
  <si>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</si>
  <si>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</si>
  <si>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</si>
  <si>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</si>
  <si>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</si>
  <si>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</si>
  <si>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</si>
  <si>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</si>
  <si>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</si>
  <si>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</si>
  <si>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</si>
  <si>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</si>
  <si>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</si>
  <si>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</si>
  <si>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</si>
  <si>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</si>
  <si>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</si>
  <si>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</si>
  <si>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</si>
  <si>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</si>
  <si>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</si>
  <si>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</si>
  <si>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</si>
  <si>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</si>
  <si>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</si>
  <si>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</si>
  <si>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</si>
  <si>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</si>
  <si>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</si>
  <si>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</si>
  <si>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</si>
  <si>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</si>
  <si>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</si>
  <si>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</si>
  <si>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</si>
  <si>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</si>
  <si>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</si>
  <si>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</si>
  <si>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</si>
  <si>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</si>
  <si>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</si>
  <si>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</si>
  <si>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</si>
  <si>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</si>
  <si>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</si>
  <si>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</si>
  <si>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</si>
  <si>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</si>
  <si>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</si>
  <si>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</si>
  <si>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</si>
  <si>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</si>
  <si>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</si>
  <si>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</si>
  <si>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</si>
  <si>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</si>
  <si>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</si>
  <si>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</si>
  <si>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</si>
  <si>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</si>
  <si>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</si>
  <si>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</si>
  <si>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</si>
  <si>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</si>
  <si>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</si>
  <si>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</si>
  <si>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</si>
  <si>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</si>
  <si>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</si>
  <si>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</si>
  <si>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</si>
  <si>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</si>
  <si>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</si>
  <si>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</si>
  <si>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</si>
  <si>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</si>
  <si>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</si>
  <si>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</si>
  <si>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</si>
  <si>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</si>
  <si>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</si>
  <si>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</si>
  <si>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</si>
  <si>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</si>
  <si>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</si>
  <si>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</si>
  <si>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</si>
  <si>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</si>
  <si>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</si>
  <si>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</si>
  <si>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</si>
  <si>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</si>
  <si>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</si>
  <si>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</si>
  <si>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</si>
  <si>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</si>
  <si>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</si>
  <si>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</si>
  <si>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</si>
  <si>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</si>
  <si>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</si>
  <si>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</si>
  <si>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</si>
  <si>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</si>
  <si>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</si>
  <si>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</si>
  <si>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</si>
  <si>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</si>
  <si>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</si>
  <si>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</si>
  <si>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</si>
  <si>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</si>
  <si>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</si>
  <si>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</si>
  <si>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</si>
  <si>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</si>
  <si>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</si>
  <si>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</si>
  <si>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</si>
  <si>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</si>
  <si>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</si>
  <si>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</si>
  <si>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</si>
  <si>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</si>
  <si>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</si>
  <si>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</si>
  <si>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</si>
  <si>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</si>
  <si>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</si>
  <si>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</si>
  <si>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</si>
  <si>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</si>
  <si>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</si>
  <si>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</si>
  <si>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</si>
  <si>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</si>
  <si>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</si>
  <si>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</si>
  <si>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</si>
  <si>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</si>
  <si>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</si>
  <si>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</si>
  <si>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</si>
  <si>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</si>
  <si>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</si>
  <si>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</si>
  <si>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</si>
  <si>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</si>
  <si>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</si>
  <si>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</si>
  <si>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</si>
  <si>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</si>
  <si>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</si>
  <si>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</si>
  <si>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</si>
  <si>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</si>
  <si>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</si>
  <si>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</si>
  <si>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</si>
  <si>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</si>
  <si>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</si>
  <si>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</si>
  <si>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</si>
  <si>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</si>
  <si>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</si>
  <si>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</si>
  <si>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</si>
  <si>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</si>
  <si>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</si>
  <si>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</si>
  <si>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</si>
  <si>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</si>
  <si>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</si>
  <si>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</si>
  <si>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</si>
  <si>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</si>
  <si>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</si>
  <si>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</si>
  <si>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</si>
  <si>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</si>
  <si>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</si>
  <si>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</si>
  <si>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</si>
  <si>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</si>
  <si>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</si>
  <si>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</si>
  <si>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</si>
  <si>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</si>
  <si>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</si>
  <si>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</si>
  <si>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</si>
  <si>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</si>
  <si>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</si>
  <si>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</si>
  <si>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</si>
  <si>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</si>
  <si>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</si>
  <si>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</si>
  <si>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</si>
  <si>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</si>
  <si>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</si>
  <si>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</si>
  <si>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</si>
  <si>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</si>
  <si>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</si>
  <si>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</si>
  <si>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</si>
  <si>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</si>
  <si>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</si>
  <si>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</si>
  <si>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</si>
  <si>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</si>
  <si>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</si>
  <si>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</si>
  <si>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</si>
  <si>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</si>
  <si>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</si>
  <si>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</si>
  <si>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</si>
  <si>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</si>
  <si>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</si>
  <si>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</si>
  <si>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</si>
  <si>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</si>
  <si>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</si>
  <si>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</si>
  <si>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</si>
  <si>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</si>
  <si>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</si>
  <si>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</si>
  <si>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</si>
  <si>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</si>
  <si>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</si>
  <si>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</si>
  <si>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</si>
  <si>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</si>
  <si>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</si>
  <si>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</si>
  <si>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</si>
  <si>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</si>
  <si>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</si>
  <si>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</si>
  <si>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</si>
  <si>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</si>
  <si>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</si>
  <si>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</si>
  <si>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</si>
  <si>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</si>
  <si>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</si>
  <si>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</si>
  <si>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</si>
  <si>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</si>
  <si>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</si>
  <si>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</si>
  <si>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</si>
  <si>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</si>
  <si>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</si>
  <si>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</si>
  <si>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</si>
  <si>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</si>
  <si>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</si>
  <si>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</si>
  <si>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</si>
  <si>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</si>
  <si>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</si>
  <si>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</si>
  <si>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</si>
  <si>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</si>
  <si>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</si>
  <si>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</si>
  <si>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</si>
  <si>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</si>
  <si>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</si>
  <si>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</si>
  <si>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</si>
  <si>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</si>
  <si>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</si>
  <si>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</si>
  <si>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</si>
  <si>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</si>
  <si>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</si>
  <si>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</si>
  <si>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</si>
  <si>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</si>
  <si>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</si>
  <si>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</si>
  <si>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</si>
  <si>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</si>
  <si>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</si>
  <si>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</si>
  <si>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</si>
  <si>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</si>
  <si>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</si>
  <si>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</si>
  <si>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</si>
  <si>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</si>
  <si>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</si>
  <si>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</si>
  <si>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</si>
  <si>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</si>
  <si>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</si>
  <si>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</si>
  <si>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</si>
  <si>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</si>
  <si>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</si>
  <si>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</si>
  <si>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</si>
  <si>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</si>
  <si>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</si>
  <si>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</si>
  <si>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</si>
  <si>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</si>
  <si>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</si>
  <si>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</si>
  <si>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</si>
  <si>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</si>
  <si>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</si>
  <si>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</si>
  <si>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</si>
  <si>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</si>
  <si>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</si>
  <si>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</si>
  <si>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</si>
  <si>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</si>
  <si>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</si>
  <si>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</si>
  <si>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</si>
  <si>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</si>
  <si>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</si>
  <si>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</si>
  <si>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</si>
  <si>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</si>
  <si>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</si>
  <si>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</si>
  <si>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</si>
  <si>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</si>
  <si>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</si>
  <si>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</si>
  <si>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</si>
  <si>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</si>
  <si>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</si>
  <si>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</si>
  <si>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</si>
  <si>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</si>
  <si>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</si>
  <si>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</si>
  <si>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</si>
  <si>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</si>
  <si>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</si>
  <si>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</si>
  <si>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</si>
  <si>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</si>
  <si>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</si>
  <si>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</si>
  <si>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</si>
  <si>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</si>
  <si>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</si>
  <si>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</si>
  <si>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</si>
  <si>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</si>
  <si>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</si>
  <si>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</si>
  <si>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</si>
  <si>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</si>
  <si>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</si>
  <si>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</si>
  <si>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</si>
  <si>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</si>
  <si>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</si>
  <si>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</si>
  <si>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</si>
  <si>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</si>
  <si>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</si>
  <si>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</si>
  <si>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</si>
  <si>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</si>
  <si>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</si>
  <si>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</si>
  <si>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</si>
  <si>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</si>
  <si>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</si>
  <si>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</si>
  <si>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</si>
  <si>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</si>
  <si>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</si>
  <si>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</si>
  <si>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</si>
  <si>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</si>
  <si>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</si>
  <si>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</si>
  <si>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</si>
  <si>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</si>
  <si>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</si>
  <si>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</si>
  <si>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</si>
  <si>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</si>
  <si>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</si>
  <si>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</si>
  <si>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</si>
  <si>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</si>
  <si>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</si>
  <si>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</si>
  <si>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</si>
  <si>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</si>
  <si>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</si>
  <si>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</si>
  <si>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</si>
  <si>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</si>
  <si>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</si>
  <si>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</si>
  <si>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</si>
  <si>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</si>
  <si>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</si>
  <si>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</si>
  <si>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</si>
  <si>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</si>
  <si>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</si>
  <si>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</si>
  <si>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</si>
  <si>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</si>
  <si>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</si>
  <si>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</si>
  <si>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</si>
  <si>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</si>
  <si>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</si>
  <si>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</si>
  <si>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</si>
  <si>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</si>
  <si>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</si>
  <si>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</si>
  <si>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</si>
  <si>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</si>
  <si>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</si>
  <si>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</si>
  <si>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</si>
  <si>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</si>
  <si>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</si>
  <si>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</si>
  <si>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</si>
  <si>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</si>
  <si>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</si>
  <si>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</si>
  <si>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</si>
  <si>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</si>
  <si>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</si>
  <si>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</si>
  <si>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</si>
  <si>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</si>
  <si>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</si>
  <si>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</si>
  <si>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</si>
  <si>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</si>
  <si>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</si>
  <si>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</si>
  <si>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</si>
  <si>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</si>
  <si>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</si>
  <si>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</si>
  <si>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</si>
  <si>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</si>
  <si>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</si>
  <si>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</si>
  <si>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</si>
  <si>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</si>
  <si>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</si>
  <si>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</si>
  <si>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</si>
  <si>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</si>
  <si>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</si>
  <si>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</si>
  <si>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</si>
  <si>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</si>
  <si>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</si>
  <si>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</si>
  <si>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</si>
  <si>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</si>
  <si>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</si>
  <si>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</si>
  <si>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</si>
  <si>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</si>
  <si>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</si>
  <si>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</si>
  <si>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</si>
  <si>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</si>
  <si>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</si>
  <si>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</si>
  <si>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</si>
  <si>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</si>
  <si>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</si>
  <si>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</si>
  <si>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</si>
  <si>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</si>
  <si>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</si>
  <si>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</si>
  <si>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</si>
  <si>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</si>
  <si>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</si>
  <si>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</si>
  <si>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</si>
  <si>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</si>
  <si>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</si>
  <si>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</si>
  <si>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</si>
  <si>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</si>
  <si>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</si>
  <si>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</si>
  <si>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</si>
  <si>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</si>
  <si>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</si>
  <si>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</si>
  <si>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</si>
  <si>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</si>
  <si>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</si>
  <si>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</si>
  <si>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</si>
  <si>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</si>
  <si>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</si>
  <si>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</si>
  <si>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</si>
  <si>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</si>
  <si>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</si>
  <si>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</si>
  <si>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</si>
  <si>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</si>
  <si>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</si>
  <si>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</si>
  <si>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</si>
  <si>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</si>
  <si>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</si>
  <si>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</si>
  <si>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</si>
  <si>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</si>
  <si>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</si>
  <si>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</si>
  <si>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</si>
  <si>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</si>
  <si>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</si>
  <si>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</si>
  <si>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</si>
  <si>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</si>
  <si>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</si>
  <si>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</si>
  <si>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</si>
  <si>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</si>
  <si>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</si>
  <si>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</si>
  <si>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</si>
  <si>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</si>
  <si>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</si>
  <si>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</si>
  <si>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</si>
  <si>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</si>
  <si>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</si>
  <si>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</si>
  <si>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</si>
  <si>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</si>
  <si>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</si>
  <si>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</si>
  <si>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</si>
  <si>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</si>
  <si>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</si>
  <si>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</si>
  <si>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</si>
  <si>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</si>
  <si>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</si>
  <si>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</si>
  <si>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</si>
  <si>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</si>
  <si>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</si>
  <si>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</si>
  <si>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</si>
  <si>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</si>
  <si>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</si>
  <si>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</si>
  <si>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</si>
  <si>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</si>
  <si>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</si>
  <si>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</si>
  <si>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</si>
  <si>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</si>
  <si>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</si>
  <si>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</si>
  <si>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</si>
  <si>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</si>
  <si>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</si>
  <si>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</si>
  <si>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</si>
  <si>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</si>
  <si>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</si>
  <si>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</si>
  <si>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</si>
  <si>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</si>
  <si>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</si>
  <si>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</si>
  <si>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</si>
  <si>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</si>
  <si>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</si>
  <si>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</si>
  <si>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</si>
  <si>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</si>
  <si>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</si>
  <si>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</si>
  <si>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</si>
  <si>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</si>
  <si>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</si>
  <si>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</si>
  <si>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</si>
  <si>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</si>
  <si>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</si>
  <si>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</si>
  <si>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</si>
  <si>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</si>
  <si>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</si>
  <si>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</si>
  <si>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</si>
  <si>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</si>
  <si>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</si>
  <si>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</si>
  <si>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</si>
  <si>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</si>
  <si>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</si>
  <si>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</si>
  <si>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</si>
  <si>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</si>
  <si>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</si>
  <si>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</si>
  <si>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</si>
  <si>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</si>
  <si>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</si>
  <si>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</si>
  <si>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</si>
  <si>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</si>
  <si>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</si>
  <si>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</si>
  <si>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</si>
  <si>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</si>
  <si>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</si>
  <si>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</si>
  <si>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</si>
  <si>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</si>
  <si>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</si>
  <si>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</si>
  <si>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</si>
  <si>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</si>
  <si>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</si>
  <si>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</si>
  <si>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</si>
  <si>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</si>
  <si>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</si>
  <si>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</si>
  <si>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</si>
  <si>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</si>
  <si>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</si>
  <si>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</si>
  <si>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</si>
  <si>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</si>
  <si>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</si>
  <si>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</si>
  <si>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</si>
  <si>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</si>
  <si>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</si>
  <si>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</si>
  <si>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</si>
  <si>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</si>
  <si>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</si>
  <si>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</si>
  <si>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</si>
  <si>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</si>
  <si>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</si>
  <si>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</si>
  <si>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</si>
  <si>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</si>
  <si>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</si>
  <si>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</si>
  <si>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</si>
  <si>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</si>
  <si>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</si>
  <si>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</si>
  <si>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</si>
  <si>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</si>
  <si>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</si>
  <si>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</si>
  <si>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</si>
  <si>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</si>
  <si>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</si>
  <si>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</si>
  <si>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</si>
  <si>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</si>
  <si>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</si>
  <si>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</si>
  <si>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</si>
  <si>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</si>
  <si>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</si>
  <si>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</si>
  <si>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</si>
  <si>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</si>
  <si>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</si>
  <si>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</si>
  <si>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</si>
  <si>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</si>
  <si>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</si>
  <si>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</si>
  <si>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</si>
  <si>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</si>
  <si>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</si>
  <si>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</si>
  <si>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</si>
  <si>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</si>
  <si>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</si>
  <si>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</si>
  <si>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</si>
  <si>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</si>
  <si>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</si>
  <si>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</si>
  <si>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</si>
  <si>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</si>
  <si>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</si>
  <si>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</si>
  <si>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</si>
  <si>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</si>
  <si>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</si>
  <si>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</si>
  <si>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</si>
  <si>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</si>
  <si>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</si>
  <si>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</si>
  <si>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</si>
  <si>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</si>
  <si>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</si>
  <si>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</si>
  <si>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</si>
  <si>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</si>
  <si>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</si>
  <si>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</si>
  <si>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</si>
  <si>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</si>
  <si>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</si>
  <si>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</si>
  <si>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</si>
  <si>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</si>
  <si>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</si>
  <si>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</si>
  <si>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</si>
  <si>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</si>
  <si>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</si>
  <si>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</si>
  <si>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</si>
  <si>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</si>
  <si>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</si>
  <si>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</si>
  <si>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</si>
  <si>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</si>
  <si>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</si>
  <si>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</si>
  <si>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</si>
  <si>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</si>
  <si>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</si>
  <si>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</si>
  <si>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</si>
  <si>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</si>
  <si>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</si>
  <si>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</si>
  <si>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</si>
  <si>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</si>
  <si>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</si>
  <si>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</si>
  <si>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</si>
  <si>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</si>
  <si>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</si>
  <si>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</si>
  <si>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</si>
  <si>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</si>
  <si>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</si>
  <si>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</si>
  <si>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</si>
  <si>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</si>
  <si>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</si>
  <si>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</si>
  <si>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</si>
  <si>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</si>
  <si>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</si>
  <si>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</si>
  <si>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</si>
  <si>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</si>
  <si>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</si>
  <si>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</si>
  <si>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</si>
  <si>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</si>
  <si>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</si>
  <si>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</si>
  <si>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</si>
  <si>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</si>
  <si>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</si>
  <si>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</si>
  <si>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</si>
  <si>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</si>
  <si>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</si>
  <si>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</si>
  <si>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</si>
  <si>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</si>
  <si>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</si>
  <si>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</si>
  <si>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</si>
  <si>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</si>
  <si>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</si>
  <si>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</si>
  <si>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</si>
  <si>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</si>
  <si>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</si>
  <si>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</si>
  <si>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</si>
  <si>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</si>
  <si>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</si>
  <si>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</si>
  <si>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</si>
  <si>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</si>
  <si>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</si>
  <si>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</si>
  <si>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</si>
  <si>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</si>
  <si>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</si>
  <si>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</si>
  <si>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</si>
  <si>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 xml:space="preserve">Sem oportunidade de faixa </t>
  </si>
  <si>
    <t xml:space="preserve">Não solicitou devido falecimento de um colaborador </t>
  </si>
  <si>
    <t xml:space="preserve">Falecimento de um colaborador </t>
  </si>
  <si>
    <t>A66</t>
  </si>
  <si>
    <t>TMI-TAP</t>
  </si>
  <si>
    <t>TMITAP</t>
  </si>
  <si>
    <t>Inspeção de auto de linha - somente circulação</t>
  </si>
  <si>
    <t xml:space="preserve">MC1 10:03, sem oportunidade de faixa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</si>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</sst>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79" tableBorderDxfId="1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"/>
    <tableColumn id="8" xr3:uid="{69D5AC3B-4F64-4F8F-AD2A-0AD158918DDD}" name="CORRELATO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>
    <filterColumn colId="1">
      <filters>
        <dateGroupItem year="2026" month="1" day="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N1" activePane="topRight" state="frozen"/>
      <selection pane="topRight" activeCell="BO518" sqref="BO5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 hidden="1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 hidden="1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 hidden="1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 hidden="1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 hidden="1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 hidden="1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 hidden="1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 hidden="1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 hidden="1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 hidden="1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 hidden="1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 hidden="1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 hidden="1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 hidden="1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 hidden="1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 hidden="1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 hidden="1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 hidden="1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hidden="1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 hidden="1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 hidden="1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 hidden="1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 hidden="1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 hidden="1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 hidden="1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53" t="s">
        <v>618</v>
      </c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>
        <v>0</v>
      </c>
      <c r="AS510" s="284">
        <v>0</v>
      </c>
      <c r="AT510" s="284">
        <v>0</v>
      </c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>
        <v>0</v>
      </c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>
        <v>0</v>
      </c>
      <c r="BI510" s="178"/>
      <c r="BJ510" s="336" t="s">
        <v>1967</v>
      </c>
      <c r="BK510" s="336" t="s">
        <v>1967</v>
      </c>
      <c r="BL510" s="177"/>
      <c r="BM510" s="173" t="s">
        <v>634</v>
      </c>
      <c r="BN510" s="173" t="s">
        <v>663</v>
      </c>
      <c r="BO510" s="203" t="s">
        <v>725</v>
      </c>
      <c r="BP510" s="336" t="s">
        <v>1967</v>
      </c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>CCOCirculaçãoIntervaloOportunidade</v>
      </c>
    </row>
    <row r="511" spans="1:72" hidden="1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53" t="s">
        <v>618</v>
      </c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 ht="23.25" hidden="1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53" t="s">
        <v>618</v>
      </c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>
        <v>0</v>
      </c>
      <c r="AS512" s="284">
        <v>0</v>
      </c>
      <c r="AT512" s="284">
        <v>0</v>
      </c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>
        <v>0</v>
      </c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>
        <v>0</v>
      </c>
      <c r="BI512" s="178"/>
      <c r="BJ512" s="336" t="s">
        <v>1968</v>
      </c>
      <c r="BK512" s="336" t="s">
        <v>1968</v>
      </c>
      <c r="BL512" s="177"/>
      <c r="BM512" s="173" t="s">
        <v>635</v>
      </c>
      <c r="BN512" s="173" t="s">
        <v>664</v>
      </c>
      <c r="BO512" s="203" t="s">
        <v>716</v>
      </c>
      <c r="BP512" s="336" t="s">
        <v>1968</v>
      </c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>SuperExecução</v>
      </c>
    </row>
    <row r="513" spans="1:72" hidden="1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 ht="23.25" hidden="1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53" t="s">
        <v>618</v>
      </c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>
        <v>0</v>
      </c>
      <c r="AS514" s="284">
        <v>0</v>
      </c>
      <c r="AT514" s="284">
        <v>0</v>
      </c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>
        <v>0</v>
      </c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>
        <v>0</v>
      </c>
      <c r="BI514" s="178"/>
      <c r="BJ514" s="336" t="s">
        <v>1968</v>
      </c>
      <c r="BK514" s="336" t="s">
        <v>1968</v>
      </c>
      <c r="BL514" s="177"/>
      <c r="BM514" s="173" t="s">
        <v>635</v>
      </c>
      <c r="BN514" s="173" t="s">
        <v>664</v>
      </c>
      <c r="BO514" s="203" t="s">
        <v>716</v>
      </c>
      <c r="BP514" s="336" t="s">
        <v>1968</v>
      </c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>SuperExecução</v>
      </c>
    </row>
    <row r="515" spans="1:72" hidden="1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 hidden="1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53" t="s">
        <v>618</v>
      </c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>
        <v>0</v>
      </c>
      <c r="AS516" s="284">
        <v>0</v>
      </c>
      <c r="AT516" s="284">
        <v>0</v>
      </c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>
        <v>0</v>
      </c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>
        <v>0</v>
      </c>
      <c r="BI516" s="178"/>
      <c r="BJ516" s="336" t="s">
        <v>1968</v>
      </c>
      <c r="BK516" s="336" t="s">
        <v>1969</v>
      </c>
      <c r="BL516" s="177"/>
      <c r="BM516" s="173" t="s">
        <v>635</v>
      </c>
      <c r="BN516" s="173" t="s">
        <v>664</v>
      </c>
      <c r="BO516" s="203" t="s">
        <v>716</v>
      </c>
      <c r="BP516" s="336" t="s">
        <v>1969</v>
      </c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>SuperExecução</v>
      </c>
    </row>
    <row r="517" spans="1:72" hidden="1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 ht="23.25" hidden="1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1970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1971</v>
      </c>
      <c r="N518" s="193" t="s">
        <v>1972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1973</v>
      </c>
      <c r="X518" s="205" t="s">
        <v>615</v>
      </c>
      <c r="Y518" s="153" t="s">
        <v>618</v>
      </c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>
        <v>0.41875000000000001</v>
      </c>
      <c r="AS518" s="284">
        <v>0</v>
      </c>
      <c r="AT518" s="284">
        <v>0</v>
      </c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>
        <v>0</v>
      </c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>
        <v>0</v>
      </c>
      <c r="BI518" s="178"/>
      <c r="BJ518" s="336" t="s">
        <v>1974</v>
      </c>
      <c r="BK518" s="336" t="s">
        <v>1974</v>
      </c>
      <c r="BL518" s="177"/>
      <c r="BM518" s="173" t="s">
        <v>634</v>
      </c>
      <c r="BN518" s="173" t="s">
        <v>663</v>
      </c>
      <c r="BO518" s="203" t="s">
        <v>725</v>
      </c>
      <c r="BP518" s="336" t="s">
        <v>1974</v>
      </c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>CCOCirculaçãoIntervaloOportunidade</v>
      </c>
    </row>
    <row r="519" spans="1:72" hidden="1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 hidden="1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 hidden="1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 hidden="1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 hidden="1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 hidden="1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 hidden="1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 hidden="1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 hidden="1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 hidden="1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 hidden="1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 hidden="1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 hidden="1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 hidden="1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 hidden="1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 hidden="1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 hidden="1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 hidden="1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 hidden="1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 hidden="1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 hidden="1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 hidden="1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 hidden="1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 hidden="1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 hidden="1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 hidden="1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 hidden="1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 hidden="1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 hidden="1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 hidden="1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 hidden="1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 hidden="1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 hidden="1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 hidden="1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 hidden="1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 hidden="1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 hidden="1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 hidden="1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 hidden="1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 hidden="1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 hidden="1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 hidden="1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 hidden="1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 hidden="1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 hidden="1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 hidden="1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 hidden="1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 hidden="1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 hidden="1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 hidden="1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 hidden="1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 hidden="1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 hidden="1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 hidden="1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 hidden="1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 hidden="1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 hidden="1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 hidden="1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 hidden="1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 hidden="1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 hidden="1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 hidden="1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 hidden="1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 hidden="1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 hidden="1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 hidden="1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 hidden="1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 hidden="1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 hidden="1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 hidden="1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 hidden="1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 hidden="1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 hidden="1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 hidden="1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 hidden="1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 hidden="1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 hidden="1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 hidden="1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 hidden="1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 hidden="1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 hidden="1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 hidden="1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 hidden="1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 hidden="1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 hidden="1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 hidden="1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 hidden="1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 hidden="1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 hidden="1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 hidden="1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 hidden="1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 hidden="1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 hidden="1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 hidden="1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 hidden="1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 hidden="1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 hidden="1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 hidden="1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 hidden="1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 hidden="1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 hidden="1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 hidden="1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 hidden="1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 hidden="1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 hidden="1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 hidden="1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 hidden="1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 hidden="1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 hidden="1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 hidden="1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 hidden="1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 hidden="1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 hidden="1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 hidden="1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 hidden="1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 hidden="1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 hidden="1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 hidden="1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 hidden="1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 hidden="1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 hidden="1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 hidden="1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 hidden="1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 hidden="1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 hidden="1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 hidden="1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 hidden="1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 hidden="1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 hidden="1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 hidden="1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 hidden="1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 hidden="1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75" priority="18493" operator="equal">
      <formula>"ERRO"</formula>
    </cfRule>
  </conditionalFormatting>
  <conditionalFormatting sqref="X4 Y1:Z368 Y369:Y446">
    <cfRule type="cellIs" dxfId="174" priority="18482" operator="equal">
      <formula>"OPORTUNIDADE"</formula>
    </cfRule>
  </conditionalFormatting>
  <conditionalFormatting sqref="AZ6:AZ416">
    <cfRule type="expression" dxfId="173" priority="18477">
      <formula>$BU6=1</formula>
    </cfRule>
  </conditionalFormatting>
  <conditionalFormatting sqref="BQ6:BQ650">
    <cfRule type="cellIs" dxfId="172" priority="18488" operator="equal">
      <formula>"Produção e Intervalo"</formula>
    </cfRule>
    <cfRule type="cellIs" dxfId="171" priority="18489" operator="equal">
      <formula>"Aderente"</formula>
    </cfRule>
    <cfRule type="cellIs" dxfId="170" priority="18490" operator="equal">
      <formula>"Intervalo"</formula>
    </cfRule>
    <cfRule type="cellIs" dxfId="169" priority="18491" operator="equal">
      <formula>"Produção"</formula>
    </cfRule>
    <cfRule type="cellIs" dxfId="168" priority="18492" operator="equal">
      <formula>"ERRO"</formula>
    </cfRule>
  </conditionalFormatting>
  <conditionalFormatting sqref="BR6:BS650">
    <cfRule type="cellIs" dxfId="167" priority="18470" operator="equal">
      <formula>"*"</formula>
    </cfRule>
    <cfRule type="cellIs" dxfId="166" priority="18471" operator="greaterThanOrEqual">
      <formula>1</formula>
    </cfRule>
    <cfRule type="cellIs" dxfId="165" priority="18472" operator="lessThan">
      <formula>1</formula>
    </cfRule>
  </conditionalFormatting>
  <conditionalFormatting sqref="Y6:Z368 X370:X416 X418 X420 Y369:Y446">
    <cfRule type="cellIs" dxfId="164" priority="18418" operator="equal">
      <formula>"NÃO"</formula>
    </cfRule>
    <cfRule type="cellIs" dxfId="163" priority="18419" operator="equal">
      <formula>"SIM"</formula>
    </cfRule>
  </conditionalFormatting>
  <conditionalFormatting sqref="X370:X416 X418 X420">
    <cfRule type="cellIs" dxfId="162" priority="18417" operator="equal">
      <formula>"OPORTUNIDADE"</formula>
    </cfRule>
  </conditionalFormatting>
  <conditionalFormatting sqref="Z369:Z416">
    <cfRule type="cellIs" dxfId="161" priority="18415" operator="equal">
      <formula>"NÃO"</formula>
    </cfRule>
    <cfRule type="cellIs" dxfId="160" priority="18416" operator="equal">
      <formula>"SIM"</formula>
    </cfRule>
  </conditionalFormatting>
  <conditionalFormatting sqref="Z369:Z416">
    <cfRule type="cellIs" dxfId="159" priority="18414" operator="equal">
      <formula>"OPORTUNIDADE"</formula>
    </cfRule>
  </conditionalFormatting>
  <conditionalFormatting sqref="Y1048507:Y1048576">
    <cfRule type="cellIs" dxfId="158" priority="18299" operator="equal">
      <formula>"OPORTUNIDADE"</formula>
    </cfRule>
  </conditionalFormatting>
  <conditionalFormatting sqref="Y1048507:Y1048576">
    <cfRule type="cellIs" dxfId="157" priority="18297" operator="equal">
      <formula>"NÃO"</formula>
    </cfRule>
    <cfRule type="cellIs" dxfId="156" priority="18298" operator="equal">
      <formula>"SIM"</formula>
    </cfRule>
  </conditionalFormatting>
  <conditionalFormatting sqref="Z417:Z444">
    <cfRule type="cellIs" dxfId="155" priority="18034" operator="equal">
      <formula>"OPORTUNIDADE"</formula>
    </cfRule>
  </conditionalFormatting>
  <conditionalFormatting sqref="Z417:Z444">
    <cfRule type="cellIs" dxfId="154" priority="18032" operator="equal">
      <formula>"NÃO"</formula>
    </cfRule>
    <cfRule type="cellIs" dxfId="153" priority="18033" operator="equal">
      <formula>"SIM"</formula>
    </cfRule>
  </conditionalFormatting>
  <conditionalFormatting sqref="Z443">
    <cfRule type="cellIs" dxfId="152" priority="18017" operator="equal">
      <formula>"NÃO"</formula>
    </cfRule>
    <cfRule type="cellIs" dxfId="151" priority="18018" operator="equal">
      <formula>"SIM"</formula>
    </cfRule>
  </conditionalFormatting>
  <conditionalFormatting sqref="Z443">
    <cfRule type="cellIs" dxfId="150" priority="18016" operator="equal">
      <formula>"OPORTUNIDADE"</formula>
    </cfRule>
  </conditionalFormatting>
  <conditionalFormatting sqref="BI443">
    <cfRule type="iconSet" priority="18025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28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49" priority="18636">
      <formula>$BU386=1</formula>
    </cfRule>
  </conditionalFormatting>
  <conditionalFormatting sqref="AZ419:AZ443">
    <cfRule type="expression" dxfId="148" priority="18796">
      <formula>$BU391=1</formula>
    </cfRule>
  </conditionalFormatting>
  <conditionalFormatting sqref="BI417:BI442">
    <cfRule type="iconSet" priority="18797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99">
      <iconSet showValue="0">
        <cfvo type="percent" val="0"/>
        <cfvo type="num" val="1"/>
        <cfvo type="num" val="1" gte="0"/>
      </iconSet>
    </cfRule>
    <cfRule type="iconSet" priority="18800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803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30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32">
      <iconSet showValue="0">
        <cfvo type="percent" val="0"/>
        <cfvo type="num" val="1"/>
        <cfvo type="num" val="1" gte="0"/>
      </iconSet>
    </cfRule>
    <cfRule type="iconSet" priority="207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47" priority="56" operator="equal">
      <formula>"OPORTUNIDADE"</formula>
    </cfRule>
  </conditionalFormatting>
  <conditionalFormatting sqref="Y464:Y466">
    <cfRule type="cellIs" dxfId="146" priority="54" operator="equal">
      <formula>"NÃO"</formula>
    </cfRule>
    <cfRule type="cellIs" dxfId="145" priority="55" operator="equal">
      <formula>"SIM"</formula>
    </cfRule>
  </conditionalFormatting>
  <conditionalFormatting sqref="Y450">
    <cfRule type="cellIs" dxfId="144" priority="53" operator="equal">
      <formula>"OPORTUNIDADE"</formula>
    </cfRule>
  </conditionalFormatting>
  <conditionalFormatting sqref="Y450">
    <cfRule type="cellIs" dxfId="143" priority="51" operator="equal">
      <formula>"NÃO"</formula>
    </cfRule>
    <cfRule type="cellIs" dxfId="142" priority="52" operator="equal">
      <formula>"SIM"</formula>
    </cfRule>
  </conditionalFormatting>
  <conditionalFormatting sqref="Y453">
    <cfRule type="cellIs" dxfId="141" priority="50" operator="equal">
      <formula>"OPORTUNIDADE"</formula>
    </cfRule>
  </conditionalFormatting>
  <conditionalFormatting sqref="Y453">
    <cfRule type="cellIs" dxfId="140" priority="48" operator="equal">
      <formula>"NÃO"</formula>
    </cfRule>
    <cfRule type="cellIs" dxfId="139" priority="49" operator="equal">
      <formula>"SIM"</formula>
    </cfRule>
  </conditionalFormatting>
  <conditionalFormatting sqref="Y458">
    <cfRule type="cellIs" dxfId="138" priority="47" operator="equal">
      <formula>"OPORTUNIDADE"</formula>
    </cfRule>
  </conditionalFormatting>
  <conditionalFormatting sqref="Y458">
    <cfRule type="cellIs" dxfId="137" priority="45" operator="equal">
      <formula>"NÃO"</formula>
    </cfRule>
    <cfRule type="cellIs" dxfId="136" priority="46" operator="equal">
      <formula>"SIM"</formula>
    </cfRule>
  </conditionalFormatting>
  <conditionalFormatting sqref="Y457 Y455">
    <cfRule type="cellIs" dxfId="135" priority="44" operator="equal">
      <formula>"OPORTUNIDADE"</formula>
    </cfRule>
  </conditionalFormatting>
  <conditionalFormatting sqref="Y457 Y455">
    <cfRule type="cellIs" dxfId="134" priority="42" operator="equal">
      <formula>"NÃO"</formula>
    </cfRule>
    <cfRule type="cellIs" dxfId="133" priority="43" operator="equal">
      <formula>"SIM"</formula>
    </cfRule>
  </conditionalFormatting>
  <conditionalFormatting sqref="Y462 Y460">
    <cfRule type="cellIs" dxfId="132" priority="41" operator="equal">
      <formula>"OPORTUNIDADE"</formula>
    </cfRule>
  </conditionalFormatting>
  <conditionalFormatting sqref="Y462 Y460">
    <cfRule type="cellIs" dxfId="131" priority="39" operator="equal">
      <formula>"NÃO"</formula>
    </cfRule>
    <cfRule type="cellIs" dxfId="130" priority="40" operator="equal">
      <formula>"SIM"</formula>
    </cfRule>
  </conditionalFormatting>
  <conditionalFormatting sqref="Y469">
    <cfRule type="cellIs" dxfId="129" priority="35" operator="equal">
      <formula>"OPORTUNIDADE"</formula>
    </cfRule>
  </conditionalFormatting>
  <conditionalFormatting sqref="Y469">
    <cfRule type="cellIs" dxfId="128" priority="33" operator="equal">
      <formula>"NÃO"</formula>
    </cfRule>
    <cfRule type="cellIs" dxfId="127" priority="34" operator="equal">
      <formula>"SIM"</formula>
    </cfRule>
  </conditionalFormatting>
  <conditionalFormatting sqref="Y476:Y480 Y470:Y473">
    <cfRule type="cellIs" dxfId="126" priority="32" operator="equal">
      <formula>"OPORTUNIDADE"</formula>
    </cfRule>
  </conditionalFormatting>
  <conditionalFormatting sqref="Y476:Y480 Y470:Y473">
    <cfRule type="cellIs" dxfId="125" priority="30" operator="equal">
      <formula>"NÃO"</formula>
    </cfRule>
    <cfRule type="cellIs" dxfId="124" priority="31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94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509 BK487:BK498 BK511 BK517 BK513 BK515 BK519:BK650">
    <cfRule type="iconSet" priority="21631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94">
      <iconSet showValue="0">
        <cfvo type="percent" val="0"/>
        <cfvo type="num" val="1"/>
        <cfvo type="num" val="1" gte="0"/>
      </iconSet>
    </cfRule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9 BP511 BP517 BP515 BP513 BP519:BP650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23" priority="29" operator="equal">
      <formula>"OPORTUNIDADE"</formula>
    </cfRule>
  </conditionalFormatting>
  <conditionalFormatting sqref="Y484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Y504 Y501 Y499 Y496:Y497 Y494 Y491 Y486:Y489">
    <cfRule type="cellIs" dxfId="120" priority="26" operator="equal">
      <formula>"OPORTUNIDADE"</formula>
    </cfRule>
  </conditionalFormatting>
  <conditionalFormatting sqref="Y504 Y501 Y499 Y496:Y497 Y494 Y491 Y486:Y489">
    <cfRule type="cellIs" dxfId="119" priority="24" operator="equal">
      <formula>"NÃO"</formula>
    </cfRule>
    <cfRule type="cellIs" dxfId="118" priority="25" operator="equal">
      <formula>"SIM"</formula>
    </cfRule>
  </conditionalFormatting>
  <conditionalFormatting sqref="BK4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510:Y512">
    <cfRule type="cellIs" dxfId="117" priority="22" operator="equal">
      <formula>"OPORTUNIDADE"</formula>
    </cfRule>
  </conditionalFormatting>
  <conditionalFormatting sqref="Y510:Y512">
    <cfRule type="cellIs" dxfId="116" priority="20" operator="equal">
      <formula>"NÃO"</formula>
    </cfRule>
    <cfRule type="cellIs" dxfId="115" priority="21" operator="equal">
      <formula>"SIM"</formula>
    </cfRule>
  </conditionalFormatting>
  <conditionalFormatting sqref="Y514">
    <cfRule type="cellIs" dxfId="114" priority="19" operator="equal">
      <formula>"OPORTUNIDADE"</formula>
    </cfRule>
  </conditionalFormatting>
  <conditionalFormatting sqref="Y514">
    <cfRule type="cellIs" dxfId="113" priority="17" operator="equal">
      <formula>"NÃO"</formula>
    </cfRule>
    <cfRule type="cellIs" dxfId="112" priority="18" operator="equal">
      <formula>"SIM"</formula>
    </cfRule>
  </conditionalFormatting>
  <conditionalFormatting sqref="Y516">
    <cfRule type="cellIs" dxfId="111" priority="16" operator="equal">
      <formula>"OPORTUNIDADE"</formula>
    </cfRule>
  </conditionalFormatting>
  <conditionalFormatting sqref="Y516">
    <cfRule type="cellIs" dxfId="110" priority="14" operator="equal">
      <formula>"NÃO"</formula>
    </cfRule>
    <cfRule type="cellIs" dxfId="109" priority="15" operator="equal">
      <formula>"SIM"</formula>
    </cfRule>
  </conditionalFormatting>
  <conditionalFormatting sqref="Y518">
    <cfRule type="cellIs" dxfId="108" priority="13" operator="equal">
      <formula>"OPORTUNIDADE"</formula>
    </cfRule>
  </conditionalFormatting>
  <conditionalFormatting sqref="Y518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5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1975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1976</v>
      </c>
      <c r="E3" s="291" t="s">
        <v>1977</v>
      </c>
      <c r="F3" s="291" t="s">
        <v>1978</v>
      </c>
      <c r="G3" s="291" t="s">
        <v>1979</v>
      </c>
      <c r="H3" s="291" t="s">
        <v>1980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1981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1982</v>
      </c>
      <c r="G10" s="292" t="s">
        <v>1983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1984</v>
      </c>
      <c r="G11" s="292" t="s">
        <v>1985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1986</v>
      </c>
      <c r="G12" s="292" t="s">
        <v>1985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1987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1988</v>
      </c>
      <c r="C4" s="296" t="s">
        <v>1989</v>
      </c>
      <c r="D4" s="296" t="s">
        <v>1990</v>
      </c>
      <c r="E4" s="296" t="s">
        <v>1991</v>
      </c>
      <c r="F4" s="296" t="s">
        <v>7</v>
      </c>
      <c r="G4" s="296" t="s">
        <v>1992</v>
      </c>
      <c r="H4" s="181"/>
    </row>
    <row r="5" spans="1:8">
      <c r="A5" s="181"/>
      <c r="B5" s="297" t="s">
        <v>1993</v>
      </c>
      <c r="C5" s="297">
        <v>309525</v>
      </c>
      <c r="D5" s="297" t="s">
        <v>1994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1995</v>
      </c>
      <c r="C6" s="297">
        <v>257410</v>
      </c>
      <c r="D6" s="297" t="s">
        <v>1996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1997</v>
      </c>
      <c r="C7" s="297">
        <v>256875</v>
      </c>
      <c r="D7" s="297" t="s">
        <v>1998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1999</v>
      </c>
      <c r="C8" s="297">
        <v>257278</v>
      </c>
      <c r="D8" s="297" t="s">
        <v>2000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2001</v>
      </c>
      <c r="C9" s="297">
        <v>261794</v>
      </c>
      <c r="D9" s="297" t="s">
        <v>2002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2003</v>
      </c>
      <c r="C10" s="297">
        <v>257033</v>
      </c>
      <c r="D10" s="297" t="s">
        <v>2004</v>
      </c>
      <c r="E10" s="297" t="s">
        <v>1016</v>
      </c>
      <c r="F10" s="297" t="s">
        <v>194</v>
      </c>
      <c r="G10" s="297" t="s">
        <v>2005</v>
      </c>
      <c r="H10" s="181"/>
    </row>
    <row r="11" spans="1:8">
      <c r="A11" s="181"/>
      <c r="B11" s="297" t="s">
        <v>2006</v>
      </c>
      <c r="C11" s="297">
        <v>396578</v>
      </c>
      <c r="D11" s="297" t="s">
        <v>2007</v>
      </c>
      <c r="E11" s="297" t="s">
        <v>1016</v>
      </c>
      <c r="F11" s="297" t="s">
        <v>194</v>
      </c>
      <c r="G11" s="297" t="s">
        <v>2005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6" sqref="D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2008</v>
      </c>
      <c r="W1" s="385"/>
      <c r="X1" s="385"/>
      <c r="Y1" s="103"/>
    </row>
    <row r="2" spans="1:25" s="100" customFormat="1" ht="11.25" customHeight="1">
      <c r="A2" s="104" t="s">
        <v>2009</v>
      </c>
      <c r="B2" s="104" t="s">
        <v>2010</v>
      </c>
      <c r="C2" s="104" t="s">
        <v>604</v>
      </c>
      <c r="D2" s="105" t="s">
        <v>1179</v>
      </c>
      <c r="E2" s="105" t="s">
        <v>1180</v>
      </c>
      <c r="F2" s="105" t="s">
        <v>2011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2012</v>
      </c>
      <c r="U2" s="107" t="s">
        <v>1182</v>
      </c>
      <c r="V2" s="102">
        <f ca="1">TODAY()-1</f>
        <v>46054</v>
      </c>
      <c r="W2" s="102">
        <f ca="1">V2-1</f>
        <v>46053</v>
      </c>
      <c r="X2" s="102">
        <f ca="1">W2-1</f>
        <v>46052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0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0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>
        <f ca="1">_xlfn.XLOOKUP(G452&amp;$X$2,BS_CONTROLE[CHAVE],BS_CONTROLE[Quantidade_11],"-")</f>
        <v>0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>
        <f ca="1">_xlfn.XLOOKUP(G455&amp;$X$2,BS_CONTROLE[CHAVE],BS_CONTROLE[Quantidade_11],"-")</f>
        <v>0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>
        <f ca="1">_xlfn.XLOOKUP(G456&amp;$X$2,BS_CONTROLE[CHAVE],BS_CONTROLE[Quantidade_11],"-")</f>
        <v>0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>
        <f ca="1">_xlfn.XLOOKUP(G466&amp;$X$2,BS_CONTROLE[CHAVE],BS_CONTROLE[Quantidade_11],"-")</f>
        <v>0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>
        <f ca="1">_xlfn.XLOOKUP(G468&amp;$X$2,BS_CONTROLE[CHAVE],BS_CONTROLE[Quantidade_11],"-")</f>
        <v>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>
        <f ca="1">_xlfn.XLOOKUP(G471&amp;$X$2,BS_CONTROLE[CHAVE],BS_CONTROLE[Quantidade_11],"-")</f>
        <v>0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>
        <f ca="1">_xlfn.XLOOKUP(G474&amp;$X$2,BS_CONTROLE[CHAVE],BS_CONTROLE[Quantidade_11],"-")</f>
        <v>0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>
        <f ca="1">_xlfn.XLOOKUP(G485&amp;$X$2,BS_CONTROLE[CHAVE],BS_CONTROLE[Quantidade_11],"-")</f>
        <v>0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>
        <f ca="1">_xlfn.XLOOKUP(G487&amp;$X$2,BS_CONTROLE[CHAVE],BS_CONTROLE[Quantidade_11],"-")</f>
        <v>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0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>
        <f ca="1">_xlfn.XLOOKUP(G489&amp;$X$2,BS_CONTROLE[CHAVE],BS_CONTROLE[Quantidade_11],"-")</f>
        <v>1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>
        <f ca="1">_xlfn.XLOOKUP(G490&amp;$X$2,BS_CONTROLE[CHAVE],BS_CONTROLE[Quantidade_11],"-")</f>
        <v>2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>
        <f ca="1">_xlfn.XLOOKUP(G492&amp;$X$2,BS_CONTROLE[CHAVE],BS_CONTROLE[Quantidade_11],"-")</f>
        <v>0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>
        <f ca="1">_xlfn.XLOOKUP(G494&amp;$X$2,BS_CONTROLE[CHAVE],BS_CONTROLE[Quantidade_11],"-")</f>
        <v>0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>
        <f ca="1">_xlfn.XLOOKUP(G495&amp;$X$2,BS_CONTROLE[CHAVE],BS_CONTROLE[Quantidade_11],"-")</f>
        <v>0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>
        <f ca="1">_xlfn.XLOOKUP(G497&amp;$X$2,BS_CONTROLE[CHAVE],BS_CONTROLE[Quantidade_11],"-")</f>
        <v>0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0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OPORTUNIDADE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>
        <f ca="1">_xlfn.XLOOKUP(G511&amp;$X$2,BS_CONTROLE[CHAVE],BS_CONTROLE[Quantidade_11],"-")</f>
        <v>0</v>
      </c>
    </row>
    <row r="512" spans="1:24" s="112" customFormat="1" hidden="1">
      <c r="A512" s="108" t="str">
        <f>IF(FN_MC!Y511="","*",FN_MC!Y511)</f>
        <v>OPORTUNIDADE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OPORTUNIDADE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>
        <f ca="1">_xlfn.XLOOKUP(G513&amp;$X$2,BS_CONTROLE[CHAVE],BS_CONTROLE[Quantidade_11],"-")</f>
        <v>2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OPORTUNIDADE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>
        <f ca="1">_xlfn.XLOOKUP(G515&amp;$X$2,BS_CONTROLE[CHAVE],BS_CONTROLE[Quantidade_11],"-")</f>
        <v>0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OPORTUNIDADE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>
        <f ca="1">_xlfn.XLOOKUP(G517&amp;$X$2,BS_CONTROLE[CHAVE],BS_CONTROLE[Quantidade_11],"-")</f>
        <v>0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OPORTUNIDADE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2013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2014</v>
      </c>
      <c r="C2" s="95" t="s">
        <v>1164</v>
      </c>
      <c r="D2" s="95" t="s">
        <v>1166</v>
      </c>
      <c r="E2" s="95" t="s">
        <v>2015</v>
      </c>
      <c r="F2" s="95" t="s">
        <v>2016</v>
      </c>
      <c r="G2" s="95" t="s">
        <v>2017</v>
      </c>
      <c r="H2" s="95" t="s">
        <v>2018</v>
      </c>
      <c r="I2" s="95" t="s">
        <v>2019</v>
      </c>
      <c r="J2" s="95" t="s">
        <v>2020</v>
      </c>
      <c r="K2" s="130" t="s">
        <v>2021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OPORTUNIDADE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OPORTUNIDADE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OPORTUNIDADE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OPORTUNIDADE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OPORTUNIDADE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OPORTUNIDADE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2022</v>
      </c>
      <c r="D5" s="387"/>
      <c r="E5" s="387"/>
      <c r="F5" s="387"/>
      <c r="G5" s="387"/>
      <c r="H5" s="387"/>
      <c r="I5" s="387"/>
      <c r="J5" s="388"/>
      <c r="K5" s="389" t="s">
        <v>2023</v>
      </c>
      <c r="L5" s="390"/>
      <c r="M5" s="390"/>
      <c r="N5" s="390"/>
      <c r="O5" s="391" t="s">
        <v>2024</v>
      </c>
      <c r="P5" s="392"/>
      <c r="Q5" s="393"/>
    </row>
    <row r="6" spans="1:17" s="93" customFormat="1" ht="15.75" customHeight="1">
      <c r="A6" s="87" t="s">
        <v>2011</v>
      </c>
      <c r="B6" s="94" t="s">
        <v>2010</v>
      </c>
      <c r="C6" s="95" t="s">
        <v>1179</v>
      </c>
      <c r="D6" s="96" t="s">
        <v>1180</v>
      </c>
      <c r="E6" s="95" t="s">
        <v>2025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2026</v>
      </c>
      <c r="M6" s="138" t="s">
        <v>807</v>
      </c>
      <c r="N6" s="139" t="s">
        <v>1174</v>
      </c>
      <c r="O6" s="233" t="s">
        <v>1217</v>
      </c>
      <c r="P6" s="152"/>
      <c r="Q6" s="182" t="s">
        <v>2027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2026-02-02T09:19:49Z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