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568" documentId="8_{B6337239-1A00-434D-AAD0-422EA1FEB5AE}" xr6:coauthVersionLast="47" xr6:coauthVersionMax="47" xr10:uidLastSave="{12CC64DA-D3F1-4AEE-8106-9592BEC922BE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57" i="1" l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97" i="1" a="1"/>
  <c r="M197" i="1"/>
  <c r="M196" i="1" a="1"/>
  <c r="M196" i="1"/>
  <c r="M195" i="1" a="1"/>
  <c r="M195" i="1"/>
  <c r="M194" i="1" a="1"/>
  <c r="M194" i="1"/>
  <c r="M193" i="1" a="1"/>
  <c r="M193" i="1"/>
  <c r="M192" i="1" a="1"/>
  <c r="M192" i="1"/>
  <c r="M191" i="1" a="1"/>
  <c r="M191" i="1"/>
  <c r="M190" i="1" a="1"/>
  <c r="M190" i="1"/>
  <c r="M189" i="1" a="1"/>
  <c r="M189" i="1"/>
  <c r="M188" i="1" a="1"/>
  <c r="M188" i="1"/>
  <c r="M187" i="1" a="1"/>
  <c r="M18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 s="1"/>
  <c r="S386" i="1" a="1"/>
  <c r="S386" i="1"/>
  <c r="T385" i="1" a="1"/>
  <c r="T385" i="1"/>
  <c r="S385" i="1" a="1"/>
  <c r="S385" i="1" s="1"/>
  <c r="T384" i="1" a="1"/>
  <c r="T384" i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/>
  <c r="S381" i="1" a="1"/>
  <c r="S381" i="1"/>
  <c r="T380" i="1" a="1"/>
  <c r="T380" i="1" s="1"/>
  <c r="S380" i="1" a="1"/>
  <c r="S380" i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/>
  <c r="T376" i="1" a="1"/>
  <c r="T376" i="1"/>
  <c r="S376" i="1" a="1"/>
  <c r="S376" i="1" s="1"/>
  <c r="T375" i="1" a="1"/>
  <c r="T375" i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/>
  <c r="S372" i="1" a="1"/>
  <c r="S372" i="1"/>
  <c r="T371" i="1" a="1"/>
  <c r="T371" i="1" s="1"/>
  <c r="S371" i="1" a="1"/>
  <c r="S371" i="1"/>
  <c r="T370" i="1" a="1"/>
  <c r="T370" i="1"/>
  <c r="S370" i="1" a="1"/>
  <c r="S370" i="1" s="1"/>
  <c r="T369" i="1" a="1"/>
  <c r="T369" i="1"/>
  <c r="S369" i="1" a="1"/>
  <c r="S369" i="1"/>
  <c r="T368" i="1" a="1"/>
  <c r="T368" i="1" s="1"/>
  <c r="S368" i="1" a="1"/>
  <c r="S368" i="1" s="1"/>
  <c r="T367" i="1" a="1"/>
  <c r="T367" i="1"/>
  <c r="S367" i="1" a="1"/>
  <c r="S367" i="1" s="1"/>
  <c r="T366" i="1" a="1"/>
  <c r="T366" i="1" s="1"/>
  <c r="S366" i="1" a="1"/>
  <c r="S366" i="1"/>
  <c r="T365" i="1" a="1"/>
  <c r="T365" i="1" s="1"/>
  <c r="S365" i="1" a="1"/>
  <c r="S365" i="1" s="1"/>
  <c r="T364" i="1" a="1"/>
  <c r="T364" i="1"/>
  <c r="S364" i="1" a="1"/>
  <c r="S364" i="1" s="1"/>
  <c r="T363" i="1" a="1"/>
  <c r="T363" i="1" s="1"/>
  <c r="S363" i="1" a="1"/>
  <c r="S363" i="1"/>
  <c r="T362" i="1" a="1"/>
  <c r="T362" i="1" s="1"/>
  <c r="S362" i="1" a="1"/>
  <c r="S362" i="1" s="1"/>
  <c r="T361" i="1" a="1"/>
  <c r="T361" i="1"/>
  <c r="S361" i="1" a="1"/>
  <c r="S361" i="1" s="1"/>
  <c r="T360" i="1" a="1"/>
  <c r="T360" i="1" s="1"/>
  <c r="S360" i="1" a="1"/>
  <c r="S360" i="1"/>
  <c r="T359" i="1" a="1"/>
  <c r="T359" i="1" s="1"/>
  <c r="S359" i="1" a="1"/>
  <c r="S359" i="1" s="1"/>
  <c r="T358" i="1" a="1"/>
  <c r="T358" i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/>
  <c r="S355" i="1" a="1"/>
  <c r="S355" i="1" s="1"/>
  <c r="T354" i="1" a="1"/>
  <c r="T354" i="1" s="1"/>
  <c r="S354" i="1" a="1"/>
  <c r="S354" i="1"/>
  <c r="T353" i="1" a="1"/>
  <c r="T353" i="1" s="1"/>
  <c r="S353" i="1" a="1"/>
  <c r="S353" i="1" s="1"/>
  <c r="T352" i="1" a="1"/>
  <c r="T352" i="1"/>
  <c r="S352" i="1" a="1"/>
  <c r="S352" i="1" s="1"/>
  <c r="T351" i="1" a="1"/>
  <c r="T351" i="1" s="1"/>
  <c r="S351" i="1" a="1"/>
  <c r="S351" i="1"/>
  <c r="T350" i="1" a="1"/>
  <c r="T350" i="1" s="1"/>
  <c r="S350" i="1" a="1"/>
  <c r="S350" i="1" s="1"/>
  <c r="T349" i="1" a="1"/>
  <c r="T349" i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/>
  <c r="S346" i="1" a="1"/>
  <c r="S346" i="1" s="1"/>
  <c r="T345" i="1" a="1"/>
  <c r="T345" i="1" s="1"/>
  <c r="S345" i="1" a="1"/>
  <c r="S345" i="1"/>
  <c r="T344" i="1" a="1"/>
  <c r="T344" i="1" s="1"/>
  <c r="S344" i="1" a="1"/>
  <c r="S344" i="1" s="1"/>
  <c r="T343" i="1" a="1"/>
  <c r="T343" i="1"/>
  <c r="S343" i="1" a="1"/>
  <c r="S343" i="1" s="1"/>
  <c r="T342" i="1" a="1"/>
  <c r="T342" i="1" s="1"/>
  <c r="S342" i="1" a="1"/>
  <c r="S342" i="1"/>
  <c r="T341" i="1" a="1"/>
  <c r="T341" i="1" s="1"/>
  <c r="S341" i="1" a="1"/>
  <c r="S341" i="1" s="1"/>
  <c r="T340" i="1" a="1"/>
  <c r="T340" i="1"/>
  <c r="S340" i="1" a="1"/>
  <c r="S340" i="1" s="1"/>
  <c r="T339" i="1" a="1"/>
  <c r="T339" i="1" s="1"/>
  <c r="S339" i="1" a="1"/>
  <c r="S339" i="1"/>
  <c r="T338" i="1" a="1"/>
  <c r="T338" i="1" s="1"/>
  <c r="S338" i="1" a="1"/>
  <c r="S338" i="1" s="1"/>
  <c r="T337" i="1" a="1"/>
  <c r="T337" i="1"/>
  <c r="S337" i="1" a="1"/>
  <c r="S337" i="1" s="1"/>
  <c r="T336" i="1" a="1"/>
  <c r="T336" i="1" s="1"/>
  <c r="S336" i="1" a="1"/>
  <c r="S336" i="1"/>
  <c r="T335" i="1" a="1"/>
  <c r="T335" i="1" s="1"/>
  <c r="S335" i="1" a="1"/>
  <c r="S335" i="1" s="1"/>
  <c r="T334" i="1" a="1"/>
  <c r="T334" i="1"/>
  <c r="S334" i="1" a="1"/>
  <c r="S334" i="1" s="1"/>
  <c r="T333" i="1" a="1"/>
  <c r="T333" i="1" s="1"/>
  <c r="S333" i="1" a="1"/>
  <c r="S333" i="1"/>
  <c r="T332" i="1" a="1"/>
  <c r="T332" i="1" s="1"/>
  <c r="S332" i="1" a="1"/>
  <c r="S332" i="1" s="1"/>
  <c r="T331" i="1" a="1"/>
  <c r="T331" i="1"/>
  <c r="S331" i="1" a="1"/>
  <c r="S331" i="1" s="1"/>
  <c r="T330" i="1" a="1"/>
  <c r="T330" i="1" s="1"/>
  <c r="S330" i="1" a="1"/>
  <c r="S330" i="1"/>
  <c r="T329" i="1" a="1"/>
  <c r="T329" i="1" s="1"/>
  <c r="S329" i="1" a="1"/>
  <c r="S329" i="1" s="1"/>
  <c r="T328" i="1" a="1"/>
  <c r="T328" i="1"/>
  <c r="S328" i="1" a="1"/>
  <c r="S328" i="1" s="1"/>
  <c r="T327" i="1" a="1"/>
  <c r="T327" i="1" s="1"/>
  <c r="S327" i="1" a="1"/>
  <c r="S327" i="1"/>
  <c r="T326" i="1" a="1"/>
  <c r="T326" i="1" s="1"/>
  <c r="S326" i="1" a="1"/>
  <c r="S326" i="1" s="1"/>
  <c r="T325" i="1" a="1"/>
  <c r="T325" i="1"/>
  <c r="S325" i="1" a="1"/>
  <c r="S325" i="1" s="1"/>
  <c r="T324" i="1" a="1"/>
  <c r="T324" i="1" s="1"/>
  <c r="S324" i="1" a="1"/>
  <c r="S324" i="1"/>
  <c r="T323" i="1" a="1"/>
  <c r="T323" i="1" s="1"/>
  <c r="S323" i="1" a="1"/>
  <c r="S323" i="1" s="1"/>
  <c r="T322" i="1" a="1"/>
  <c r="T322" i="1"/>
  <c r="S322" i="1" a="1"/>
  <c r="S322" i="1" s="1"/>
  <c r="T321" i="1" a="1"/>
  <c r="T321" i="1" s="1"/>
  <c r="S321" i="1" a="1"/>
  <c r="S321" i="1"/>
  <c r="T320" i="1" a="1"/>
  <c r="T320" i="1" s="1"/>
  <c r="S320" i="1" a="1"/>
  <c r="S320" i="1" s="1"/>
  <c r="T319" i="1" a="1"/>
  <c r="T319" i="1"/>
  <c r="S319" i="1" a="1"/>
  <c r="S319" i="1" s="1"/>
  <c r="T318" i="1" a="1"/>
  <c r="T318" i="1" s="1"/>
  <c r="S318" i="1" a="1"/>
  <c r="S318" i="1"/>
  <c r="T317" i="1" a="1"/>
  <c r="T317" i="1" s="1"/>
  <c r="S317" i="1" a="1"/>
  <c r="S317" i="1" s="1"/>
  <c r="T316" i="1" a="1"/>
  <c r="T316" i="1"/>
  <c r="S316" i="1" a="1"/>
  <c r="S316" i="1" s="1"/>
  <c r="T315" i="1" a="1"/>
  <c r="T315" i="1" s="1"/>
  <c r="S315" i="1" a="1"/>
  <c r="S315" i="1"/>
  <c r="T314" i="1" a="1"/>
  <c r="T314" i="1" s="1"/>
  <c r="S314" i="1" a="1"/>
  <c r="S314" i="1" s="1"/>
  <c r="T313" i="1" a="1"/>
  <c r="T313" i="1"/>
  <c r="S313" i="1" a="1"/>
  <c r="S313" i="1" s="1"/>
  <c r="T312" i="1" a="1"/>
  <c r="T312" i="1" s="1"/>
  <c r="S312" i="1" a="1"/>
  <c r="S312" i="1"/>
  <c r="T311" i="1" a="1"/>
  <c r="T311" i="1" s="1"/>
  <c r="S311" i="1" a="1"/>
  <c r="S311" i="1" s="1"/>
  <c r="T310" i="1" a="1"/>
  <c r="T310" i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/>
  <c r="S289" i="1" a="1"/>
  <c r="S289" i="1" s="1"/>
  <c r="T288" i="1" a="1"/>
  <c r="T288" i="1" s="1"/>
  <c r="S288" i="1" a="1"/>
  <c r="S288" i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K347" i="11" s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K349" i="11" s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K369" i="11" s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AP168" i="1"/>
  <c r="M170" i="11" s="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AN180" i="1"/>
  <c r="R180" i="1"/>
  <c r="U180" i="1"/>
  <c r="AI180" i="1"/>
  <c r="BB180" i="1" s="1"/>
  <c r="AK180" i="1"/>
  <c r="K182" i="11" s="1"/>
  <c r="AL180" i="1"/>
  <c r="AO180" i="1"/>
  <c r="AP180" i="1"/>
  <c r="M182" i="11" s="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AM189" i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AM190" i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AM191" i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AM192" i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AM193" i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AM196" i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AM197" i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E281" i="12"/>
  <c r="D281" i="12"/>
  <c r="E186" i="12"/>
  <c r="E201" i="12"/>
  <c r="D181" i="12"/>
  <c r="E308" i="12"/>
  <c r="D308" i="12"/>
  <c r="D178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E306" i="12"/>
  <c r="D306" i="12"/>
  <c r="D305" i="12"/>
  <c r="E304" i="12"/>
  <c r="D304" i="12"/>
  <c r="E303" i="12"/>
  <c r="D303" i="12"/>
  <c r="D302" i="12"/>
  <c r="E301" i="12"/>
  <c r="E300" i="12"/>
  <c r="D300" i="12"/>
  <c r="E299" i="12"/>
  <c r="D299" i="12"/>
  <c r="D297" i="12"/>
  <c r="D295" i="12"/>
  <c r="D294" i="12"/>
  <c r="D293" i="12"/>
  <c r="D291" i="12"/>
  <c r="E289" i="12"/>
  <c r="D288" i="12"/>
  <c r="D287" i="12"/>
  <c r="D286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E272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E256" i="12"/>
  <c r="D255" i="12"/>
  <c r="E253" i="12"/>
  <c r="D246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4" i="12"/>
  <c r="L382" i="12"/>
  <c r="L381" i="12"/>
  <c r="L375" i="12"/>
  <c r="L374" i="12"/>
  <c r="L371" i="12"/>
  <c r="L366" i="12"/>
  <c r="L364" i="12"/>
  <c r="L363" i="12"/>
  <c r="L360" i="12"/>
  <c r="L339" i="12"/>
  <c r="L338" i="12"/>
  <c r="L304" i="12"/>
  <c r="L7" i="12"/>
  <c r="K387" i="12"/>
  <c r="K383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M329" i="11"/>
  <c r="K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K340" i="11"/>
  <c r="M340" i="11"/>
  <c r="K341" i="11"/>
  <c r="M341" i="11"/>
  <c r="K342" i="11"/>
  <c r="K343" i="11"/>
  <c r="M343" i="11"/>
  <c r="K344" i="11"/>
  <c r="M344" i="11"/>
  <c r="K345" i="11"/>
  <c r="M345" i="11"/>
  <c r="K346" i="11"/>
  <c r="M346" i="11"/>
  <c r="M347" i="11"/>
  <c r="K348" i="11"/>
  <c r="M348" i="11"/>
  <c r="M349" i="11"/>
  <c r="K350" i="11"/>
  <c r="M350" i="11"/>
  <c r="K351" i="11"/>
  <c r="K352" i="11"/>
  <c r="M352" i="11"/>
  <c r="K353" i="11"/>
  <c r="M353" i="11"/>
  <c r="K354" i="11"/>
  <c r="M354" i="11"/>
  <c r="K355" i="11"/>
  <c r="M355" i="11"/>
  <c r="K357" i="11"/>
  <c r="M357" i="11"/>
  <c r="K359" i="11"/>
  <c r="M359" i="11"/>
  <c r="K360" i="11"/>
  <c r="M360" i="11"/>
  <c r="K361" i="11"/>
  <c r="M361" i="11"/>
  <c r="K363" i="11"/>
  <c r="M363" i="11"/>
  <c r="K364" i="11"/>
  <c r="M364" i="11"/>
  <c r="K365" i="11"/>
  <c r="M365" i="11"/>
  <c r="K367" i="11"/>
  <c r="K368" i="11"/>
  <c r="M368" i="11"/>
  <c r="M369" i="11"/>
  <c r="K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56" i="12"/>
  <c r="S128" i="12"/>
  <c r="E1000" i="11"/>
  <c r="S10" i="12"/>
  <c r="S9" i="12"/>
  <c r="S286" i="12"/>
  <c r="S287" i="12"/>
  <c r="S288" i="12"/>
  <c r="S27" i="12"/>
  <c r="S28" i="12"/>
  <c r="S42" i="12"/>
  <c r="S51" i="12"/>
  <c r="S281" i="12"/>
  <c r="S291" i="12"/>
  <c r="S285" i="12"/>
  <c r="S52" i="12"/>
  <c r="S61" i="12"/>
  <c r="S282" i="12"/>
  <c r="S283" i="12"/>
  <c r="S65" i="12"/>
  <c r="S292" i="12"/>
  <c r="S293" i="12"/>
  <c r="S77" i="12"/>
  <c r="S76" i="12"/>
  <c r="S79" i="12"/>
  <c r="S84" i="12"/>
  <c r="S294" i="12"/>
  <c r="S295" i="12"/>
  <c r="S296" i="12"/>
  <c r="S90" i="12"/>
  <c r="S86" i="12"/>
  <c r="S93" i="12"/>
  <c r="S297" i="12"/>
  <c r="S100" i="12"/>
  <c r="S104" i="12"/>
  <c r="S105" i="12"/>
  <c r="S108" i="12"/>
  <c r="S298" i="12"/>
  <c r="S114" i="12"/>
  <c r="S299" i="12"/>
  <c r="S300" i="12"/>
  <c r="S118" i="12"/>
  <c r="S121" i="12"/>
  <c r="S301" i="12"/>
  <c r="S302" i="12"/>
  <c r="S124" i="12"/>
  <c r="S132" i="12"/>
  <c r="S129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58" i="1" l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<sst xmlns="http://schemas.openxmlformats.org/spreadsheetml/2006/main" count="6134" uniqueCount="1297">
  <si>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</si>
  <si>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</si>
  <si>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</si>
  <si>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</si>
  <si>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</si>
  <si>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</si>
  <si>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</si>
  <si>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</si>
  <si>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</si>
  <si>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</si>
  <si>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</si>
  <si>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</si>
  <si>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</si>
  <si>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</si>
  <si>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</si>
  <si>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</si>
  <si>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</si>
  <si>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</si>
  <si>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</si>
  <si>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</si>
  <si>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</si>
  <si>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</si>
  <si>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</si>
  <si>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</si>
  <si>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</si>
  <si>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</si>
  <si>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</si>
  <si>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</si>
  <si>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</si>
  <si>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</si>
  <si>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</si>
  <si>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</si>
  <si>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</si>
  <si>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</si>
  <si>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</si>
  <si>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</si>
  <si>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</si>
  <si>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</si>
  <si>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</si>
  <si>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</si>
  <si>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</si>
  <si>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</si>
  <si>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</si>
  <si>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</si>
  <si>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</si>
  <si>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</si>
  <si>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</si>
  <si>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</si>
  <si>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</si>
  <si>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</si>
  <si>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</si>
  <si>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</si>
  <si>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</si>
  <si>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</si>
  <si>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</si>
  <si>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</si>
  <si>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</si>
  <si>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</si>
  <si>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</si>
  <si>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</si>
  <si>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</si>
  <si>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</si>
  <si>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</si>
  <si>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</si>
  <si>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</si>
  <si>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</si>
  <si>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</si>
  <si>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</si>
  <si>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</si>
  <si>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</si>
  <si>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</si>
  <si>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</si>
  <si>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</si>
  <si>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</si>
  <si>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</si>
  <si>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</si>
  <si>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</si>
  <si>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</si>
  <si>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</si>
  <si>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</si>
  <si>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</si>
  <si>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</si>
  <si>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</si>
  <si>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</si>
  <si>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</si>
  <si>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</si>
  <si>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</si>
  <si>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</si>
  <si>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</si>
  <si>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</si>
  <si>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</si>
  <si>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</si>
  <si>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</si>
  <si>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</si>
  <si>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</si>
  <si>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</si>
  <si>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</si>
  <si>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</si>
  <si>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</si>
  <si>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</si>
  <si>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</si>
  <si>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</si>
  <si>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</si>
  <si>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</si>
  <si>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</si>
  <si>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</si>
  <si>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</si>
  <si>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</si>
  <si>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</si>
  <si>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</si>
  <si>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</si>
  <si>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</si>
  <si>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</si>
  <si>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</si>
  <si>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</si>
  <si>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</si>
  <si>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</si>
  <si>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</si>
  <si>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</si>
  <si>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</si>
  <si>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</si>
  <si>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</si>
  <si>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</si>
  <si>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</si>
  <si>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</si>
  <si>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</si>
  <si>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</si>
  <si>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</si>
  <si>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</si>
  <si>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</si>
  <si>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</si>
  <si>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</si>
  <si>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</si>
  <si>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</si>
  <si>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</si>
  <si>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</si>
  <si>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</si>
  <si>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</si>
  <si>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</si>
  <si>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</si>
  <si>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</si>
  <si>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</si>
  <si>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</si>
  <si>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</si>
  <si>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</si>
  <si>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</si>
  <si>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</si>
  <si>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</si>
  <si>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</si>
  <si>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</si>
  <si>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</si>
  <si>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</si>
  <si>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</si>
  <si>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</si>
  <si>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</si>
  <si>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</si>
  <si>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</si>
  <si>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</si>
  <si>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</si>
  <si>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</si>
  <si>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</si>
  <si>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</si>
  <si>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</si>
  <si>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</si>
  <si>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</si>
  <si>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</si>
  <si>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</si>
  <si>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</si>
  <si>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</si>
  <si>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</si>
  <si>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</si>
  <si>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</si>
  <si>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</si>
  <si>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</si>
  <si>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</si>
  <si>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</si>
  <si>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</si>
  <si>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</si>
  <si>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</si>
  <si>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</si>
  <si>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</si>
  <si>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</si>
  <si>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</si>
  <si>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</si>
  <si>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</si>
  <si>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</si>
  <si>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</si>
  <si>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</si>
  <si>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</si>
  <si>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</si>
  <si>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</si>
  <si>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</si>
  <si>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</si>
  <si>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</si>
  <si>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</si>
  <si>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</si>
  <si>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</si>
  <si>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</si>
  <si>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</si>
  <si>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</si>
  <si>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</si>
  <si>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</si>
  <si>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</si>
  <si>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</si>
  <si>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</si>
  <si>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</si>
  <si>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</si>
  <si>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</si>
  <si>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</si>
  <si>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</si>
  <si>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</si>
  <si>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</si>
  <si>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</si>
  <si>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</si>
  <si>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</si>
  <si>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</si>
  <si>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</si>
  <si>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</si>
  <si>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</si>
  <si>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</si>
  <si>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</si>
  <si>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</si>
  <si>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</si>
  <si>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</si>
  <si>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</si>
  <si>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</si>
  <si>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</si>
  <si>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</si>
  <si>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</si>
  <si>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</si>
  <si>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</si>
  <si>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</si>
  <si>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</si>
  <si>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</si>
  <si>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</si>
  <si>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</si>
  <si>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</si>
  <si>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</si>
  <si>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</si>
  <si>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</si>
  <si>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</si>
  <si>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</si>
  <si>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</si>
  <si>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</si>
  <si>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</si>
  <si>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</si>
  <si>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</si>
  <si>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</si>
  <si>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</si>
  <si>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</si>
  <si>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</si>
  <si>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</si>
  <si>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</si>
  <si>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</si>
  <si>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</si>
  <si>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</si>
  <si>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</si>
  <si>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</si>
  <si>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</si>
  <si>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</si>
  <si>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</si>
  <si>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</si>
  <si>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</si>
  <si>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</si>
  <si>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</si>
  <si>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</si>
  <si>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</si>
  <si>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</si>
  <si>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</si>
  <si>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</si>
  <si>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</si>
  <si>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</si>
  <si>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</si>
  <si>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</si>
  <si>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</si>
  <si>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</si>
  <si>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</si>
  <si>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</si>
  <si>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</si>
  <si>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</si>
  <si>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</si>
  <si>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</si>
  <si>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</si>
  <si>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</si>
  <si>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</si>
  <si>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</si>
  <si>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</si>
  <si>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</si>
  <si>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</si>
  <si>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</si>
  <si>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</si>
  <si>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</si>
  <si>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</si>
  <si>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</si>
  <si>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</si>
  <si>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</si>
  <si>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</si>
  <si>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</si>
  <si>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</si>
  <si>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</si>
  <si>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</si>
  <si>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</si>
  <si>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</si>
  <si>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</si>
  <si>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</si>
  <si>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</si>
  <si>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</si>
  <si>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</si>
  <si>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</si>
  <si>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</si>
  <si>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</si>
  <si>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</si>
  <si>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</si>
  <si>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</si>
  <si>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</si>
  <si>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</si>
  <si>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</si>
  <si>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</si>
  <si>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</si>
  <si>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</si>
  <si>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</si>
  <si>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</si>
  <si>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</si>
  <si>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</si>
  <si>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</si>
  <si>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</si>
  <si>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</si>
  <si>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</si>
  <si>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</si>
  <si>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</si>
  <si>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</si>
  <si>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</si>
  <si>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</si>
  <si>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</si>
  <si>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</si>
  <si>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</si>
  <si>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</si>
  <si>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</si>
  <si>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</si>
  <si>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</si>
  <si>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</si>
  <si>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</si>
  <si>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</si>
  <si>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</si>
  <si>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</si>
  <si>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</si>
  <si>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</si>
  <si>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</si>
  <si>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</si>
  <si>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</si>
  <si>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</si>
  <si>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</si>
  <si>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</si>
  <si>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</si>
  <si>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</si>
  <si>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</si>
  <si>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</si>
  <si>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</si>
  <si>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</si>
  <si>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</si>
  <si>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</si>
  <si>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</si>
  <si>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</si>
  <si>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</si>
  <si>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</si>
  <si>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</si>
  <si>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</si>
  <si>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</si>
  <si>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</si>
  <si>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</si>
  <si>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</si>
  <si>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</si>
  <si>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</si>
  <si>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</si>
  <si>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</si>
  <si>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</si>
  <si>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</si>
  <si>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</si>
  <si>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</si>
  <si>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</si>
  <si>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</si>
  <si>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</si>
  <si>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</si>
  <si>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</si>
  <si>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</si>
  <si>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</si>
  <si>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</si>
  <si>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</si>
  <si>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</si>
  <si>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</si>
  <si>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</si>
  <si>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</si>
  <si>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</si>
  <si>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</si>
  <si>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</si>
  <si>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</si>
  <si>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</si>
  <si>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</si>
  <si>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</si>
  <si>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</si>
  <si>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</si>
  <si>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</si>
  <si>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</si>
  <si>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</si>
  <si>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</si>
  <si>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</si>
  <si>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</si>
  <si>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</si>
  <si>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</si>
  <si>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</si>
  <si>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</si>
  <si>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</si>
  <si>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</si>
  <si>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</si>
  <si>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</si>
  <si>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</si>
  <si>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</si>
  <si>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</si>
  <si>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</si>
  <si>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</si>
  <si>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</si>
  <si>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</si>
  <si>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</si>
  <si>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</si>
  <si>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</si>
  <si>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</si>
  <si>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</si>
  <si>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</si>
  <si>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</si>
  <si>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</si>
  <si>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</si>
  <si>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</si>
  <si>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</si>
  <si>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</si>
  <si>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</si>
  <si>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</si>
  <si>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</si>
  <si>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</si>
  <si>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</si>
  <si>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</si>
  <si>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</si>
  <si>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</si>
  <si>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</si>
  <si>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</si>
  <si>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</si>
  <si>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</si>
  <si>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</si>
  <si>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</si>
  <si>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</si>
  <si>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</si>
  <si>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</si>
  <si>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</si>
  <si>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</si>
  <si>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</si>
  <si>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</si>
  <si>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</si>
  <si>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</si>
  <si>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</si>
  <si>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</si>
  <si>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</si>
  <si>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</si>
  <si>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</si>
  <si>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</si>
  <si>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</si>
  <si>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</si>
  <si>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</si>
  <si>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</si>
  <si>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</si>
  <si>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</si>
  <si>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</si>
  <si>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</si>
  <si>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</si>
  <si>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</si>
  <si>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</si>
  <si>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</si>
  <si>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</si>
  <si>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</si>
  <si>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</si>
  <si>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</si>
  <si>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</si>
  <si>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</si>
  <si>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</si>
  <si>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</si>
  <si>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</si>
  <si>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</si>
  <si>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</si>
  <si>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</si>
  <si>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</si>
  <si>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</si>
  <si>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</si>
  <si>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</si>
  <si>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</si>
  <si>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</si>
  <si>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</si>
  <si>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</si>
  <si>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</si>
  <si>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</si>
  <si>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</si>
  <si>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</si>
  <si>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</si>
  <si>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</si>
  <si>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</si>
  <si>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</si>
  <si>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</si>
  <si>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</si>
  <si>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</si>
  <si>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</si>
  <si>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</si>
  <si>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</si>
  <si>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</si>
  <si>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</si>
  <si>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</si>
  <si>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</si>
  <si>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</si>
  <si>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</si>
  <si>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</si>
  <si>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</si>
  <si>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</si>
  <si>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</si>
  <si>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</si>
  <si>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</si>
  <si>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</si>
  <si>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</si>
  <si>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</si>
  <si>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</si>
  <si>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</si>
  <si>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</si>
  <si>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</si>
  <si>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</si>
  <si>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</si>
  <si>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</si>
  <si>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</si>
  <si>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</si>
  <si>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</si>
  <si>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</si>
  <si>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</si>
  <si>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</si>
  <si>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</si>
  <si>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</si>
  <si>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</si>
  <si>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</si>
  <si>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</si>
  <si>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</si>
  <si>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</si>
  <si>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</si>
  <si>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</si>
  <si>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</si>
  <si>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</si>
  <si>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</si>
  <si>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</si>
  <si>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</si>
  <si>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</si>
  <si>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</si>
  <si>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</si>
  <si>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</si>
  <si>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</si>
  <si>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</si>
  <si>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</si>
  <si>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</si>
  <si>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</si>
  <si>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</si>
  <si>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</si>
  <si>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</si>
  <si>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</si>
  <si>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</si>
  <si>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</si>
  <si>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</si>
  <si>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</si>
  <si>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</si>
  <si>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</si>
  <si>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</si>
  <si>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</si>
  <si>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</si>
  <si>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</si>
  <si>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</si>
  <si>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</si>
  <si>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</si>
  <si>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</si>
  <si>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</si>
  <si>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</si>
  <si>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</si>
  <si>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</si>
  <si>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</si>
  <si>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</si>
  <si>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</si>
  <si>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</si>
  <si>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</si>
  <si>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</si>
  <si>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</si>
  <si>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</si>
  <si>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</si>
  <si>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</si>
  <si>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</si>
  <si>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</si>
  <si>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</si>
  <si>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</si>
  <si>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</si>
  <si>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</si>
  <si>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</si>
  <si>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</si>
  <si>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</si>
  <si>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</si>
  <si>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</si>
  <si>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</si>
  <si>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</si>
  <si>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</si>
  <si>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</si>
  <si>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</si>
  <si>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</si>
  <si>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</si>
  <si>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</si>
  <si>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</si>
  <si>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</si>
  <si>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</si>
  <si>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</si>
  <si>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</si>
  <si>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</si>
  <si>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</si>
  <si>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</si>
  <si>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</si>
  <si>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</si>
  <si>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</si>
  <si>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</si>
  <si>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</si>
  <si>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</si>
  <si>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</si>
  <si>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</si>
  <si>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</si>
  <si>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</si>
  <si>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</si>
  <si>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</si>
  <si>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</si>
  <si>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</si>
  <si>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</si>
  <si>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</si>
  <si>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</si>
  <si>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</si>
  <si>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</si>
  <si>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</si>
  <si>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</si>
  <si>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</si>
  <si>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</si>
  <si>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</si>
  <si>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</si>
  <si>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</si>
  <si>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</si>
  <si>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</si>
  <si>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</si>
  <si>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</si>
  <si>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</si>
  <si>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</si>
  <si>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</si>
  <si>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</si>
  <si>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</si>
  <si>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</si>
  <si>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</si>
  <si>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</si>
  <si>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</si>
  <si>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</si>
  <si>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</si>
  <si>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</si>
  <si>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</si>
  <si>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</si>
  <si>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</si>
  <si>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</si>
  <si>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</si>
  <si>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</si>
  <si>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</si>
  <si>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</si>
  <si>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</si>
  <si>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</si>
  <si>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</si>
  <si>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</si>
  <si>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</si>
  <si>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</si>
  <si>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</si>
  <si>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</si>
  <si>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</si>
  <si>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</si>
  <si>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</si>
  <si>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</si>
  <si>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</si>
  <si>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</si>
  <si>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</si>
  <si>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</si>
  <si>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</si>
  <si>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</si>
  <si>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</si>
  <si>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</si>
  <si>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</si>
  <si>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</si>
  <si>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</si>
  <si>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</si>
  <si>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</si>
  <si>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</si>
  <si>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</si>
  <si>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</si>
  <si>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</si>
  <si>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</si>
  <si>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</si>
  <si>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</si>
  <si>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</si>
  <si>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</si>
  <si>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</si>
  <si>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</si>
  <si>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</si>
  <si>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</si>
  <si>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</si>
  <si>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</si>
  <si>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</si>
  <si>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</si>
  <si>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</si>
  <si>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</si>
  <si>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</si>
  <si>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</si>
  <si>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</si>
  <si>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</si>
  <si>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</si>
  <si>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</si>
  <si>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</si>
  <si>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</si>
  <si>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</si>
  <si>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</si>
  <si>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</si>
  <si>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</si>
  <si>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</si>
  <si>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</si>
  <si>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</si>
  <si>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</si>
  <si>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</si>
  <si>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</si>
  <si>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</si>
  <si>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</si>
  <si>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</si>
  <si>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</si>
  <si>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</si>
  <si>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</si>
  <si>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</si>
  <si>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</si>
  <si>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</si>
  <si>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</si>
  <si>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</si>
  <si>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</si>
  <si>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</si>
  <si>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</si>
  <si>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</si>
  <si>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</si>
  <si>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</si>
  <si>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</si>
  <si>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</si>
  <si>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</si>
  <si>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</si>
  <si>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</si>
  <si>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</si>
  <si>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</si>
  <si>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</si>
  <si>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</si>
  <si>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</si>
  <si>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</si>
  <si>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</si>
  <si>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</si>
  <si>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</si>
  <si>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</si>
  <si>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</si>
  <si>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</si>
  <si>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</si>
  <si>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</si>
  <si>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</si>
  <si>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</si>
  <si>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</si>
  <si>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</si>
  <si>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</si>
  <si>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</si>
  <si>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</si>
  <si>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</si>
  <si>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</si>
  <si>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</si>
  <si>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</si>
  <si>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</si>
  <si>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</si>
  <si>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</si>
  <si>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</si>
  <si>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</si>
  <si>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</si>
  <si>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</si>
  <si>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</si>
  <si>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</si>
  <si>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</si>
  <si>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</si>
  <si>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</si>
  <si>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</si>
  <si>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</si>
  <si>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</si>
  <si>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</si>
  <si>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</si>
  <si>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</si>
  <si>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</si>
  <si>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</si>
  <si>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</si>
  <si>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</si>
  <si>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</si>
  <si>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</si>
  <si>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</si>
  <si>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</si>
  <si>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</si>
  <si>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</si>
  <si>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</si>
  <si>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</si>
  <si>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</si>
  <si>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</si>
  <si>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</si>
  <si>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</si>
  <si>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</si>
  <si>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</si>
  <si>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</si>
  <si>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</si>
  <si>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</si>
  <si>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</si>
  <si>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</si>
  <si>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</si>
  <si>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</si>
  <si>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</si>
  <si>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</si>
  <si>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</si>
  <si>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</si>
  <si>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</si>
  <si>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</si>
  <si>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</si>
  <si>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</si>
  <si>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</si>
  <si>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</si>
  <si>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</si>
  <si>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</si>
  <si>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</si>
  <si>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</si>
  <si>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</si>
  <si>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</si>
  <si>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</si>
  <si>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</si>
  <si>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</si>
  <si>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</si>
  <si>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</si>
  <si>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</si>
  <si>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</si>
  <si>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</si>
  <si>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</si>
  <si>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</si>
  <si>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</si>
  <si>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</si>
  <si>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</si>
  <si>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</si>
  <si>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</si>
  <si>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</si>
  <si>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</si>
  <si>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</si>
  <si>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</si>
  <si>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</si>
  <si>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</si>
  <si>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</si>
  <si>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</si>
  <si>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</si>
  <si>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</si>
  <si>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</si>
  <si>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</si>
  <si>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</si>
  <si>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</si>
  <si>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</si>
  <si>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</si>
  <si>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</si>
  <si>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</si>
  <si>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</si>
  <si>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</si>
  <si>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</si>
  <si>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</si>
  <si>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</si>
  <si>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</si>
  <si>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</si>
  <si>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</si>
  <si>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</si>
  <si>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</si>
  <si>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</si>
  <si>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</si>
  <si>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</si>
  <si>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</si>
  <si>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</si>
  <si>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</si>
  <si>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</si>
  <si>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</si>
  <si>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</si>
  <si>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</si>
  <si>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</si>
  <si>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</si>
  <si>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</si>
  <si>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</si>
  <si>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</si>
  <si>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</si>
  <si>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</si>
  <si>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</si>
  <si>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</si>
  <si>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</si>
  <si>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</si>
  <si>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</si>
  <si>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</si>
  <si>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</si>
  <si>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</si>
  <si>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</si>
  <si>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</si>
  <si>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</si>
  <si>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</si>
  <si>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</si>
  <si>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</si>
  <si>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</si>
  <si>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</si>
  <si>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</si>
  <si>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</si>
  <si>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</si>
  <si>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</si>
  <si>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</si>
  <si>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</si>
  <si>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</si>
  <si>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</si>
  <si>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</si>
  <si>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</si>
  <si>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</si>
  <si>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</si>
  <si>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</si>
  <si>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</si>
  <si>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</si>
  <si>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</si>
  <si>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</si>
  <si>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</si>
  <si>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</si>
  <si>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</si>
  <si>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</si>
  <si>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</si>
  <si>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</si>
  <si>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</si>
  <si>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</si>
  <si>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</si>
  <si>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</si>
  <si>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</si>
  <si>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</si>
  <si>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</si>
  <si>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</si>
  <si>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</si>
  <si>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</si>
  <si>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</si>
  <si>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</si>
  <si>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</si>
  <si>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</si>
  <si>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</si>
  <si>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</si>
  <si>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</si>
  <si>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</si>
  <si>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</si>
  <si>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</si>
  <si>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</si>
  <si>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</si>
  <si>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</si>
  <si>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</si>
  <si>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</si>
  <si>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</si>
  <si>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</si>
  <si>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</si>
  <si>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</si>
  <si>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</si>
  <si>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</si>
  <si>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</si>
  <si>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</si>
  <si>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</si>
  <si>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</si>
  <si>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</si>
  <si>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</si>
  <si>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</si>
  <si>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</si>
  <si>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</si>
  <si>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</si>
  <si>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</si>
  <si>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</si>
  <si>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</si>
  <si>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</si>
  <si>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</si>
  <si>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</si>
  <si>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</si>
  <si>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</si>
  <si>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</si>
  <si>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</si>
  <si>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</si>
  <si>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</si>
  <si>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</si>
  <si>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</si>
  <si>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</si>
  <si>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</si>
  <si>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</si>
  <si>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</si>
  <si>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</si>
  <si>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</si>
  <si>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</si>
  <si>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</si>
  <si>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</si>
  <si>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</si>
  <si>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</si>
  <si>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</si>
  <si>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</si>
  <si>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</si>
  <si>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</si>
  <si>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</si>
  <si>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</si>
  <si>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</si>
  <si>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</si>
  <si>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</si>
  <si>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</si>
  <si>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</si>
  <si>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</si>
  <si>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</si>
  <si>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</si>
  <si>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</si>
  <si>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</si>
  <si>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</si>
  <si>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</si>
  <si>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</si>
  <si>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</si>
  <si>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</si>
  <si>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</si>
  <si>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</si>
  <si>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</si>
  <si>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</si>
  <si>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</si>
  <si>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</si>
  <si>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</si>
  <si>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</si>
  <si>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</si>
  <si>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</si>
  <si>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</si>
  <si>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</si>
  <si>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</si>
  <si>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</si>
  <si>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</si>
  <si>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</si>
  <si>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</si>
  <si>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</si>
  <si>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</si>
  <si>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</si>
  <si>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</si>
  <si>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</si>
  <si>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</si>
  <si>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</si>
  <si>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</si>
  <si>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</si>
  <si>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</si>
  <si>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</si>
  <si>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</si>
  <si>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</si>
  <si>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</si>
  <si>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</si>
  <si>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</si>
  <si>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</si>
  <si>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</si>
  <si>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</si>
  <si>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</si>
  <si>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</si>
  <si>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</si>
  <si>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</si>
  <si>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</si>
  <si>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</si>
  <si>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</si>
  <si>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</si>
  <si>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</si>
  <si>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</si>
  <si>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</si>
  <si>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</si>
  <si>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</si>
  <si>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</si>
  <si>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</si>
  <si>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</si>
  <si>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</si>
  <si>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</si>
  <si>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</si>
  <si>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</si>
  <si>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</si>
  <si>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</si>
  <si>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</si>
  <si>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</si>
  <si>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</si>
  <si>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</si>
  <si>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</si>
  <si>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</si>
  <si>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</si>
  <si>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</si>
  <si>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</si>
  <si>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</si>
  <si>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</si>
  <si>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</si>
  <si>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</si>
  <si>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</si>
  <si>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</si>
  <si>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</si>
  <si>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</si>
  <si>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</si>
  <si>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</si>
  <si>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</si>
  <si>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</si>
  <si>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</si>
  <si>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</si>
  <si>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</si>
  <si>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</si>
  <si>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</si>
  <si>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</si>
  <si>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</si>
  <si>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</si>
  <si>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</si>
  <si>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</si>
  <si>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</si>
  <si>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</si>
  <si>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</si>
  <si>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</si>
  <si>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</si>
  <si>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</si>
  <si>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</si>
  <si>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</si>
  <si>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</si>
  <si>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</si>
  <si>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</si>
  <si>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</si>
  <si>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</si>
  <si>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</si>
  <si>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</si>
  <si>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</si>
  <si>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</si>
  <si>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</si>
  <si>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</si>
  <si>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</si>
  <si>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</si>
  <si>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</si>
  <si>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</si>
  <si>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</si>
  <si>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</si>
  <si>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</si>
  <si>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</si>
  <si>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</si>
  <si>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</si>
  <si>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</si>
  <si>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</si>
  <si>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</si>
  <si>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</si>
  <si>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</si>
  <si>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</si>
  <si>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</si>
  <si>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</si>
  <si>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</si>
  <si>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</si>
  <si>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</si>
  <si>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</si>
  <si>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</si>
  <si>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</si>
  <si>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</si>
  <si>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</si>
  <si>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</si>
  <si>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</si>
  <si>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</si>
  <si>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</si>
  <si>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</si>
  <si>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</si>
  <si>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</si>
  <si>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</si>
  <si>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</si>
  <si>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</si>
  <si>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</si>
  <si>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</si>
  <si>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</si>
  <si>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</si>
  <si>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</si>
  <si>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</si>
  <si>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</si>
  <si>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</si>
  <si>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</si>
  <si>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</si>
  <si>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</si>
  <si>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</si>
  <si>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</si>
  <si>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</si>
  <si>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</si>
  <si>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</si>
  <si>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</si>
  <si>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</si>
  <si>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</si>
  <si>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</si>
  <si>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</si>
  <si>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</si>
  <si>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</si>
  <si>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</si>
  <si>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</si>
  <si>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</si>
  <si>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</si>
  <si>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</si>
  <si>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</si>
  <si>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</si>
  <si>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</si>
  <si>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</si>
  <si>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</si>
  <si>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</si>
  <si>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</si>
  <si>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</si>
  <si>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</si>
  <si>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</si>
  <si>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</si>
  <si>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</si>
  <si>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</si>
  <si>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</si>
  <si>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</si>
  <si>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</si>
  <si>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</si>
  <si>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</si>
  <si>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</si>
  <si>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</si>
  <si>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TP não solicita intervalo/ realizando acabamento.</t>
  </si>
  <si>
    <t>Não solicita intervalo. Necessário equipe da T.O para acompanhamento.</t>
  </si>
  <si>
    <t>ZKEZGA-1</t>
  </si>
  <si>
    <t>ZKEZGA-ZBV</t>
  </si>
  <si>
    <t>ZKEZGAZBV</t>
  </si>
  <si>
    <t>Vanderley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</si>
  <si>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</si>
  <si>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</si>
  <si>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</si>
  <si>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</si>
  <si>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</si>
  <si>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</si>
  <si>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Bloco de solda</t>
  </si>
  <si>
    <t xml:space="preserve">TP's em preparação </t>
  </si>
  <si>
    <t>MC1 08h02 / autorizado entrada na via 08h12 / Em deslocamento para serra</t>
  </si>
  <si>
    <t>Avariado</t>
  </si>
  <si>
    <t>Avariado.</t>
  </si>
  <si>
    <t>MC1 08h06 / autorizado entrada na via 08h22 / Em inspeção Sperry.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</si>
  <si>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</si>
  <si>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</si>
  <si>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</si>
  <si>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</si>
  <si>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</si>
  <si>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</si>
  <si>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</si>
  <si>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</si>
  <si>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</si>
  <si>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</si>
  <si>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</si>
  <si>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</si>
  <si>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</si>
  <si>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</si>
  <si>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</si>
  <si>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</si>
  <si>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</si>
  <si>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</si>
  <si>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</si>
  <si>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</si>
  <si>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</si>
  <si>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</si>
  <si>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</si>
  <si>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</si>
  <si>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</si>
  <si>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</si>
  <si>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</si>
  <si>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</si>
  <si>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</si>
  <si>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</si>
  <si>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</si>
  <si>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</si>
  <si>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</si>
  <si>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telefone com Maquinista Cotona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</si>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</sst>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8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D156" activePane="bottomRight" state="frozen"/>
      <selection pane="bottomRight" activeCell="BP163" sqref="BP16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5" t="s">
        <v>829</v>
      </c>
      <c r="AJ1" s="366"/>
      <c r="AK1" s="366"/>
      <c r="AL1" s="366"/>
      <c r="AM1" s="366"/>
      <c r="AN1" s="366"/>
      <c r="AO1" s="366"/>
      <c r="AP1" s="366"/>
      <c r="AQ1" s="366"/>
      <c r="AR1" s="367"/>
      <c r="AS1" s="367"/>
      <c r="AT1" s="367"/>
      <c r="AU1" s="367"/>
      <c r="AV1" s="367"/>
      <c r="AW1" s="367"/>
      <c r="AX1" s="366"/>
      <c r="AY1" s="366"/>
      <c r="AZ1" s="366"/>
      <c r="BA1" s="366"/>
      <c r="BB1" s="366"/>
      <c r="BC1" s="366"/>
      <c r="BD1" s="366"/>
      <c r="BE1" s="366"/>
      <c r="BF1" s="368"/>
      <c r="BG1" s="3"/>
      <c r="BH1" s="369" t="s">
        <v>830</v>
      </c>
      <c r="BI1" s="370"/>
      <c r="BJ1" s="371"/>
      <c r="BK1" s="372"/>
      <c r="BL1" s="50"/>
      <c r="BM1" s="362" t="s">
        <v>831</v>
      </c>
      <c r="BN1" s="363"/>
      <c r="BO1" s="363"/>
      <c r="BP1" s="363"/>
      <c r="BQ1" s="363"/>
      <c r="BR1" s="363"/>
      <c r="BS1" s="364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65" t="s">
        <v>832</v>
      </c>
      <c r="AJ2" s="366"/>
      <c r="AK2" s="366"/>
      <c r="AL2" s="366"/>
      <c r="AM2" s="366"/>
      <c r="AN2" s="366"/>
      <c r="AO2" s="366"/>
      <c r="AP2" s="366"/>
      <c r="AQ2" s="368"/>
      <c r="AR2" s="239"/>
      <c r="AS2" s="380" t="s">
        <v>835</v>
      </c>
      <c r="AT2" s="367"/>
      <c r="AU2" s="367"/>
      <c r="AV2" s="367"/>
      <c r="AW2" s="367"/>
      <c r="AX2" s="366"/>
      <c r="AY2" s="368"/>
      <c r="AZ2" s="4"/>
      <c r="BA2" s="359" t="s">
        <v>836</v>
      </c>
      <c r="BB2" s="361"/>
      <c r="BC2" s="365" t="s">
        <v>833</v>
      </c>
      <c r="BD2" s="366"/>
      <c r="BE2" s="366"/>
      <c r="BF2" s="368"/>
      <c r="BG2" s="3"/>
      <c r="BH2" s="373"/>
      <c r="BI2" s="374"/>
      <c r="BJ2" s="375"/>
      <c r="BK2" s="376"/>
      <c r="BL2" s="50"/>
      <c r="BM2" s="377"/>
      <c r="BN2" s="378"/>
      <c r="BO2" s="378"/>
      <c r="BP2" s="378"/>
      <c r="BQ2" s="378"/>
      <c r="BR2" s="378"/>
      <c r="BS2" s="379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59" t="s">
        <v>837</v>
      </c>
      <c r="AJ3" s="361"/>
      <c r="AK3" s="359" t="s">
        <v>838</v>
      </c>
      <c r="AL3" s="360"/>
      <c r="AM3" s="360"/>
      <c r="AN3" s="360"/>
      <c r="AO3" s="360"/>
      <c r="AP3" s="360"/>
      <c r="AQ3" s="361"/>
      <c r="AR3" s="240"/>
      <c r="AS3" s="383" t="s">
        <v>844</v>
      </c>
      <c r="AT3" s="384"/>
      <c r="AU3" s="383" t="s">
        <v>845</v>
      </c>
      <c r="AV3" s="384"/>
      <c r="AW3" s="383" t="s">
        <v>846</v>
      </c>
      <c r="AX3" s="385"/>
      <c r="AY3" s="64" t="s">
        <v>847</v>
      </c>
      <c r="AZ3" s="64"/>
      <c r="BA3" s="381"/>
      <c r="BB3" s="382"/>
      <c r="BC3" s="359" t="s">
        <v>840</v>
      </c>
      <c r="BD3" s="360"/>
      <c r="BE3" s="360"/>
      <c r="BF3" s="361"/>
      <c r="BG3" s="63"/>
      <c r="BH3" s="373"/>
      <c r="BI3" s="374"/>
      <c r="BJ3" s="375"/>
      <c r="BK3" s="376"/>
      <c r="BL3" s="50"/>
      <c r="BM3" s="362" t="s">
        <v>848</v>
      </c>
      <c r="BN3" s="363"/>
      <c r="BO3" s="363"/>
      <c r="BP3" s="364"/>
      <c r="BQ3" s="362" t="s">
        <v>466</v>
      </c>
      <c r="BR3" s="363"/>
      <c r="BS3" s="364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678</v>
      </c>
      <c r="BN32" s="15" t="s">
        <v>709</v>
      </c>
      <c r="BO32" s="165" t="s">
        <v>767</v>
      </c>
      <c r="BP32" s="17" t="s">
        <v>987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678</v>
      </c>
      <c r="BN57" s="15" t="s">
        <v>699</v>
      </c>
      <c r="BO57" s="165" t="s">
        <v>812</v>
      </c>
      <c r="BP57" s="17" t="s">
        <v>1056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MecanizaçãoOperação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IF(D111="","*",IFERROR(IF(ISODD(COUNT(AS111:AX705)),"ERRO",SUM((AT111-AS111),(AV111-AU111),(AX111-AW111))),"ERRO"))</f>
        <v>0.13125000000000003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 t="s">
        <v>686</v>
      </c>
      <c r="BN120" s="15" t="s">
        <v>686</v>
      </c>
      <c r="BO120" s="165" t="s">
        <v>686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 t="s">
        <v>686</v>
      </c>
      <c r="BN121" s="15" t="s">
        <v>686</v>
      </c>
      <c r="BO121" s="165" t="s">
        <v>686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 t="s">
        <v>684</v>
      </c>
      <c r="BN122" s="15" t="s">
        <v>712</v>
      </c>
      <c r="BO122" s="165" t="s">
        <v>764</v>
      </c>
      <c r="BP122" s="17" t="s">
        <v>1174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1175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1176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1177</v>
      </c>
      <c r="BK124" s="17" t="s">
        <v>1178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1179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1180</v>
      </c>
      <c r="BK125" s="17" t="s">
        <v>1181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1182</v>
      </c>
      <c r="BK126" s="17" t="s">
        <v>1181</v>
      </c>
      <c r="BL126" s="16"/>
      <c r="BM126" s="15" t="s">
        <v>686</v>
      </c>
      <c r="BN126" s="15" t="s">
        <v>686</v>
      </c>
      <c r="BO126" s="165" t="s">
        <v>686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1180</v>
      </c>
      <c r="BK127" s="17" t="s">
        <v>1181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1183</v>
      </c>
      <c r="BK128" s="17" t="s">
        <v>1184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1186</v>
      </c>
      <c r="N129" s="204" t="s">
        <v>1187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1188</v>
      </c>
      <c r="BK129" s="17" t="s">
        <v>1189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1190</v>
      </c>
      <c r="BK132" s="17" t="s">
        <v>1190</v>
      </c>
      <c r="BL132" s="16"/>
      <c r="BM132" s="15" t="s">
        <v>692</v>
      </c>
      <c r="BN132" s="15" t="s">
        <v>692</v>
      </c>
      <c r="BO132" s="165" t="s">
        <v>692</v>
      </c>
      <c r="BP132" s="17" t="s">
        <v>1190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1190</v>
      </c>
      <c r="BK133" s="17" t="s">
        <v>1190</v>
      </c>
      <c r="BL133" s="16"/>
      <c r="BM133" s="15" t="s">
        <v>692</v>
      </c>
      <c r="BN133" s="15" t="s">
        <v>692</v>
      </c>
      <c r="BO133" s="165" t="s">
        <v>692</v>
      </c>
      <c r="BP133" s="17" t="s">
        <v>1190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1191</v>
      </c>
      <c r="BK134" s="17" t="s">
        <v>1191</v>
      </c>
      <c r="BL134" s="16"/>
      <c r="BM134" s="15" t="s">
        <v>692</v>
      </c>
      <c r="BN134" s="15" t="s">
        <v>692</v>
      </c>
      <c r="BO134" s="165" t="s">
        <v>692</v>
      </c>
      <c r="BP134" s="17" t="s">
        <v>1191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1190</v>
      </c>
      <c r="BK135" s="17" t="s">
        <v>1190</v>
      </c>
      <c r="BL135" s="16"/>
      <c r="BM135" s="15" t="s">
        <v>682</v>
      </c>
      <c r="BN135" s="15" t="s">
        <v>712</v>
      </c>
      <c r="BO135" s="165" t="s">
        <v>775</v>
      </c>
      <c r="BP135" s="17" t="s">
        <v>1190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1192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1193</v>
      </c>
      <c r="BK136" s="17" t="s">
        <v>1193</v>
      </c>
      <c r="BL136" s="16"/>
      <c r="BM136" s="15" t="s">
        <v>682</v>
      </c>
      <c r="BN136" s="15" t="s">
        <v>712</v>
      </c>
      <c r="BO136" s="165" t="s">
        <v>810</v>
      </c>
      <c r="BP136" s="17" t="s">
        <v>1193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1194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1195</v>
      </c>
      <c r="BK137" s="17" t="s">
        <v>1195</v>
      </c>
      <c r="BL137" s="16"/>
      <c r="BM137" s="15" t="s">
        <v>686</v>
      </c>
      <c r="BN137" s="15" t="s">
        <v>686</v>
      </c>
      <c r="BO137" s="165" t="s">
        <v>686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1196</v>
      </c>
      <c r="BK139" s="17" t="s">
        <v>1196</v>
      </c>
      <c r="BL139" s="16"/>
      <c r="BM139" s="15" t="s">
        <v>686</v>
      </c>
      <c r="BN139" s="15" t="s">
        <v>686</v>
      </c>
      <c r="BO139" s="165" t="s">
        <v>686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1197</v>
      </c>
      <c r="BK140" s="17" t="s">
        <v>1197</v>
      </c>
      <c r="BL140" s="16"/>
      <c r="BM140" s="15" t="s">
        <v>682</v>
      </c>
      <c r="BN140" s="15" t="s">
        <v>712</v>
      </c>
      <c r="BO140" s="165" t="s">
        <v>775</v>
      </c>
      <c r="BP140" s="17" t="s">
        <v>1197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1196</v>
      </c>
      <c r="BK141" s="17" t="s">
        <v>1196</v>
      </c>
      <c r="BL141" s="16"/>
      <c r="BM141" s="15" t="s">
        <v>686</v>
      </c>
      <c r="BN141" s="15" t="s">
        <v>686</v>
      </c>
      <c r="BO141" s="165" t="s">
        <v>686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1198</v>
      </c>
      <c r="BK144" s="17" t="s">
        <v>1198</v>
      </c>
      <c r="BL144" s="16"/>
      <c r="BM144" s="15" t="s">
        <v>686</v>
      </c>
      <c r="BN144" s="15" t="s">
        <v>686</v>
      </c>
      <c r="BO144" s="165" t="s">
        <v>686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1199</v>
      </c>
      <c r="BK146" s="17" t="s">
        <v>1199</v>
      </c>
      <c r="BL146" s="16"/>
      <c r="BM146" s="15" t="s">
        <v>692</v>
      </c>
      <c r="BN146" s="15" t="s">
        <v>692</v>
      </c>
      <c r="BO146" s="165"/>
      <c r="BP146" s="17" t="s">
        <v>1199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1199</v>
      </c>
      <c r="BK147" s="17" t="s">
        <v>1199</v>
      </c>
      <c r="BL147" s="16"/>
      <c r="BM147" s="15" t="s">
        <v>692</v>
      </c>
      <c r="BN147" s="15" t="s">
        <v>692</v>
      </c>
      <c r="BO147" s="165"/>
      <c r="BP147" s="17" t="s">
        <v>1199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1200</v>
      </c>
      <c r="BK148" s="17" t="s">
        <v>1200</v>
      </c>
      <c r="BL148" s="16"/>
      <c r="BM148" s="15" t="s">
        <v>686</v>
      </c>
      <c r="BN148" s="15" t="s">
        <v>686</v>
      </c>
      <c r="BO148" s="165" t="s">
        <v>686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1201</v>
      </c>
      <c r="BK150" s="17" t="s">
        <v>1201</v>
      </c>
      <c r="BL150" s="16"/>
      <c r="BM150" s="15" t="s">
        <v>692</v>
      </c>
      <c r="BN150" s="15" t="s">
        <v>692</v>
      </c>
      <c r="BO150" s="165" t="s">
        <v>692</v>
      </c>
      <c r="BP150" s="17" t="s">
        <v>1201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1202</v>
      </c>
      <c r="BK151" s="17" t="s">
        <v>1202</v>
      </c>
      <c r="BL151" s="16"/>
      <c r="BM151" s="15" t="s">
        <v>678</v>
      </c>
      <c r="BN151" s="15" t="s">
        <v>709</v>
      </c>
      <c r="BO151" s="165" t="s">
        <v>767</v>
      </c>
      <c r="BP151" s="17" t="s">
        <v>1202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1203</v>
      </c>
      <c r="J154" s="217">
        <v>48</v>
      </c>
      <c r="K154" s="217">
        <v>158</v>
      </c>
      <c r="L154" s="84" t="s">
        <v>317</v>
      </c>
      <c r="M154" s="204" t="s">
        <v>1204</v>
      </c>
      <c r="N154" s="204" t="s">
        <v>1205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1206</v>
      </c>
      <c r="BK154" s="17" t="s">
        <v>1206</v>
      </c>
      <c r="BL154" s="16"/>
      <c r="BM154" s="15" t="s">
        <v>692</v>
      </c>
      <c r="BN154" s="15" t="s">
        <v>692</v>
      </c>
      <c r="BO154" s="165" t="s">
        <v>692</v>
      </c>
      <c r="BP154" s="17" t="s">
        <v>1206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1207</v>
      </c>
      <c r="BK155" s="17" t="s">
        <v>1207</v>
      </c>
      <c r="BL155" s="16"/>
      <c r="BM155" s="15" t="s">
        <v>692</v>
      </c>
      <c r="BN155" s="15" t="s">
        <v>692</v>
      </c>
      <c r="BO155" s="165" t="s">
        <v>692</v>
      </c>
      <c r="BP155" s="17" t="s">
        <v>1207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1208</v>
      </c>
      <c r="BK156" s="17" t="s">
        <v>1208</v>
      </c>
      <c r="BL156" s="16"/>
      <c r="BM156" s="15" t="s">
        <v>692</v>
      </c>
      <c r="BN156" s="15" t="s">
        <v>692</v>
      </c>
      <c r="BO156" s="165" t="s">
        <v>692</v>
      </c>
      <c r="BP156" s="17" t="s">
        <v>1208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1209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1210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945</v>
      </c>
      <c r="W158" s="345" t="s">
        <v>1211</v>
      </c>
      <c r="X158" s="346" t="s">
        <v>662</v>
      </c>
      <c r="Y158" s="158"/>
      <c r="Z158" s="347"/>
      <c r="AA158" s="84" t="s">
        <v>1212</v>
      </c>
      <c r="AB158" s="71" t="s">
        <v>659</v>
      </c>
      <c r="AC158" s="349" t="s">
        <v>648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1213</v>
      </c>
      <c r="BK158" s="17" t="s">
        <v>1213</v>
      </c>
      <c r="BL158" s="16"/>
      <c r="BM158" s="15" t="s">
        <v>686</v>
      </c>
      <c r="BN158" s="15" t="s">
        <v>686</v>
      </c>
      <c r="BO158" s="165" t="s">
        <v>686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 t="shared" ref="AY159:AY163" si="17"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1214</v>
      </c>
      <c r="BK159" s="17" t="s">
        <v>1214</v>
      </c>
      <c r="BL159" s="16"/>
      <c r="BM159" s="15" t="s">
        <v>677</v>
      </c>
      <c r="BN159" s="15" t="s">
        <v>698</v>
      </c>
      <c r="BO159" s="165" t="s">
        <v>765</v>
      </c>
      <c r="BP159" s="17" t="s">
        <v>1214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6.25E-2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/>
      <c r="AS160" s="39"/>
      <c r="AT160" s="39"/>
      <c r="AU160" s="39"/>
      <c r="AV160" s="39"/>
      <c r="AW160" s="39"/>
      <c r="AX160" s="39"/>
      <c r="AY160" s="293">
        <f t="shared" si="17"/>
        <v>0</v>
      </c>
      <c r="AZ160" s="14"/>
      <c r="BA160" s="72"/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1</v>
      </c>
      <c r="BI160" s="17"/>
      <c r="BJ160" s="17" t="s">
        <v>1040</v>
      </c>
      <c r="BK160" s="17"/>
      <c r="BL160" s="16"/>
      <c r="BM160" s="15"/>
      <c r="BN160" s="15"/>
      <c r="BO160" s="165"/>
      <c r="BP160" s="17"/>
      <c r="BQ160" s="13" t="str">
        <f t="shared" si="12"/>
        <v>Produção e Intervalo</v>
      </c>
      <c r="BR160" s="19">
        <f t="shared" si="13"/>
        <v>0</v>
      </c>
      <c r="BS160" s="19">
        <f t="shared" si="14"/>
        <v>0</v>
      </c>
      <c r="BT160" s="225" t="str">
        <f t="shared" si="16"/>
        <v/>
      </c>
    </row>
    <row r="161" spans="1:72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293">
        <f t="shared" si="17"/>
        <v>0</v>
      </c>
      <c r="AZ161" s="14"/>
      <c r="BA161" s="72"/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1</v>
      </c>
      <c r="BI161" s="17"/>
      <c r="BJ161" s="17" t="s">
        <v>988</v>
      </c>
      <c r="BK161" s="17"/>
      <c r="BL161" s="16"/>
      <c r="BM161" s="15"/>
      <c r="BN161" s="15"/>
      <c r="BO161" s="165"/>
      <c r="BP161" s="17"/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/>
      </c>
    </row>
    <row r="162" spans="1:72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 t="shared" si="17"/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1215</v>
      </c>
      <c r="BK162" s="17" t="s">
        <v>1215</v>
      </c>
      <c r="BL162" s="16"/>
      <c r="BM162" s="15" t="s">
        <v>682</v>
      </c>
      <c r="BN162" s="15" t="s">
        <v>712</v>
      </c>
      <c r="BO162" s="165" t="s">
        <v>764</v>
      </c>
      <c r="BP162" s="17" t="s">
        <v>1215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293">
        <f t="shared" si="17"/>
        <v>0</v>
      </c>
      <c r="AZ163" s="14"/>
      <c r="BA163" s="72"/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1</v>
      </c>
      <c r="BI163" s="17"/>
      <c r="BJ163" s="17" t="s">
        <v>988</v>
      </c>
      <c r="BK163" s="17"/>
      <c r="BL163" s="16"/>
      <c r="BM163" s="15"/>
      <c r="BN163" s="15"/>
      <c r="BO163" s="165"/>
      <c r="BP163" s="17"/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 t="shared" ref="AY164:AY227" si="19"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1216</v>
      </c>
      <c r="BK164" s="17" t="s">
        <v>1216</v>
      </c>
      <c r="BL164" s="16"/>
      <c r="BM164" s="15"/>
      <c r="BN164" s="15"/>
      <c r="BO164" s="165"/>
      <c r="BP164" s="17"/>
      <c r="BQ164" s="13" t="str">
        <f t="shared" ref="BQ164:BQ227" si="20">IF(AND(BR164&lt;1,BS164&lt;1),"Produção e Intervalo",IF(BR164&lt;1,"Intervalo",IF(BS164&lt;1,"Produção","Aderente")))</f>
        <v>Produção e Intervalo</v>
      </c>
      <c r="BR164" s="19">
        <f t="shared" ref="BR164:BR227" si="21">IF(OR(B164="",F164=""),"*",AY164/P164)</f>
        <v>0</v>
      </c>
      <c r="BS164" s="19">
        <f t="shared" ref="BS164:BS227" si="22">IF(OR(B164="",F164=""),"*",BA164/Q164)</f>
        <v>0</v>
      </c>
      <c r="BT164" s="225" t="str">
        <f t="shared" si="16"/>
        <v/>
      </c>
    </row>
    <row r="165" spans="1:72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1217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1218</v>
      </c>
      <c r="N165" s="204" t="s">
        <v>1219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1220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293">
        <f t="shared" si="19"/>
        <v>0</v>
      </c>
      <c r="AZ165" s="14"/>
      <c r="BA165" s="72"/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1</v>
      </c>
      <c r="BI165" s="17"/>
      <c r="BJ165" s="17" t="s">
        <v>1040</v>
      </c>
      <c r="BK165" s="17"/>
      <c r="BL165" s="16"/>
      <c r="BM165" s="15"/>
      <c r="BN165" s="15"/>
      <c r="BO165" s="165"/>
      <c r="BP165" s="17"/>
      <c r="BQ165" s="13" t="str">
        <f t="shared" si="20"/>
        <v>Produção e Intervalo</v>
      </c>
      <c r="BR165" s="19">
        <f t="shared" si="21"/>
        <v>0</v>
      </c>
      <c r="BS165" s="19">
        <f t="shared" si="22"/>
        <v>0</v>
      </c>
      <c r="BT165" s="225" t="str">
        <f t="shared" si="16"/>
        <v/>
      </c>
    </row>
    <row r="166" spans="1:72" hidden="1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1221</v>
      </c>
      <c r="I167" s="173" t="s">
        <v>1222</v>
      </c>
      <c r="J167" s="217">
        <v>48</v>
      </c>
      <c r="K167" s="217">
        <v>102</v>
      </c>
      <c r="L167" s="84" t="s">
        <v>317</v>
      </c>
      <c r="M167" s="204" t="s">
        <v>1223</v>
      </c>
      <c r="N167" s="204" t="s">
        <v>1224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 t="shared" si="19"/>
        <v>4.1666666666666664E-2</v>
      </c>
      <c r="AZ167" s="14"/>
      <c r="BA167" s="72"/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1225</v>
      </c>
      <c r="BK167" s="17"/>
      <c r="BL167" s="16"/>
      <c r="BM167" s="15"/>
      <c r="BN167" s="15"/>
      <c r="BO167" s="165"/>
      <c r="BP167" s="17"/>
      <c r="BQ167" s="13" t="str">
        <f t="shared" si="20"/>
        <v>Produção</v>
      </c>
      <c r="BR167" s="19">
        <f t="shared" si="21"/>
        <v>1</v>
      </c>
      <c r="BS167" s="19">
        <f t="shared" si="22"/>
        <v>0</v>
      </c>
      <c r="BT167" s="225" t="str">
        <f t="shared" si="16"/>
        <v/>
      </c>
    </row>
    <row r="168" spans="1:72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1226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f>IF(BS_CONTROLE[[#This Row],[KM - Inicio]]=0, "-", BS_CONTROLE[[#This Row],[KM - Inicio]])</f>
        <v>79.900000000000006</v>
      </c>
      <c r="AQ168" s="260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293">
        <f t="shared" si="19"/>
        <v>0</v>
      </c>
      <c r="AZ168" s="14"/>
      <c r="BA168" s="72"/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1</v>
      </c>
      <c r="BI168" s="17"/>
      <c r="BJ168" s="17" t="s">
        <v>988</v>
      </c>
      <c r="BK168" s="17"/>
      <c r="BL168" s="16"/>
      <c r="BM168" s="15"/>
      <c r="BN168" s="15"/>
      <c r="BO168" s="165"/>
      <c r="BP168" s="17"/>
      <c r="BQ168" s="13" t="str">
        <f t="shared" si="20"/>
        <v>Produção e Intervalo</v>
      </c>
      <c r="BR168" s="19">
        <f t="shared" si="21"/>
        <v>0</v>
      </c>
      <c r="BS168" s="19">
        <f t="shared" si="22"/>
        <v>0</v>
      </c>
      <c r="BT168" s="225" t="str">
        <f t="shared" si="16"/>
        <v/>
      </c>
    </row>
    <row r="169" spans="1:72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1227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/>
      <c r="AS169" s="39"/>
      <c r="AT169" s="39"/>
      <c r="AU169" s="39"/>
      <c r="AV169" s="39"/>
      <c r="AW169" s="39"/>
      <c r="AX169" s="39"/>
      <c r="AY169" s="293">
        <f t="shared" si="19"/>
        <v>0</v>
      </c>
      <c r="AZ169" s="14"/>
      <c r="BA169" s="72"/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1</v>
      </c>
      <c r="BI169" s="17"/>
      <c r="BJ169" s="17" t="s">
        <v>1228</v>
      </c>
      <c r="BK169" s="17"/>
      <c r="BL169" s="16"/>
      <c r="BM169" s="15"/>
      <c r="BN169" s="15"/>
      <c r="BO169" s="165"/>
      <c r="BP169" s="17"/>
      <c r="BQ169" s="13" t="str">
        <f t="shared" si="20"/>
        <v>Produção e Intervalo</v>
      </c>
      <c r="BR169" s="19">
        <f t="shared" si="21"/>
        <v>0</v>
      </c>
      <c r="BS169" s="19">
        <f t="shared" si="22"/>
        <v>0</v>
      </c>
      <c r="BT169" s="225" t="str">
        <f t="shared" si="16"/>
        <v/>
      </c>
    </row>
    <row r="170" spans="1:72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293">
        <f t="shared" si="19"/>
        <v>0</v>
      </c>
      <c r="AZ170" s="14"/>
      <c r="BA170" s="72"/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1</v>
      </c>
      <c r="BI170" s="17"/>
      <c r="BJ170" s="17" t="s">
        <v>988</v>
      </c>
      <c r="BK170" s="17"/>
      <c r="BL170" s="16"/>
      <c r="BM170" s="15"/>
      <c r="BN170" s="15"/>
      <c r="BO170" s="165"/>
      <c r="BP170" s="17"/>
      <c r="BQ170" s="13" t="str">
        <f t="shared" si="20"/>
        <v>Produção e Intervalo</v>
      </c>
      <c r="BR170" s="19">
        <f t="shared" si="21"/>
        <v>0</v>
      </c>
      <c r="BS170" s="19">
        <f t="shared" si="22"/>
        <v>0</v>
      </c>
      <c r="BT170" s="225"/>
    </row>
    <row r="171" spans="1:72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293">
        <f t="shared" si="19"/>
        <v>0</v>
      </c>
      <c r="AZ171" s="14"/>
      <c r="BA171" s="72"/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1</v>
      </c>
      <c r="BI171" s="17"/>
      <c r="BJ171" s="17" t="s">
        <v>988</v>
      </c>
      <c r="BK171" s="17"/>
      <c r="BL171" s="16"/>
      <c r="BM171" s="15"/>
      <c r="BN171" s="15"/>
      <c r="BO171" s="165"/>
      <c r="BP171" s="17"/>
      <c r="BQ171" s="13" t="str">
        <f t="shared" si="20"/>
        <v>Produção e Intervalo</v>
      </c>
      <c r="BR171" s="19">
        <f t="shared" si="21"/>
        <v>0</v>
      </c>
      <c r="BS171" s="19">
        <f t="shared" si="22"/>
        <v>0</v>
      </c>
      <c r="BT171" s="225" t="str">
        <f t="shared" si="16"/>
        <v/>
      </c>
    </row>
    <row r="172" spans="1:72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293">
        <f t="shared" si="19"/>
        <v>0</v>
      </c>
      <c r="AZ172" s="14"/>
      <c r="BA172" s="72"/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1</v>
      </c>
      <c r="BI172" s="17"/>
      <c r="BJ172" s="17" t="s">
        <v>988</v>
      </c>
      <c r="BK172" s="17"/>
      <c r="BL172" s="16"/>
      <c r="BM172" s="15"/>
      <c r="BN172" s="15"/>
      <c r="BO172" s="165"/>
      <c r="BP172" s="17"/>
      <c r="BQ172" s="13" t="str">
        <f t="shared" si="20"/>
        <v>Produção e Intervalo</v>
      </c>
      <c r="BR172" s="19">
        <f t="shared" si="21"/>
        <v>0</v>
      </c>
      <c r="BS172" s="19">
        <f t="shared" si="22"/>
        <v>0</v>
      </c>
      <c r="BT172" s="225" t="str">
        <f t="shared" si="16"/>
        <v/>
      </c>
    </row>
    <row r="173" spans="1:72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293">
        <f t="shared" si="19"/>
        <v>0</v>
      </c>
      <c r="AZ173" s="14"/>
      <c r="BA173" s="72"/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1</v>
      </c>
      <c r="BI173" s="17"/>
      <c r="BJ173" s="17" t="s">
        <v>988</v>
      </c>
      <c r="BK173" s="17"/>
      <c r="BL173" s="16"/>
      <c r="BM173" s="15"/>
      <c r="BN173" s="15"/>
      <c r="BO173" s="165"/>
      <c r="BP173" s="17"/>
      <c r="BQ173" s="13" t="str">
        <f t="shared" si="20"/>
        <v>Produção e Intervalo</v>
      </c>
      <c r="BR173" s="19">
        <f t="shared" si="21"/>
        <v>0</v>
      </c>
      <c r="BS173" s="19">
        <f t="shared" si="22"/>
        <v>0</v>
      </c>
      <c r="BT173" s="225"/>
    </row>
    <row r="174" spans="1:72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293">
        <f t="shared" si="19"/>
        <v>0</v>
      </c>
      <c r="AZ174" s="14"/>
      <c r="BA174" s="72"/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1</v>
      </c>
      <c r="BI174" s="17"/>
      <c r="BJ174" s="17" t="s">
        <v>988</v>
      </c>
      <c r="BK174" s="17"/>
      <c r="BL174" s="16"/>
      <c r="BM174" s="15"/>
      <c r="BN174" s="15"/>
      <c r="BO174" s="165"/>
      <c r="BP174" s="17"/>
      <c r="BQ174" s="13" t="str">
        <f t="shared" si="20"/>
        <v>Produção e Intervalo</v>
      </c>
      <c r="BR174" s="19">
        <f t="shared" si="21"/>
        <v>0</v>
      </c>
      <c r="BS174" s="19">
        <f t="shared" si="22"/>
        <v>0</v>
      </c>
      <c r="BT174" s="225" t="str">
        <f t="shared" si="16"/>
        <v/>
      </c>
    </row>
    <row r="175" spans="1:72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293">
        <f t="shared" si="19"/>
        <v>0</v>
      </c>
      <c r="AZ175" s="14"/>
      <c r="BA175" s="72"/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1</v>
      </c>
      <c r="BI175" s="17"/>
      <c r="BJ175" s="17" t="s">
        <v>988</v>
      </c>
      <c r="BK175" s="17"/>
      <c r="BL175" s="16"/>
      <c r="BM175" s="15"/>
      <c r="BN175" s="15"/>
      <c r="BO175" s="165"/>
      <c r="BP175" s="17"/>
      <c r="BQ175" s="13" t="str">
        <f t="shared" si="20"/>
        <v>Produção e Intervalo</v>
      </c>
      <c r="BR175" s="19">
        <f t="shared" si="21"/>
        <v>0</v>
      </c>
      <c r="BS175" s="19">
        <f t="shared" si="22"/>
        <v>0</v>
      </c>
      <c r="BT175" s="225" t="str">
        <f t="shared" si="16"/>
        <v/>
      </c>
    </row>
    <row r="176" spans="1:72" hidden="1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 hidden="1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 t="shared" si="19"/>
        <v>4.1666666666666664E-2</v>
      </c>
      <c r="AZ178" s="14"/>
      <c r="BA178" s="72"/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1229</v>
      </c>
      <c r="BK178" s="17"/>
      <c r="BL178" s="16"/>
      <c r="BM178" s="15"/>
      <c r="BN178" s="15"/>
      <c r="BO178" s="165"/>
      <c r="BP178" s="17"/>
      <c r="BQ178" s="13" t="str">
        <f t="shared" si="20"/>
        <v>Produção</v>
      </c>
      <c r="BR178" s="19">
        <f t="shared" si="21"/>
        <v>1</v>
      </c>
      <c r="BS178" s="19">
        <f t="shared" si="22"/>
        <v>0</v>
      </c>
      <c r="BT178" s="225" t="str">
        <f t="shared" si="16"/>
        <v/>
      </c>
    </row>
    <row r="179" spans="1:72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293">
        <f t="shared" si="19"/>
        <v>0</v>
      </c>
      <c r="AZ179" s="14"/>
      <c r="BA179" s="72"/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1</v>
      </c>
      <c r="BI179" s="17"/>
      <c r="BJ179" s="17" t="s">
        <v>988</v>
      </c>
      <c r="BK179" s="17"/>
      <c r="BL179" s="16"/>
      <c r="BM179" s="15"/>
      <c r="BN179" s="15"/>
      <c r="BO179" s="165"/>
      <c r="BP179" s="17"/>
      <c r="BQ179" s="13" t="str">
        <f t="shared" si="20"/>
        <v>Produção e Intervalo</v>
      </c>
      <c r="BR179" s="19">
        <f t="shared" si="21"/>
        <v>0</v>
      </c>
      <c r="BS179" s="19">
        <f t="shared" si="22"/>
        <v>0</v>
      </c>
      <c r="BT179" s="225" t="str">
        <f t="shared" si="16"/>
        <v/>
      </c>
    </row>
    <row r="180" spans="1:72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tr">
        <f>IF(BS_CONTROLE[[#This Row],[Entre - Estações]]=0, "-", BS_CONTROLE[[#This Row],[Entre - Estações]])</f>
        <v>ZGP-ZWU</v>
      </c>
      <c r="AN180" s="258" t="str">
        <f>IF(BS_CONTROLE[[#This Row],[SB]]=0, "-", BS_CONTROLE[[#This Row],[SB]])</f>
        <v>ZGP1002</v>
      </c>
      <c r="AO180" s="259">
        <f>IF(BS_CONTROLE[[#This Row],[SUB]]=0, "-", BS_CONTROLE[[#This Row],[SUB]])</f>
        <v>92</v>
      </c>
      <c r="AP180" s="260">
        <f>IF(BS_CONTROLE[[#This Row],[KM - Inicio]]=0, "-", BS_CONTROLE[[#This Row],[KM - Inicio]])</f>
        <v>101.6</v>
      </c>
      <c r="AQ180" s="260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293">
        <f t="shared" si="19"/>
        <v>0</v>
      </c>
      <c r="AZ180" s="14"/>
      <c r="BA180" s="72"/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1</v>
      </c>
      <c r="BI180" s="17"/>
      <c r="BJ180" s="17" t="s">
        <v>988</v>
      </c>
      <c r="BK180" s="17"/>
      <c r="BL180" s="16"/>
      <c r="BM180" s="15"/>
      <c r="BN180" s="15"/>
      <c r="BO180" s="165"/>
      <c r="BP180" s="17"/>
      <c r="BQ180" s="13" t="str">
        <f t="shared" si="20"/>
        <v>Produção e Intervalo</v>
      </c>
      <c r="BR180" s="19">
        <f t="shared" si="21"/>
        <v>0</v>
      </c>
      <c r="BS180" s="19">
        <f t="shared" si="22"/>
        <v>0</v>
      </c>
      <c r="BT180" s="225" t="str">
        <f t="shared" si="16"/>
        <v/>
      </c>
    </row>
    <row r="181" spans="1:72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293">
        <f t="shared" si="19"/>
        <v>0</v>
      </c>
      <c r="AZ181" s="14"/>
      <c r="BA181" s="72"/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1</v>
      </c>
      <c r="BI181" s="17"/>
      <c r="BJ181" s="17" t="s">
        <v>988</v>
      </c>
      <c r="BK181" s="17"/>
      <c r="BL181" s="16"/>
      <c r="BM181" s="15"/>
      <c r="BN181" s="15"/>
      <c r="BO181" s="165"/>
      <c r="BP181" s="17"/>
      <c r="BQ181" s="13" t="str">
        <f t="shared" si="20"/>
        <v>Produção e Intervalo</v>
      </c>
      <c r="BR181" s="19">
        <f t="shared" si="21"/>
        <v>0</v>
      </c>
      <c r="BS181" s="19">
        <f t="shared" si="22"/>
        <v>0</v>
      </c>
      <c r="BT181" s="225" t="str">
        <f t="shared" si="16"/>
        <v/>
      </c>
    </row>
    <row r="182" spans="1:72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293">
        <f t="shared" si="19"/>
        <v>0</v>
      </c>
      <c r="AZ182" s="14"/>
      <c r="BA182" s="72"/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1</v>
      </c>
      <c r="BI182" s="17"/>
      <c r="BJ182" s="17" t="s">
        <v>988</v>
      </c>
      <c r="BK182" s="17"/>
      <c r="BL182" s="16"/>
      <c r="BM182" s="15"/>
      <c r="BN182" s="15"/>
      <c r="BO182" s="165"/>
      <c r="BP182" s="17"/>
      <c r="BQ182" s="13" t="str">
        <f t="shared" si="20"/>
        <v>Produção e Intervalo</v>
      </c>
      <c r="BR182" s="19">
        <f t="shared" si="21"/>
        <v>0</v>
      </c>
      <c r="BS182" s="19">
        <f t="shared" si="22"/>
        <v>0</v>
      </c>
      <c r="BT182" s="225"/>
    </row>
    <row r="183" spans="1:72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 t="shared" si="19"/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1230</v>
      </c>
      <c r="BK183" s="17" t="s">
        <v>1230</v>
      </c>
      <c r="BL183" s="16"/>
      <c r="BM183" s="15" t="s">
        <v>678</v>
      </c>
      <c r="BN183" s="15" t="s">
        <v>709</v>
      </c>
      <c r="BO183" s="165" t="s">
        <v>767</v>
      </c>
      <c r="BP183" s="17" t="s">
        <v>1231</v>
      </c>
      <c r="BQ183" s="13" t="str">
        <f t="shared" si="20"/>
        <v>Produção e Intervalo</v>
      </c>
      <c r="BR183" s="19">
        <f t="shared" si="21"/>
        <v>0</v>
      </c>
      <c r="BS183" s="19">
        <f t="shared" si="22"/>
        <v>0</v>
      </c>
      <c r="BT183" s="225" t="str">
        <f t="shared" si="16"/>
        <v>MecanizaçãoAtivos</v>
      </c>
    </row>
    <row r="184" spans="1:72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 t="shared" si="19"/>
        <v>4.1666666666666664E-2</v>
      </c>
      <c r="AZ184" s="14"/>
      <c r="BA184" s="72"/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1232</v>
      </c>
      <c r="BK184" s="17"/>
      <c r="BL184" s="16"/>
      <c r="BM184" s="15"/>
      <c r="BN184" s="15"/>
      <c r="BO184" s="165"/>
      <c r="BP184" s="17"/>
      <c r="BQ184" s="13" t="str">
        <f t="shared" si="20"/>
        <v>Produção</v>
      </c>
      <c r="BR184" s="19">
        <f t="shared" si="21"/>
        <v>1</v>
      </c>
      <c r="BS184" s="19">
        <f t="shared" si="22"/>
        <v>0</v>
      </c>
      <c r="BT184" s="225" t="str">
        <f t="shared" si="16"/>
        <v/>
      </c>
    </row>
    <row r="185" spans="1:72" hidden="1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 hidden="1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 hidden="1">
      <c r="A187" s="51" t="str">
        <f t="shared" si="18"/>
        <v/>
      </c>
      <c r="B187" s="171"/>
      <c r="C187" s="8" t="str">
        <f>IF(BS_CONTROLE[[#This Row],[DATA]]="","",WEEKNUM(BS_CONTROLE[[#This Row],[DATA]]))</f>
        <v/>
      </c>
      <c r="D187" s="52"/>
      <c r="E187" s="29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4" t="s">
        <v>317</v>
      </c>
      <c r="M187" s="204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4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3"/>
      <c r="P187" s="173"/>
      <c r="Q187" s="84"/>
      <c r="R187" s="10" t="str">
        <f>IFERROR(_xlfn.XLOOKUP(F187, BS_ATIVIDADE[ATIVIDADE],BS_ATIVIDADE[UNIDADE] ), "*")</f>
        <v>*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BASE_MAPA!$D$2:$D$260, BASE_MAPA!$I$2:$I$260), "ERRO")</f>
        <v>ERRO</v>
      </c>
      <c r="V187" s="198"/>
      <c r="W187" s="173"/>
      <c r="X187" s="218"/>
      <c r="Y187" s="158"/>
      <c r="Z187" s="158"/>
      <c r="AA187" s="84"/>
      <c r="AB187" s="71"/>
      <c r="AC187" s="71"/>
      <c r="AD187" s="173"/>
      <c r="AE187" s="84"/>
      <c r="AF187" s="84"/>
      <c r="AG187" s="84"/>
      <c r="AH187" s="49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58" t="str">
        <f>IF(BS_CONTROLE[[#This Row],[Local - Partida]]=0, "-", BS_CONTROLE[[#This Row],[Local - Partida]])</f>
        <v>-</v>
      </c>
      <c r="AL187" s="258" t="str">
        <f>IF(BS_CONTROLE[[#This Row],[Local - Encerramento]]=0, "-", BS_CONTROLE[[#This Row],[Local - Encerramento]])</f>
        <v>-</v>
      </c>
      <c r="AM187" s="258" t="str">
        <f>IF(BS_CONTROLE[[#This Row],[Entre - Estações]]=0, "-", BS_CONTROLE[[#This Row],[Entre - Estações]])</f>
        <v>-</v>
      </c>
      <c r="AN187" s="258" t="str">
        <f>IF(BS_CONTROLE[[#This Row],[SB]]=0, "-", BS_CONTROLE[[#This Row],[SB]])</f>
        <v>-</v>
      </c>
      <c r="AO187" s="259" t="str">
        <f>IF(BS_CONTROLE[[#This Row],[SUB]]=0, "-", BS_CONTROLE[[#This Row],[SUB]])</f>
        <v>-</v>
      </c>
      <c r="AP187" s="260" t="str">
        <f>IF(BS_CONTROLE[[#This Row],[KM - Inicio]]=0, "-", BS_CONTROLE[[#This Row],[KM - Inicio]])</f>
        <v>-</v>
      </c>
      <c r="AQ187" s="260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293" t="str">
        <f t="shared" si="19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BASE_MAPA!$D$2:$D$260, BASE_MAPA!$I$2:$I$260), "ERRO")</f>
        <v>ERRO</v>
      </c>
      <c r="BF187" s="261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 hidden="1">
      <c r="A188" s="51" t="str">
        <f t="shared" si="18"/>
        <v/>
      </c>
      <c r="B188" s="171"/>
      <c r="C188" s="8" t="str">
        <f>IF(BS_CONTROLE[[#This Row],[DATA]]="","",WEEKNUM(BS_CONTROLE[[#This Row],[DATA]]))</f>
        <v/>
      </c>
      <c r="D188" s="52"/>
      <c r="E188" s="29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4" t="s">
        <v>317</v>
      </c>
      <c r="M188" s="204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4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3"/>
      <c r="P188" s="173"/>
      <c r="Q188" s="84"/>
      <c r="R188" s="10" t="str">
        <f>IFERROR(_xlfn.XLOOKUP(F188, BS_ATIVIDADE[ATIVIDADE],BS_ATIVIDADE[UNIDADE] ), "*")</f>
        <v>*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BASE_MAPA!$D$2:$D$260, BASE_MAPA!$I$2:$I$260), "ERRO")</f>
        <v>ERRO</v>
      </c>
      <c r="V188" s="198"/>
      <c r="W188" s="173"/>
      <c r="X188" s="218"/>
      <c r="Y188" s="158"/>
      <c r="Z188" s="158"/>
      <c r="AA188" s="84"/>
      <c r="AB188" s="71"/>
      <c r="AC188" s="71"/>
      <c r="AD188" s="173"/>
      <c r="AE188" s="84"/>
      <c r="AF188" s="84"/>
      <c r="AG188" s="84"/>
      <c r="AH188" s="49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58" t="str">
        <f>IF(BS_CONTROLE[[#This Row],[Local - Partida]]=0, "-", BS_CONTROLE[[#This Row],[Local - Partida]])</f>
        <v>-</v>
      </c>
      <c r="AL188" s="258" t="str">
        <f>IF(BS_CONTROLE[[#This Row],[Local - Encerramento]]=0, "-", BS_CONTROLE[[#This Row],[Local - Encerramento]])</f>
        <v>-</v>
      </c>
      <c r="AM188" s="258" t="str">
        <f>IF(BS_CONTROLE[[#This Row],[Entre - Estações]]=0, "-", BS_CONTROLE[[#This Row],[Entre - Estações]])</f>
        <v>-</v>
      </c>
      <c r="AN188" s="258" t="str">
        <f>IF(BS_CONTROLE[[#This Row],[SB]]=0, "-", BS_CONTROLE[[#This Row],[SB]])</f>
        <v>-</v>
      </c>
      <c r="AO188" s="259" t="str">
        <f>IF(BS_CONTROLE[[#This Row],[SUB]]=0, "-", BS_CONTROLE[[#This Row],[SUB]])</f>
        <v>-</v>
      </c>
      <c r="AP188" s="260" t="str">
        <f>IF(BS_CONTROLE[[#This Row],[KM - Inicio]]=0, "-", BS_CONTROLE[[#This Row],[KM - Inicio]])</f>
        <v>-</v>
      </c>
      <c r="AQ188" s="260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293" t="str">
        <f t="shared" si="19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BASE_MAPA!$D$2:$D$260, BASE_MAPA!$I$2:$I$260), "ERRO")</f>
        <v>ERRO</v>
      </c>
      <c r="BF188" s="261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5"/>
      <c r="BP188" s="17"/>
      <c r="BQ188" s="13" t="str">
        <f t="shared" si="20"/>
        <v>Aderente</v>
      </c>
      <c r="BR188" s="19" t="str">
        <f t="shared" si="21"/>
        <v>*</v>
      </c>
      <c r="BS188" s="19" t="str">
        <f t="shared" si="22"/>
        <v>*</v>
      </c>
      <c r="BT188" s="225" t="str">
        <f t="shared" si="16"/>
        <v/>
      </c>
    </row>
    <row r="189" spans="1:72" hidden="1">
      <c r="A189" s="51" t="str">
        <f t="shared" si="18"/>
        <v/>
      </c>
      <c r="B189" s="171"/>
      <c r="C189" s="8" t="str">
        <f>IF(BS_CONTROLE[[#This Row],[DATA]]="","",WEEKNUM(BS_CONTROLE[[#This Row],[DATA]]))</f>
        <v/>
      </c>
      <c r="D189" s="52"/>
      <c r="E189" s="29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4" t="s">
        <v>317</v>
      </c>
      <c r="M189" s="204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4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3"/>
      <c r="P189" s="173"/>
      <c r="Q189" s="84"/>
      <c r="R189" s="10" t="str">
        <f>IFERROR(_xlfn.XLOOKUP(F189, BS_ATIVIDADE[ATIVIDADE],BS_ATIVIDADE[UNIDADE] ), "*")</f>
        <v>*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BASE_MAPA!$D$2:$D$260, BASE_MAPA!$I$2:$I$260), "ERRO")</f>
        <v>ERRO</v>
      </c>
      <c r="V189" s="198"/>
      <c r="W189" s="173"/>
      <c r="X189" s="218"/>
      <c r="Y189" s="158"/>
      <c r="Z189" s="158"/>
      <c r="AA189" s="84"/>
      <c r="AB189" s="71"/>
      <c r="AC189" s="71"/>
      <c r="AD189" s="173"/>
      <c r="AE189" s="84"/>
      <c r="AF189" s="84"/>
      <c r="AG189" s="84"/>
      <c r="AH189" s="49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-</v>
      </c>
      <c r="AN189" s="258" t="str">
        <f>IF(BS_CONTROLE[[#This Row],[SB]]=0, "-", BS_CONTROLE[[#This Row],[SB]])</f>
        <v>-</v>
      </c>
      <c r="AO189" s="259" t="str">
        <f>IF(BS_CONTROLE[[#This Row],[SUB]]=0, "-", BS_CONTROLE[[#This Row],[SUB]])</f>
        <v>-</v>
      </c>
      <c r="AP189" s="260" t="str">
        <f>IF(BS_CONTROLE[[#This Row],[KM - Inicio]]=0, "-", BS_CONTROLE[[#This Row],[KM - Inicio]])</f>
        <v>-</v>
      </c>
      <c r="AQ189" s="260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3" t="str">
        <f t="shared" si="19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BASE_MAPA!$D$2:$D$260, BASE_MAPA!$I$2:$I$260), "ERRO")</f>
        <v>ERRO</v>
      </c>
      <c r="BF189" s="261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5"/>
      <c r="BP189" s="17"/>
      <c r="BQ189" s="13" t="str">
        <f t="shared" si="20"/>
        <v>Aderente</v>
      </c>
      <c r="BR189" s="19" t="str">
        <f t="shared" si="21"/>
        <v>*</v>
      </c>
      <c r="BS189" s="19" t="str">
        <f t="shared" si="22"/>
        <v>*</v>
      </c>
      <c r="BT189" s="225" t="str">
        <f t="shared" si="16"/>
        <v/>
      </c>
    </row>
    <row r="190" spans="1:72" hidden="1">
      <c r="A190" s="51" t="str">
        <f t="shared" si="18"/>
        <v/>
      </c>
      <c r="B190" s="171"/>
      <c r="C190" s="8" t="str">
        <f>IF(BS_CONTROLE[[#This Row],[DATA]]="","",WEEKNUM(BS_CONTROLE[[#This Row],[DATA]]))</f>
        <v/>
      </c>
      <c r="D190" s="52"/>
      <c r="E190" s="29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4" t="s">
        <v>317</v>
      </c>
      <c r="M190" s="204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4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3"/>
      <c r="P190" s="173"/>
      <c r="Q190" s="84"/>
      <c r="R190" s="10" t="str">
        <f>IFERROR(_xlfn.XLOOKUP(F190, BS_ATIVIDADE[ATIVIDADE],BS_ATIVIDADE[UNIDADE] ), "*")</f>
        <v>*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BASE_MAPA!$D$2:$D$260, BASE_MAPA!$I$2:$I$260), "ERRO")</f>
        <v>ERRO</v>
      </c>
      <c r="V190" s="198"/>
      <c r="W190" s="173"/>
      <c r="X190" s="218"/>
      <c r="Y190" s="158"/>
      <c r="Z190" s="158"/>
      <c r="AA190" s="84"/>
      <c r="AB190" s="71"/>
      <c r="AC190" s="71"/>
      <c r="AD190" s="173"/>
      <c r="AE190" s="84"/>
      <c r="AF190" s="84"/>
      <c r="AG190" s="84"/>
      <c r="AH190" s="49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-</v>
      </c>
      <c r="AN190" s="258" t="str">
        <f>IF(BS_CONTROLE[[#This Row],[SB]]=0, "-", BS_CONTROLE[[#This Row],[SB]])</f>
        <v>-</v>
      </c>
      <c r="AO190" s="259" t="str">
        <f>IF(BS_CONTROLE[[#This Row],[SUB]]=0, "-", BS_CONTROLE[[#This Row],[SUB]])</f>
        <v>-</v>
      </c>
      <c r="AP190" s="260" t="str">
        <f>IF(BS_CONTROLE[[#This Row],[KM - Inicio]]=0, "-", BS_CONTROLE[[#This Row],[KM - Inicio]])</f>
        <v>-</v>
      </c>
      <c r="AQ190" s="260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3" t="str">
        <f t="shared" si="19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BASE_MAPA!$D$2:$D$260, BASE_MAPA!$I$2:$I$260), "ERRO")</f>
        <v>ERRO</v>
      </c>
      <c r="BF190" s="261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5"/>
      <c r="BP190" s="17"/>
      <c r="BQ190" s="13" t="str">
        <f t="shared" si="20"/>
        <v>Aderente</v>
      </c>
      <c r="BR190" s="19" t="str">
        <f t="shared" si="21"/>
        <v>*</v>
      </c>
      <c r="BS190" s="19" t="str">
        <f t="shared" si="22"/>
        <v>*</v>
      </c>
      <c r="BT190" s="225" t="str">
        <f t="shared" si="16"/>
        <v/>
      </c>
    </row>
    <row r="191" spans="1:72" hidden="1">
      <c r="A191" s="51" t="str">
        <f t="shared" si="18"/>
        <v/>
      </c>
      <c r="B191" s="171"/>
      <c r="C191" s="8" t="str">
        <f>IF(BS_CONTROLE[[#This Row],[DATA]]="","",WEEKNUM(BS_CONTROLE[[#This Row],[DATA]]))</f>
        <v/>
      </c>
      <c r="D191" s="52"/>
      <c r="E191" s="29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4" t="s">
        <v>317</v>
      </c>
      <c r="M191" s="204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4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3"/>
      <c r="P191" s="173"/>
      <c r="Q191" s="84"/>
      <c r="R191" s="10" t="str">
        <f>IFERROR(_xlfn.XLOOKUP(F191, BS_ATIVIDADE[ATIVIDADE],BS_ATIVIDADE[UNIDADE] ), "*")</f>
        <v>*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BASE_MAPA!$D$2:$D$260, BASE_MAPA!$I$2:$I$260), "ERRO")</f>
        <v>ERRO</v>
      </c>
      <c r="V191" s="198"/>
      <c r="W191" s="173"/>
      <c r="X191" s="218"/>
      <c r="Y191" s="158"/>
      <c r="Z191" s="158"/>
      <c r="AA191" s="84"/>
      <c r="AB191" s="71"/>
      <c r="AC191" s="71"/>
      <c r="AD191" s="173"/>
      <c r="AE191" s="84"/>
      <c r="AF191" s="84"/>
      <c r="AG191" s="84"/>
      <c r="AH191" s="49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-</v>
      </c>
      <c r="AN191" s="258" t="str">
        <f>IF(BS_CONTROLE[[#This Row],[SB]]=0, "-", BS_CONTROLE[[#This Row],[SB]])</f>
        <v>-</v>
      </c>
      <c r="AO191" s="259" t="str">
        <f>IF(BS_CONTROLE[[#This Row],[SUB]]=0, "-", BS_CONTROLE[[#This Row],[SUB]])</f>
        <v>-</v>
      </c>
      <c r="AP191" s="260" t="str">
        <f>IF(BS_CONTROLE[[#This Row],[KM - Inicio]]=0, "-", BS_CONTROLE[[#This Row],[KM - Inicio]])</f>
        <v>-</v>
      </c>
      <c r="AQ191" s="260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3" t="str">
        <f t="shared" si="19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BASE_MAPA!$D$2:$D$260, BASE_MAPA!$I$2:$I$260), "ERRO")</f>
        <v>ERRO</v>
      </c>
      <c r="BF191" s="261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5"/>
      <c r="BP191" s="17"/>
      <c r="BQ191" s="13" t="str">
        <f t="shared" si="20"/>
        <v>Aderente</v>
      </c>
      <c r="BR191" s="19" t="str">
        <f t="shared" si="21"/>
        <v>*</v>
      </c>
      <c r="BS191" s="19" t="str">
        <f t="shared" si="22"/>
        <v>*</v>
      </c>
      <c r="BT191" s="225"/>
    </row>
    <row r="192" spans="1:72" hidden="1">
      <c r="A192" s="51" t="str">
        <f t="shared" si="18"/>
        <v/>
      </c>
      <c r="B192" s="171"/>
      <c r="C192" s="8" t="str">
        <f>IF(BS_CONTROLE[[#This Row],[DATA]]="","",WEEKNUM(BS_CONTROLE[[#This Row],[DATA]]))</f>
        <v/>
      </c>
      <c r="D192" s="52"/>
      <c r="E192" s="29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4" t="s">
        <v>317</v>
      </c>
      <c r="M192" s="204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4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3"/>
      <c r="P192" s="173"/>
      <c r="Q192" s="84"/>
      <c r="R192" s="10" t="str">
        <f>IFERROR(_xlfn.XLOOKUP(F192, BS_ATIVIDADE[ATIVIDADE],BS_ATIVIDADE[UNIDADE] ), "*")</f>
        <v>*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BASE_MAPA!$D$2:$D$260, BASE_MAPA!$I$2:$I$260), "ERRO")</f>
        <v>ERRO</v>
      </c>
      <c r="V192" s="198"/>
      <c r="W192" s="173"/>
      <c r="X192" s="218"/>
      <c r="Y192" s="158"/>
      <c r="Z192" s="158"/>
      <c r="AA192" s="84"/>
      <c r="AB192" s="71"/>
      <c r="AC192" s="71"/>
      <c r="AD192" s="173"/>
      <c r="AE192" s="84"/>
      <c r="AF192" s="84"/>
      <c r="AG192" s="84"/>
      <c r="AH192" s="49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-</v>
      </c>
      <c r="AN192" s="258" t="str">
        <f>IF(BS_CONTROLE[[#This Row],[SB]]=0, "-", BS_CONTROLE[[#This Row],[SB]])</f>
        <v>-</v>
      </c>
      <c r="AO192" s="259" t="str">
        <f>IF(BS_CONTROLE[[#This Row],[SUB]]=0, "-", BS_CONTROLE[[#This Row],[SUB]])</f>
        <v>-</v>
      </c>
      <c r="AP192" s="260" t="str">
        <f>IF(BS_CONTROLE[[#This Row],[KM - Inicio]]=0, "-", BS_CONTROLE[[#This Row],[KM - Inicio]])</f>
        <v>-</v>
      </c>
      <c r="AQ192" s="260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3" t="str">
        <f t="shared" si="19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BASE_MAPA!$D$2:$D$260, BASE_MAPA!$I$2:$I$260), "ERRO")</f>
        <v>ERRO</v>
      </c>
      <c r="BF192" s="261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5"/>
      <c r="BP192" s="17"/>
      <c r="BQ192" s="13" t="str">
        <f t="shared" si="20"/>
        <v>Aderente</v>
      </c>
      <c r="BR192" s="19" t="str">
        <f t="shared" si="21"/>
        <v>*</v>
      </c>
      <c r="BS192" s="19" t="str">
        <f t="shared" si="22"/>
        <v>*</v>
      </c>
      <c r="BT192" s="225" t="str">
        <f t="shared" si="16"/>
        <v/>
      </c>
    </row>
    <row r="193" spans="1:72" hidden="1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4" t="s">
        <v>317</v>
      </c>
      <c r="M193" s="204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4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-</v>
      </c>
      <c r="AN193" s="258" t="str">
        <f>IF(BS_CONTROLE[[#This Row],[SB]]=0, "-", BS_CONTROLE[[#This Row],[SB]])</f>
        <v>-</v>
      </c>
      <c r="AO193" s="259" t="str">
        <f>IF(BS_CONTROLE[[#This Row],[SUB]]=0, "-", BS_CONTROLE[[#This Row],[SUB]])</f>
        <v>-</v>
      </c>
      <c r="AP193" s="260" t="str">
        <f>IF(BS_CONTROLE[[#This Row],[KM - Inicio]]=0, "-", BS_CONTROLE[[#This Row],[KM - Inicio]])</f>
        <v>-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 hidden="1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4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 hidden="1">
      <c r="A195" s="51" t="str">
        <f t="shared" si="18"/>
        <v/>
      </c>
      <c r="B195" s="171"/>
      <c r="C195" s="8" t="str">
        <f>IF(BS_CONTROLE[[#This Row],[DATA]]="","",WEEKNUM(BS_CONTROLE[[#This Row],[DATA]]))</f>
        <v/>
      </c>
      <c r="D195" s="52"/>
      <c r="E195" s="29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4" t="s">
        <v>317</v>
      </c>
      <c r="M195" s="204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4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3"/>
      <c r="P195" s="173"/>
      <c r="Q195" s="84"/>
      <c r="R195" s="10" t="str">
        <f>IFERROR(_xlfn.XLOOKUP(F195, BS_ATIVIDADE[ATIVIDADE],BS_ATIVIDADE[UNIDADE] ), "*")</f>
        <v>*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BASE_MAPA!$D$2:$D$260, BASE_MAPA!$I$2:$I$260), "ERRO")</f>
        <v>ERRO</v>
      </c>
      <c r="V195" s="198"/>
      <c r="W195" s="173"/>
      <c r="X195" s="218"/>
      <c r="Y195" s="158"/>
      <c r="Z195" s="158"/>
      <c r="AA195" s="84"/>
      <c r="AB195" s="71"/>
      <c r="AC195" s="71"/>
      <c r="AD195" s="173"/>
      <c r="AE195" s="84"/>
      <c r="AF195" s="84"/>
      <c r="AG195" s="84"/>
      <c r="AH195" s="49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-</v>
      </c>
      <c r="AN195" s="258" t="str">
        <f>IF(BS_CONTROLE[[#This Row],[SB]]=0, "-", BS_CONTROLE[[#This Row],[SB]])</f>
        <v>-</v>
      </c>
      <c r="AO195" s="259" t="str">
        <f>IF(BS_CONTROLE[[#This Row],[SUB]]=0, "-", BS_CONTROLE[[#This Row],[SUB]])</f>
        <v>-</v>
      </c>
      <c r="AP195" s="260" t="str">
        <f>IF(BS_CONTROLE[[#This Row],[KM - Inicio]]=0, "-", BS_CONTROLE[[#This Row],[KM - Inicio]])</f>
        <v>-</v>
      </c>
      <c r="AQ195" s="260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3" t="str">
        <f t="shared" si="19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BASE_MAPA!$D$2:$D$260, BASE_MAPA!$I$2:$I$260), "ERRO")</f>
        <v>ERRO</v>
      </c>
      <c r="BF195" s="261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5"/>
      <c r="BP195" s="17"/>
      <c r="BQ195" s="13" t="str">
        <f t="shared" si="20"/>
        <v>Aderente</v>
      </c>
      <c r="BR195" s="19" t="str">
        <f t="shared" si="21"/>
        <v>*</v>
      </c>
      <c r="BS195" s="19" t="str">
        <f t="shared" si="22"/>
        <v>*</v>
      </c>
      <c r="BT195" s="225" t="str">
        <f t="shared" si="16"/>
        <v/>
      </c>
    </row>
    <row r="196" spans="1:72" hidden="1">
      <c r="A196" s="51" t="str">
        <f t="shared" si="18"/>
        <v/>
      </c>
      <c r="B196" s="171"/>
      <c r="C196" s="8" t="str">
        <f>IF(BS_CONTROLE[[#This Row],[DATA]]="","",WEEKNUM(BS_CONTROLE[[#This Row],[DATA]]))</f>
        <v/>
      </c>
      <c r="D196" s="52"/>
      <c r="E196" s="29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4" t="s">
        <v>317</v>
      </c>
      <c r="M196" s="204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4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3"/>
      <c r="P196" s="173"/>
      <c r="Q196" s="84"/>
      <c r="R196" s="10" t="str">
        <f>IFERROR(_xlfn.XLOOKUP(F196, BS_ATIVIDADE[ATIVIDADE],BS_ATIVIDADE[UNIDADE] ), "*")</f>
        <v>*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BASE_MAPA!$D$2:$D$260, BASE_MAPA!$I$2:$I$260), "ERRO")</f>
        <v>ERRO</v>
      </c>
      <c r="V196" s="198"/>
      <c r="W196" s="173"/>
      <c r="X196" s="218"/>
      <c r="Y196" s="158"/>
      <c r="Z196" s="158"/>
      <c r="AA196" s="84"/>
      <c r="AB196" s="71"/>
      <c r="AC196" s="71"/>
      <c r="AD196" s="173"/>
      <c r="AE196" s="84"/>
      <c r="AF196" s="84"/>
      <c r="AG196" s="84"/>
      <c r="AH196" s="49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-</v>
      </c>
      <c r="AN196" s="258" t="str">
        <f>IF(BS_CONTROLE[[#This Row],[SB]]=0, "-", BS_CONTROLE[[#This Row],[SB]])</f>
        <v>-</v>
      </c>
      <c r="AO196" s="259" t="str">
        <f>IF(BS_CONTROLE[[#This Row],[SUB]]=0, "-", BS_CONTROLE[[#This Row],[SUB]])</f>
        <v>-</v>
      </c>
      <c r="AP196" s="260" t="str">
        <f>IF(BS_CONTROLE[[#This Row],[KM - Inicio]]=0, "-", BS_CONTROLE[[#This Row],[KM - Inicio]])</f>
        <v>-</v>
      </c>
      <c r="AQ196" s="260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3" t="str">
        <f t="shared" si="19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BASE_MAPA!$D$2:$D$260, BASE_MAPA!$I$2:$I$260), "ERRO")</f>
        <v>ERRO</v>
      </c>
      <c r="BF196" s="261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5"/>
      <c r="BP196" s="17"/>
      <c r="BQ196" s="13" t="str">
        <f t="shared" si="20"/>
        <v>Aderente</v>
      </c>
      <c r="BR196" s="19" t="str">
        <f t="shared" si="21"/>
        <v>*</v>
      </c>
      <c r="BS196" s="19" t="str">
        <f t="shared" si="22"/>
        <v>*</v>
      </c>
      <c r="BT196" s="225" t="str">
        <f t="shared" si="16"/>
        <v/>
      </c>
    </row>
    <row r="197" spans="1:72" hidden="1">
      <c r="A197" s="51" t="str">
        <f t="shared" si="18"/>
        <v/>
      </c>
      <c r="B197" s="171"/>
      <c r="C197" s="8" t="str">
        <f>IF(BS_CONTROLE[[#This Row],[DATA]]="","",WEEKNUM(BS_CONTROLE[[#This Row],[DATA]]))</f>
        <v/>
      </c>
      <c r="D197" s="52"/>
      <c r="E197" s="29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4" t="s">
        <v>317</v>
      </c>
      <c r="M197" s="204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4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3"/>
      <c r="P197" s="173"/>
      <c r="Q197" s="84"/>
      <c r="R197" s="10" t="str">
        <f>IFERROR(_xlfn.XLOOKUP(F197, BS_ATIVIDADE[ATIVIDADE],BS_ATIVIDADE[UNIDADE] ), "*")</f>
        <v>*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BASE_MAPA!$D$2:$D$260, BASE_MAPA!$I$2:$I$260), "ERRO")</f>
        <v>ERRO</v>
      </c>
      <c r="V197" s="198"/>
      <c r="W197" s="173"/>
      <c r="X197" s="218"/>
      <c r="Y197" s="158"/>
      <c r="Z197" s="158"/>
      <c r="AA197" s="84"/>
      <c r="AB197" s="71"/>
      <c r="AC197" s="71"/>
      <c r="AD197" s="173"/>
      <c r="AE197" s="84"/>
      <c r="AF197" s="84"/>
      <c r="AG197" s="84"/>
      <c r="AH197" s="49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-</v>
      </c>
      <c r="AN197" s="258" t="str">
        <f>IF(BS_CONTROLE[[#This Row],[SB]]=0, "-", BS_CONTROLE[[#This Row],[SB]])</f>
        <v>-</v>
      </c>
      <c r="AO197" s="259" t="str">
        <f>IF(BS_CONTROLE[[#This Row],[SUB]]=0, "-", BS_CONTROLE[[#This Row],[SUB]])</f>
        <v>-</v>
      </c>
      <c r="AP197" s="260" t="str">
        <f>IF(BS_CONTROLE[[#This Row],[KM - Inicio]]=0, "-", BS_CONTROLE[[#This Row],[KM - Inicio]])</f>
        <v>-</v>
      </c>
      <c r="AQ197" s="260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3" t="str">
        <f t="shared" si="19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BASE_MAPA!$D$2:$D$260, BASE_MAPA!$I$2:$I$260), "ERRO")</f>
        <v>ERRO</v>
      </c>
      <c r="BF197" s="261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5"/>
      <c r="BP197" s="17"/>
      <c r="BQ197" s="13" t="str">
        <f t="shared" si="20"/>
        <v>Aderente</v>
      </c>
      <c r="BR197" s="19" t="str">
        <f t="shared" si="21"/>
        <v>*</v>
      </c>
      <c r="BS197" s="19" t="str">
        <f t="shared" si="22"/>
        <v>*</v>
      </c>
      <c r="BT197" s="225" t="str">
        <f t="shared" si="16"/>
        <v/>
      </c>
    </row>
    <row r="198" spans="1:72" hidden="1">
      <c r="A198" s="51" t="str">
        <f t="shared" si="18"/>
        <v/>
      </c>
      <c r="B198" s="171"/>
      <c r="C198" s="8" t="str">
        <f>IF(BS_CONTROLE[[#This Row],[DATA]]="","",WEEKNUM(BS_CONTROLE[[#This Row],[DATA]]))</f>
        <v/>
      </c>
      <c r="D198" s="52"/>
      <c r="E198" s="29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4" t="s">
        <v>317</v>
      </c>
      <c r="M198" s="204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4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3"/>
      <c r="P198" s="173"/>
      <c r="Q198" s="84"/>
      <c r="R198" s="10" t="str">
        <f>IFERROR(_xlfn.XLOOKUP(F198, BS_ATIVIDADE[ATIVIDADE],BS_ATIVIDADE[UNIDADE] ), "*")</f>
        <v>*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BASE_MAPA!$D$2:$D$260, BASE_MAPA!$I$2:$I$260), "ERRO")</f>
        <v>ERRO</v>
      </c>
      <c r="V198" s="198"/>
      <c r="W198" s="173"/>
      <c r="X198" s="218"/>
      <c r="Y198" s="158"/>
      <c r="Z198" s="158"/>
      <c r="AA198" s="84"/>
      <c r="AB198" s="71"/>
      <c r="AC198" s="71"/>
      <c r="AD198" s="173"/>
      <c r="AE198" s="84"/>
      <c r="AF198" s="84"/>
      <c r="AG198" s="84"/>
      <c r="AH198" s="49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-</v>
      </c>
      <c r="AN198" s="258" t="str">
        <f>IF(BS_CONTROLE[[#This Row],[SB]]=0, "-", BS_CONTROLE[[#This Row],[SB]])</f>
        <v>-</v>
      </c>
      <c r="AO198" s="259" t="str">
        <f>IF(BS_CONTROLE[[#This Row],[SUB]]=0, "-", BS_CONTROLE[[#This Row],[SUB]])</f>
        <v>-</v>
      </c>
      <c r="AP198" s="260" t="str">
        <f>IF(BS_CONTROLE[[#This Row],[KM - Inicio]]=0, "-", BS_CONTROLE[[#This Row],[KM - Inicio]])</f>
        <v>-</v>
      </c>
      <c r="AQ198" s="260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3" t="str">
        <f t="shared" si="19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BASE_MAPA!$D$2:$D$260, BASE_MAPA!$I$2:$I$260), "ERRO")</f>
        <v>ERRO</v>
      </c>
      <c r="BF198" s="261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5"/>
      <c r="BP198" s="17"/>
      <c r="BQ198" s="13" t="str">
        <f t="shared" si="20"/>
        <v>Aderente</v>
      </c>
      <c r="BR198" s="19" t="str">
        <f t="shared" si="21"/>
        <v>*</v>
      </c>
      <c r="BS198" s="19" t="str">
        <f t="shared" si="22"/>
        <v>*</v>
      </c>
      <c r="BT198" s="225" t="str">
        <f t="shared" si="16"/>
        <v/>
      </c>
    </row>
    <row r="199" spans="1:72" hidden="1">
      <c r="A199" s="51" t="str">
        <f t="shared" si="18"/>
        <v/>
      </c>
      <c r="B199" s="171"/>
      <c r="C199" s="8" t="str">
        <f>IF(BS_CONTROLE[[#This Row],[DATA]]="","",WEEKNUM(BS_CONTROLE[[#This Row],[DATA]]))</f>
        <v/>
      </c>
      <c r="D199" s="52"/>
      <c r="E199" s="29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4" t="s">
        <v>317</v>
      </c>
      <c r="M199" s="204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4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3"/>
      <c r="P199" s="173"/>
      <c r="Q199" s="84"/>
      <c r="R199" s="10" t="str">
        <f>IFERROR(_xlfn.XLOOKUP(F199, BS_ATIVIDADE[ATIVIDADE],BS_ATIVIDADE[UNIDADE] ), "*")</f>
        <v>*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8"/>
      <c r="W199" s="173"/>
      <c r="X199" s="218"/>
      <c r="Y199" s="158"/>
      <c r="Z199" s="158"/>
      <c r="AA199" s="84"/>
      <c r="AB199" s="71"/>
      <c r="AC199" s="71"/>
      <c r="AD199" s="173"/>
      <c r="AE199" s="84"/>
      <c r="AF199" s="84"/>
      <c r="AG199" s="84"/>
      <c r="AH199" s="49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-</v>
      </c>
      <c r="AN199" s="258" t="str">
        <f>IF(BS_CONTROLE[[#This Row],[SB]]=0, "-", BS_CONTROLE[[#This Row],[SB]])</f>
        <v>-</v>
      </c>
      <c r="AO199" s="259" t="str">
        <f>IF(BS_CONTROLE[[#This Row],[SUB]]=0, "-", BS_CONTROLE[[#This Row],[SUB]])</f>
        <v>-</v>
      </c>
      <c r="AP199" s="260" t="str">
        <f>IF(BS_CONTROLE[[#This Row],[KM - Inicio]]=0, "-", BS_CONTROLE[[#This Row],[KM - Inicio]])</f>
        <v>-</v>
      </c>
      <c r="AQ199" s="260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3" t="str">
        <f t="shared" si="19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1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5"/>
      <c r="BP199" s="17"/>
      <c r="BQ199" s="13" t="str">
        <f t="shared" si="20"/>
        <v>Aderente</v>
      </c>
      <c r="BR199" s="19" t="str">
        <f t="shared" si="21"/>
        <v>*</v>
      </c>
      <c r="BS199" s="19" t="str">
        <f t="shared" si="22"/>
        <v>*</v>
      </c>
      <c r="BT199" s="225" t="str">
        <f t="shared" si="16"/>
        <v/>
      </c>
    </row>
    <row r="200" spans="1:72" hidden="1">
      <c r="A200" s="51" t="str">
        <f t="shared" si="18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4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19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0"/>
        <v>Aderente</v>
      </c>
      <c r="BR200" s="19" t="str">
        <f t="shared" si="21"/>
        <v>*</v>
      </c>
      <c r="BS200" s="19" t="str">
        <f t="shared" si="22"/>
        <v>*</v>
      </c>
      <c r="BT200" s="225" t="str">
        <f t="shared" si="16"/>
        <v/>
      </c>
    </row>
    <row r="201" spans="1:72" hidden="1">
      <c r="A201" s="51" t="str">
        <f t="shared" si="18"/>
        <v/>
      </c>
      <c r="B201" s="171"/>
      <c r="C201" s="8" t="str">
        <f>IF(BS_CONTROLE[[#This Row],[DATA]]="","",WEEKNUM(BS_CONTROLE[[#This Row],[DATA]]))</f>
        <v/>
      </c>
      <c r="D201" s="52"/>
      <c r="E201" s="29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4" t="s">
        <v>317</v>
      </c>
      <c r="M201" s="204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4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3"/>
      <c r="P201" s="173"/>
      <c r="Q201" s="84"/>
      <c r="R201" s="10" t="str">
        <f>IFERROR(_xlfn.XLOOKUP(F201, BS_ATIVIDADE[ATIVIDADE],BS_ATIVIDADE[UNIDADE] ), "*")</f>
        <v>*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BASE_MAPA!$D$2:$D$260, BASE_MAPA!$I$2:$I$260), "ERRO")</f>
        <v>ERRO</v>
      </c>
      <c r="V201" s="198"/>
      <c r="W201" s="173"/>
      <c r="X201" s="218"/>
      <c r="Y201" s="158"/>
      <c r="Z201" s="158"/>
      <c r="AA201" s="84"/>
      <c r="AB201" s="71"/>
      <c r="AC201" s="71"/>
      <c r="AD201" s="173"/>
      <c r="AE201" s="84"/>
      <c r="AF201" s="84"/>
      <c r="AG201" s="84"/>
      <c r="AH201" s="49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-</v>
      </c>
      <c r="AN201" s="258" t="str">
        <f>IF(BS_CONTROLE[[#This Row],[SB]]=0, "-", BS_CONTROLE[[#This Row],[SB]])</f>
        <v>-</v>
      </c>
      <c r="AO201" s="259" t="str">
        <f>IF(BS_CONTROLE[[#This Row],[SUB]]=0, "-", BS_CONTROLE[[#This Row],[SUB]])</f>
        <v>-</v>
      </c>
      <c r="AP201" s="260" t="str">
        <f>IF(BS_CONTROLE[[#This Row],[KM - Inicio]]=0, "-", BS_CONTROLE[[#This Row],[KM - Inicio]])</f>
        <v>-</v>
      </c>
      <c r="AQ201" s="260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3" t="str">
        <f t="shared" si="19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BASE_MAPA!$D$2:$D$260, BASE_MAPA!$I$2:$I$260), "ERRO")</f>
        <v>ERRO</v>
      </c>
      <c r="BF201" s="261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5"/>
      <c r="BP201" s="17"/>
      <c r="BQ201" s="13" t="str">
        <f t="shared" si="20"/>
        <v>Aderente</v>
      </c>
      <c r="BR201" s="19" t="str">
        <f t="shared" si="21"/>
        <v>*</v>
      </c>
      <c r="BS201" s="19" t="str">
        <f t="shared" si="22"/>
        <v>*</v>
      </c>
      <c r="BT201" s="225" t="str">
        <f t="shared" si="16"/>
        <v/>
      </c>
    </row>
    <row r="202" spans="1:72" hidden="1">
      <c r="A202" s="51" t="str">
        <f t="shared" si="18"/>
        <v/>
      </c>
      <c r="B202" s="171"/>
      <c r="C202" s="8" t="str">
        <f>IF(BS_CONTROLE[[#This Row],[DATA]]="","",WEEKNUM(BS_CONTROLE[[#This Row],[DATA]]))</f>
        <v/>
      </c>
      <c r="D202" s="52"/>
      <c r="E202" s="29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4" t="s">
        <v>317</v>
      </c>
      <c r="M202" s="204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4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3"/>
      <c r="P202" s="173"/>
      <c r="Q202" s="84"/>
      <c r="R202" s="10" t="str">
        <f>IFERROR(_xlfn.XLOOKUP(F202, BS_ATIVIDADE[ATIVIDADE],BS_ATIVIDADE[UNIDADE] ), "*")</f>
        <v>*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BASE_MAPA!$D$2:$D$260, BASE_MAPA!$I$2:$I$260), "ERRO")</f>
        <v>ERRO</v>
      </c>
      <c r="V202" s="198"/>
      <c r="W202" s="173"/>
      <c r="X202" s="218"/>
      <c r="Y202" s="158"/>
      <c r="Z202" s="158"/>
      <c r="AA202" s="84"/>
      <c r="AB202" s="71"/>
      <c r="AC202" s="71"/>
      <c r="AD202" s="173"/>
      <c r="AE202" s="84"/>
      <c r="AF202" s="84"/>
      <c r="AG202" s="84"/>
      <c r="AH202" s="49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-</v>
      </c>
      <c r="AN202" s="258" t="str">
        <f>IF(BS_CONTROLE[[#This Row],[SB]]=0, "-", BS_CONTROLE[[#This Row],[SB]])</f>
        <v>-</v>
      </c>
      <c r="AO202" s="259" t="str">
        <f>IF(BS_CONTROLE[[#This Row],[SUB]]=0, "-", BS_CONTROLE[[#This Row],[SUB]])</f>
        <v>-</v>
      </c>
      <c r="AP202" s="260" t="str">
        <f>IF(BS_CONTROLE[[#This Row],[KM - Inicio]]=0, "-", BS_CONTROLE[[#This Row],[KM - Inicio]])</f>
        <v>-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 t="str">
        <f t="shared" si="19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BASE_MAPA!$D$2:$D$260, BASE_MAPA!$I$2:$I$260), "ERRO")</f>
        <v>ERRO</v>
      </c>
      <c r="BF202" s="261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 hidden="1">
      <c r="A203" s="51" t="str">
        <f t="shared" si="18"/>
        <v/>
      </c>
      <c r="B203" s="171"/>
      <c r="C203" s="8" t="str">
        <f>IF(BS_CONTROLE[[#This Row],[DATA]]="","",WEEKNUM(BS_CONTROLE[[#This Row],[DATA]]))</f>
        <v/>
      </c>
      <c r="D203" s="52"/>
      <c r="E203" s="29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4" t="s">
        <v>317</v>
      </c>
      <c r="M203" s="204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4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3"/>
      <c r="P203" s="173"/>
      <c r="Q203" s="84"/>
      <c r="R203" s="10" t="str">
        <f>IFERROR(_xlfn.XLOOKUP(F203, BS_ATIVIDADE[ATIVIDADE],BS_ATIVIDADE[UNIDADE] ), "*")</f>
        <v>*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BASE_MAPA!$D$2:$D$260, BASE_MAPA!$I$2:$I$260), "ERRO")</f>
        <v>ERRO</v>
      </c>
      <c r="V203" s="198"/>
      <c r="W203" s="173"/>
      <c r="X203" s="218"/>
      <c r="Y203" s="158"/>
      <c r="Z203" s="158"/>
      <c r="AA203" s="84"/>
      <c r="AB203" s="71"/>
      <c r="AC203" s="71"/>
      <c r="AD203" s="173"/>
      <c r="AE203" s="84"/>
      <c r="AF203" s="84"/>
      <c r="AG203" s="84"/>
      <c r="AH203" s="49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-</v>
      </c>
      <c r="AN203" s="258" t="str">
        <f>IF(BS_CONTROLE[[#This Row],[SB]]=0, "-", BS_CONTROLE[[#This Row],[SB]])</f>
        <v>-</v>
      </c>
      <c r="AO203" s="259" t="str">
        <f>IF(BS_CONTROLE[[#This Row],[SUB]]=0, "-", BS_CONTROLE[[#This Row],[SUB]])</f>
        <v>-</v>
      </c>
      <c r="AP203" s="260" t="str">
        <f>IF(BS_CONTROLE[[#This Row],[KM - Inicio]]=0, "-", BS_CONTROLE[[#This Row],[KM - Inicio]])</f>
        <v>-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 t="str">
        <f t="shared" si="19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BASE_MAPA!$D$2:$D$260, BASE_MAPA!$I$2:$I$260), "ERRO")</f>
        <v>ERRO</v>
      </c>
      <c r="BF203" s="261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 hidden="1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4" t="s">
        <v>317</v>
      </c>
      <c r="M204" s="204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4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 hidden="1">
      <c r="A205" s="51" t="str">
        <f t="shared" si="18"/>
        <v/>
      </c>
      <c r="B205" s="171"/>
      <c r="C205" s="8" t="str">
        <f>IF(BS_CONTROLE[[#This Row],[DATA]]="","",WEEKNUM(BS_CONTROLE[[#This Row],[DATA]]))</f>
        <v/>
      </c>
      <c r="D205" s="52"/>
      <c r="E205" s="29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4" t="s">
        <v>317</v>
      </c>
      <c r="M205" s="204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4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3"/>
      <c r="P205" s="173"/>
      <c r="Q205" s="84"/>
      <c r="R205" s="10" t="str">
        <f>IFERROR(_xlfn.XLOOKUP(F205, BS_ATIVIDADE[ATIVIDADE],BS_ATIVIDADE[UNIDADE] ), "*")</f>
        <v>*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BASE_MAPA!$D$2:$D$260, BASE_MAPA!$I$2:$I$260), "ERRO")</f>
        <v>ERRO</v>
      </c>
      <c r="V205" s="198"/>
      <c r="W205" s="173"/>
      <c r="X205" s="218"/>
      <c r="Y205" s="158"/>
      <c r="Z205" s="158"/>
      <c r="AA205" s="84"/>
      <c r="AB205" s="71"/>
      <c r="AC205" s="71"/>
      <c r="AD205" s="173"/>
      <c r="AE205" s="84"/>
      <c r="AF205" s="84"/>
      <c r="AG205" s="84"/>
      <c r="AH205" s="49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58" t="str">
        <f>IF(BS_CONTROLE[[#This Row],[Local - Partida]]=0, "-", BS_CONTROLE[[#This Row],[Local - Partida]])</f>
        <v>-</v>
      </c>
      <c r="AL205" s="258" t="str">
        <f>IF(BS_CONTROLE[[#This Row],[Local - Encerramento]]=0, "-", BS_CONTROLE[[#This Row],[Local - Encerramento]])</f>
        <v>-</v>
      </c>
      <c r="AM205" s="258" t="str">
        <f>IF(BS_CONTROLE[[#This Row],[Entre - Estações]]=0, "-", BS_CONTROLE[[#This Row],[Entre - Estações]])</f>
        <v>-</v>
      </c>
      <c r="AN205" s="258" t="str">
        <f>IF(BS_CONTROLE[[#This Row],[SB]]=0, "-", BS_CONTROLE[[#This Row],[SB]])</f>
        <v>-</v>
      </c>
      <c r="AO205" s="259" t="str">
        <f>IF(BS_CONTROLE[[#This Row],[SUB]]=0, "-", BS_CONTROLE[[#This Row],[SUB]])</f>
        <v>-</v>
      </c>
      <c r="AP205" s="260" t="str">
        <f>IF(BS_CONTROLE[[#This Row],[KM - Inicio]]=0, "-", BS_CONTROLE[[#This Row],[KM - Inicio]])</f>
        <v>-</v>
      </c>
      <c r="AQ205" s="260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293" t="str">
        <f t="shared" si="19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BASE_MAPA!$D$2:$D$260, BASE_MAPA!$I$2:$I$260), "ERRO")</f>
        <v>ERRO</v>
      </c>
      <c r="BF205" s="261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5"/>
      <c r="BP205" s="17"/>
      <c r="BQ205" s="13" t="str">
        <f t="shared" si="20"/>
        <v>Aderente</v>
      </c>
      <c r="BR205" s="19" t="str">
        <f t="shared" si="21"/>
        <v>*</v>
      </c>
      <c r="BS205" s="19" t="str">
        <f t="shared" si="22"/>
        <v>*</v>
      </c>
      <c r="BT205" s="225" t="str">
        <f t="shared" si="16"/>
        <v/>
      </c>
    </row>
    <row r="206" spans="1:72" hidden="1">
      <c r="A206" s="51" t="str">
        <f t="shared" si="18"/>
        <v/>
      </c>
      <c r="B206" s="171"/>
      <c r="C206" s="8" t="str">
        <f>IF(BS_CONTROLE[[#This Row],[DATA]]="","",WEEKNUM(BS_CONTROLE[[#This Row],[DATA]]))</f>
        <v/>
      </c>
      <c r="D206" s="52"/>
      <c r="E206" s="29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4" t="s">
        <v>317</v>
      </c>
      <c r="M206" s="204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4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3"/>
      <c r="P206" s="173"/>
      <c r="Q206" s="84"/>
      <c r="R206" s="10" t="str">
        <f>IFERROR(_xlfn.XLOOKUP(F206, BS_ATIVIDADE[ATIVIDADE],BS_ATIVIDADE[UNIDADE] ), "*")</f>
        <v>*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BASE_MAPA!$D$2:$D$260, BASE_MAPA!$I$2:$I$260), "ERRO")</f>
        <v>ERRO</v>
      </c>
      <c r="V206" s="198"/>
      <c r="W206" s="173"/>
      <c r="X206" s="218"/>
      <c r="Y206" s="158"/>
      <c r="Z206" s="158"/>
      <c r="AA206" s="84"/>
      <c r="AB206" s="71"/>
      <c r="AC206" s="71"/>
      <c r="AD206" s="173"/>
      <c r="AE206" s="84"/>
      <c r="AF206" s="84"/>
      <c r="AG206" s="84"/>
      <c r="AH206" s="49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58" t="str">
        <f>IF(BS_CONTROLE[[#This Row],[Local - Partida]]=0, "-", BS_CONTROLE[[#This Row],[Local - Partida]])</f>
        <v>-</v>
      </c>
      <c r="AL206" s="258" t="str">
        <f>IF(BS_CONTROLE[[#This Row],[Local - Encerramento]]=0, "-", BS_CONTROLE[[#This Row],[Local - Encerramento]])</f>
        <v>-</v>
      </c>
      <c r="AM206" s="258" t="str">
        <f>IF(BS_CONTROLE[[#This Row],[Entre - Estações]]=0, "-", BS_CONTROLE[[#This Row],[Entre - Estações]])</f>
        <v>-</v>
      </c>
      <c r="AN206" s="258" t="str">
        <f>IF(BS_CONTROLE[[#This Row],[SB]]=0, "-", BS_CONTROLE[[#This Row],[SB]])</f>
        <v>-</v>
      </c>
      <c r="AO206" s="259" t="str">
        <f>IF(BS_CONTROLE[[#This Row],[SUB]]=0, "-", BS_CONTROLE[[#This Row],[SUB]])</f>
        <v>-</v>
      </c>
      <c r="AP206" s="260" t="str">
        <f>IF(BS_CONTROLE[[#This Row],[KM - Inicio]]=0, "-", BS_CONTROLE[[#This Row],[KM - Inicio]])</f>
        <v>-</v>
      </c>
      <c r="AQ206" s="260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3" t="str">
        <f t="shared" si="19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BASE_MAPA!$D$2:$D$260, BASE_MAPA!$I$2:$I$260), "ERRO")</f>
        <v>ERRO</v>
      </c>
      <c r="BF206" s="261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5"/>
      <c r="BP206" s="17"/>
      <c r="BQ206" s="13" t="str">
        <f t="shared" si="20"/>
        <v>Aderente</v>
      </c>
      <c r="BR206" s="19" t="str">
        <f t="shared" si="21"/>
        <v>*</v>
      </c>
      <c r="BS206" s="19" t="str">
        <f t="shared" si="22"/>
        <v>*</v>
      </c>
      <c r="BT206" s="225" t="str">
        <f t="shared" si="16"/>
        <v/>
      </c>
    </row>
    <row r="207" spans="1:72" hidden="1">
      <c r="A207" s="51" t="str">
        <f t="shared" si="18"/>
        <v/>
      </c>
      <c r="B207" s="171"/>
      <c r="C207" s="8" t="str">
        <f>IF(BS_CONTROLE[[#This Row],[DATA]]="","",WEEKNUM(BS_CONTROLE[[#This Row],[DATA]]))</f>
        <v/>
      </c>
      <c r="D207" s="52"/>
      <c r="E207" s="29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4" t="s">
        <v>317</v>
      </c>
      <c r="M207" s="204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4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3"/>
      <c r="P207" s="173"/>
      <c r="Q207" s="84"/>
      <c r="R207" s="10" t="str">
        <f>IFERROR(_xlfn.XLOOKUP(F207, BS_ATIVIDADE[ATIVIDADE],BS_ATIVIDADE[UNIDADE] ), "*")</f>
        <v>*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BASE_MAPA!$D$2:$D$260, BASE_MAPA!$I$2:$I$260), "ERRO")</f>
        <v>ERRO</v>
      </c>
      <c r="V207" s="198"/>
      <c r="W207" s="173"/>
      <c r="X207" s="218"/>
      <c r="Y207" s="158"/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-</v>
      </c>
      <c r="AN207" s="258" t="str">
        <f>IF(BS_CONTROLE[[#This Row],[SB]]=0, "-", BS_CONTROLE[[#This Row],[SB]])</f>
        <v>-</v>
      </c>
      <c r="AO207" s="259" t="str">
        <f>IF(BS_CONTROLE[[#This Row],[SUB]]=0, "-", BS_CONTROLE[[#This Row],[SUB]])</f>
        <v>-</v>
      </c>
      <c r="AP207" s="260" t="str">
        <f>IF(BS_CONTROLE[[#This Row],[KM - Inicio]]=0, "-", BS_CONTROLE[[#This Row],[KM - Inicio]])</f>
        <v>-</v>
      </c>
      <c r="AQ207" s="260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3" t="str">
        <f t="shared" si="19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BASE_MAPA!$D$2:$D$260, BASE_MAPA!$I$2:$I$260), "ERRO")</f>
        <v>ERRO</v>
      </c>
      <c r="BF207" s="261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5"/>
      <c r="BP207" s="17"/>
      <c r="BQ207" s="13" t="str">
        <f t="shared" si="20"/>
        <v>Aderente</v>
      </c>
      <c r="BR207" s="19" t="str">
        <f t="shared" si="21"/>
        <v>*</v>
      </c>
      <c r="BS207" s="19" t="str">
        <f t="shared" si="22"/>
        <v>*</v>
      </c>
      <c r="BT207" s="225" t="str">
        <f t="shared" si="16"/>
        <v/>
      </c>
    </row>
    <row r="208" spans="1:72" hidden="1">
      <c r="A208" s="51" t="str">
        <f t="shared" si="18"/>
        <v/>
      </c>
      <c r="B208" s="171"/>
      <c r="C208" s="8" t="str">
        <f>IF(BS_CONTROLE[[#This Row],[DATA]]="","",WEEKNUM(BS_CONTROLE[[#This Row],[DATA]]))</f>
        <v/>
      </c>
      <c r="D208" s="52"/>
      <c r="E208" s="29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4" t="s">
        <v>317</v>
      </c>
      <c r="M208" s="204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4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3"/>
      <c r="P208" s="173"/>
      <c r="Q208" s="84"/>
      <c r="R208" s="10" t="str">
        <f>IFERROR(_xlfn.XLOOKUP(F208, BS_ATIVIDADE[ATIVIDADE],BS_ATIVIDADE[UNIDADE] ), "*")</f>
        <v>*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BASE_MAPA!$D$2:$D$260, BASE_MAPA!$I$2:$I$260), "ERRO")</f>
        <v>ERRO</v>
      </c>
      <c r="V208" s="198"/>
      <c r="W208" s="173"/>
      <c r="X208" s="218"/>
      <c r="Y208" s="158"/>
      <c r="Z208" s="158"/>
      <c r="AA208" s="84"/>
      <c r="AB208" s="71"/>
      <c r="AC208" s="71"/>
      <c r="AD208" s="173"/>
      <c r="AE208" s="84"/>
      <c r="AF208" s="84"/>
      <c r="AG208" s="84"/>
      <c r="AH208" s="49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-</v>
      </c>
      <c r="AN208" s="258" t="str">
        <f>IF(BS_CONTROLE[[#This Row],[SB]]=0, "-", BS_CONTROLE[[#This Row],[SB]])</f>
        <v>-</v>
      </c>
      <c r="AO208" s="259" t="str">
        <f>IF(BS_CONTROLE[[#This Row],[SUB]]=0, "-", BS_CONTROLE[[#This Row],[SUB]])</f>
        <v>-</v>
      </c>
      <c r="AP208" s="260" t="str">
        <f>IF(BS_CONTROLE[[#This Row],[KM - Inicio]]=0, "-", BS_CONTROLE[[#This Row],[KM - Inicio]])</f>
        <v>-</v>
      </c>
      <c r="AQ208" s="260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3" t="str">
        <f t="shared" si="19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BASE_MAPA!$D$2:$D$260, BASE_MAPA!$I$2:$I$260), "ERRO")</f>
        <v>ERRO</v>
      </c>
      <c r="BF208" s="261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5"/>
      <c r="BP208" s="17"/>
      <c r="BQ208" s="13" t="str">
        <f t="shared" si="20"/>
        <v>Aderente</v>
      </c>
      <c r="BR208" s="19" t="str">
        <f t="shared" si="21"/>
        <v>*</v>
      </c>
      <c r="BS208" s="19" t="str">
        <f t="shared" si="22"/>
        <v>*</v>
      </c>
      <c r="BT208" s="225" t="str">
        <f t="shared" si="16"/>
        <v/>
      </c>
    </row>
    <row r="209" spans="1:72" hidden="1">
      <c r="A209" s="51" t="str">
        <f t="shared" si="18"/>
        <v/>
      </c>
      <c r="B209" s="171"/>
      <c r="C209" s="8" t="str">
        <f>IF(BS_CONTROLE[[#This Row],[DATA]]="","",WEEKNUM(BS_CONTROLE[[#This Row],[DATA]]))</f>
        <v/>
      </c>
      <c r="D209" s="52"/>
      <c r="E209" s="29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4" t="s">
        <v>317</v>
      </c>
      <c r="M209" s="204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4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3"/>
      <c r="P209" s="173"/>
      <c r="Q209" s="84"/>
      <c r="R209" s="10" t="str">
        <f>IFERROR(_xlfn.XLOOKUP(F209, BS_ATIVIDADE[ATIVIDADE],BS_ATIVIDADE[UNIDADE] ), "*")</f>
        <v>*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BASE_MAPA!$D$2:$D$260, BASE_MAPA!$I$2:$I$260), "ERRO")</f>
        <v>ERRO</v>
      </c>
      <c r="V209" s="198"/>
      <c r="W209" s="173"/>
      <c r="X209" s="218"/>
      <c r="Y209" s="158"/>
      <c r="Z209" s="158"/>
      <c r="AA209" s="84"/>
      <c r="AB209" s="71"/>
      <c r="AC209" s="71"/>
      <c r="AD209" s="173"/>
      <c r="AE209" s="84"/>
      <c r="AF209" s="84"/>
      <c r="AG209" s="84"/>
      <c r="AH209" s="49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58" t="str">
        <f>IF(BS_CONTROLE[[#This Row],[Local - Partida]]=0, "-", BS_CONTROLE[[#This Row],[Local - Partida]])</f>
        <v>-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-</v>
      </c>
      <c r="AN209" s="258" t="str">
        <f>IF(BS_CONTROLE[[#This Row],[SB]]=0, "-", BS_CONTROLE[[#This Row],[SB]])</f>
        <v>-</v>
      </c>
      <c r="AO209" s="259" t="str">
        <f>IF(BS_CONTROLE[[#This Row],[SUB]]=0, "-", BS_CONTROLE[[#This Row],[SUB]])</f>
        <v>-</v>
      </c>
      <c r="AP209" s="260" t="str">
        <f>IF(BS_CONTROLE[[#This Row],[KM - Inicio]]=0, "-", BS_CONTROLE[[#This Row],[KM - Inicio]])</f>
        <v>-</v>
      </c>
      <c r="AQ209" s="260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3" t="str">
        <f t="shared" si="19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BASE_MAPA!$D$2:$D$260, BASE_MAPA!$I$2:$I$260), "ERRO")</f>
        <v>ERRO</v>
      </c>
      <c r="BF209" s="261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5"/>
      <c r="BP209" s="17"/>
      <c r="BQ209" s="13" t="str">
        <f t="shared" si="20"/>
        <v>Aderente</v>
      </c>
      <c r="BR209" s="19" t="str">
        <f t="shared" si="21"/>
        <v>*</v>
      </c>
      <c r="BS209" s="19" t="str">
        <f t="shared" si="22"/>
        <v>*</v>
      </c>
      <c r="BT209" s="225" t="str">
        <f t="shared" si="16"/>
        <v/>
      </c>
    </row>
    <row r="210" spans="1:72" hidden="1">
      <c r="A210" s="51" t="str">
        <f t="shared" si="18"/>
        <v/>
      </c>
      <c r="B210" s="171"/>
      <c r="C210" s="8" t="str">
        <f>IF(BS_CONTROLE[[#This Row],[DATA]]="","",WEEKNUM(BS_CONTROLE[[#This Row],[DATA]]))</f>
        <v/>
      </c>
      <c r="D210" s="52"/>
      <c r="E210" s="29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4" t="s">
        <v>317</v>
      </c>
      <c r="M210" s="204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4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3"/>
      <c r="P210" s="173"/>
      <c r="Q210" s="84"/>
      <c r="R210" s="10" t="str">
        <f>IFERROR(_xlfn.XLOOKUP(F210, BS_ATIVIDADE[ATIVIDADE],BS_ATIVIDADE[UNIDADE] ), "*")</f>
        <v>*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BASE_MAPA!$D$2:$D$260, BASE_MAPA!$I$2:$I$260), "ERRO")</f>
        <v>ERRO</v>
      </c>
      <c r="V210" s="198"/>
      <c r="W210" s="173"/>
      <c r="X210" s="218"/>
      <c r="Y210" s="158"/>
      <c r="Z210" s="158"/>
      <c r="AA210" s="84"/>
      <c r="AB210" s="71"/>
      <c r="AC210" s="71"/>
      <c r="AD210" s="173"/>
      <c r="AE210" s="84"/>
      <c r="AF210" s="84"/>
      <c r="AG210" s="84"/>
      <c r="AH210" s="49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58" t="str">
        <f>IF(BS_CONTROLE[[#This Row],[Local - Partida]]=0, "-", BS_CONTROLE[[#This Row],[Local - Partida]])</f>
        <v>-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-</v>
      </c>
      <c r="AN210" s="258" t="str">
        <f>IF(BS_CONTROLE[[#This Row],[SB]]=0, "-", BS_CONTROLE[[#This Row],[SB]])</f>
        <v>-</v>
      </c>
      <c r="AO210" s="259" t="str">
        <f>IF(BS_CONTROLE[[#This Row],[SUB]]=0, "-", BS_CONTROLE[[#This Row],[SUB]])</f>
        <v>-</v>
      </c>
      <c r="AP210" s="260" t="str">
        <f>IF(BS_CONTROLE[[#This Row],[KM - Inicio]]=0, "-", BS_CONTROLE[[#This Row],[KM - Inicio]])</f>
        <v>-</v>
      </c>
      <c r="AQ210" s="260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3" t="str">
        <f t="shared" si="19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BASE_MAPA!$D$2:$D$260, BASE_MAPA!$I$2:$I$260), "ERRO")</f>
        <v>ERRO</v>
      </c>
      <c r="BF210" s="261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5"/>
      <c r="BP210" s="17"/>
      <c r="BQ210" s="13" t="str">
        <f t="shared" si="20"/>
        <v>Aderente</v>
      </c>
      <c r="BR210" s="19" t="str">
        <f t="shared" si="21"/>
        <v>*</v>
      </c>
      <c r="BS210" s="19" t="str">
        <f t="shared" si="22"/>
        <v>*</v>
      </c>
      <c r="BT210" s="225" t="str">
        <f t="shared" ref="BT210:BT281" si="23">IF(BN210="","",SUBSTITUTE(BM210," ","")&amp;SUBSTITUTE(BN210," ",""))</f>
        <v/>
      </c>
    </row>
    <row r="211" spans="1:72" hidden="1">
      <c r="A211" s="51" t="str">
        <f t="shared" si="18"/>
        <v/>
      </c>
      <c r="B211" s="171"/>
      <c r="C211" s="8" t="str">
        <f>IF(BS_CONTROLE[[#This Row],[DATA]]="","",WEEKNUM(BS_CONTROLE[[#This Row],[DATA]]))</f>
        <v/>
      </c>
      <c r="D211" s="52"/>
      <c r="E211" s="29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4" t="s">
        <v>317</v>
      </c>
      <c r="M211" s="204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4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3"/>
      <c r="P211" s="173"/>
      <c r="Q211" s="84"/>
      <c r="R211" s="10" t="str">
        <f>IFERROR(_xlfn.XLOOKUP(F211, BS_ATIVIDADE[ATIVIDADE],BS_ATIVIDADE[UNIDADE] ), "*")</f>
        <v>*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BASE_MAPA!$D$2:$D$260, BASE_MAPA!$I$2:$I$260), "ERRO")</f>
        <v>ERRO</v>
      </c>
      <c r="V211" s="198"/>
      <c r="W211" s="173"/>
      <c r="X211" s="218"/>
      <c r="Y211" s="158"/>
      <c r="Z211" s="158"/>
      <c r="AA211" s="84"/>
      <c r="AB211" s="71"/>
      <c r="AC211" s="71"/>
      <c r="AD211" s="173"/>
      <c r="AE211" s="84"/>
      <c r="AF211" s="84"/>
      <c r="AG211" s="84"/>
      <c r="AH211" s="49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58" t="str">
        <f>IF(BS_CONTROLE[[#This Row],[Local - Partida]]=0, "-", BS_CONTROLE[[#This Row],[Local - Partida]])</f>
        <v>-</v>
      </c>
      <c r="AL211" s="258" t="str">
        <f>IF(BS_CONTROLE[[#This Row],[Local - Encerramento]]=0, "-", BS_CONTROLE[[#This Row],[Local - Encerramento]])</f>
        <v>-</v>
      </c>
      <c r="AM211" s="258" t="str">
        <f>IF(BS_CONTROLE[[#This Row],[Entre - Estações]]=0, "-", BS_CONTROLE[[#This Row],[Entre - Estações]])</f>
        <v>-</v>
      </c>
      <c r="AN211" s="258" t="str">
        <f>IF(BS_CONTROLE[[#This Row],[SB]]=0, "-", BS_CONTROLE[[#This Row],[SB]])</f>
        <v>-</v>
      </c>
      <c r="AO211" s="259" t="str">
        <f>IF(BS_CONTROLE[[#This Row],[SUB]]=0, "-", BS_CONTROLE[[#This Row],[SUB]])</f>
        <v>-</v>
      </c>
      <c r="AP211" s="260" t="str">
        <f>IF(BS_CONTROLE[[#This Row],[KM - Inicio]]=0, "-", BS_CONTROLE[[#This Row],[KM - Inicio]])</f>
        <v>-</v>
      </c>
      <c r="AQ211" s="260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3" t="str">
        <f t="shared" si="19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BASE_MAPA!$D$2:$D$260, BASE_MAPA!$I$2:$I$260), "ERRO")</f>
        <v>ERRO</v>
      </c>
      <c r="BF211" s="261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5"/>
      <c r="BP211" s="17"/>
      <c r="BQ211" s="13" t="str">
        <f t="shared" si="20"/>
        <v>Aderente</v>
      </c>
      <c r="BR211" s="19" t="str">
        <f t="shared" si="21"/>
        <v>*</v>
      </c>
      <c r="BS211" s="19" t="str">
        <f t="shared" si="22"/>
        <v>*</v>
      </c>
      <c r="BT211" s="225" t="str">
        <f t="shared" si="23"/>
        <v/>
      </c>
    </row>
    <row r="212" spans="1:72" hidden="1">
      <c r="A212" s="51" t="str">
        <f t="shared" si="18"/>
        <v/>
      </c>
      <c r="B212" s="171"/>
      <c r="C212" s="8" t="str">
        <f>IF(BS_CONTROLE[[#This Row],[DATA]]="","",WEEKNUM(BS_CONTROLE[[#This Row],[DATA]]))</f>
        <v/>
      </c>
      <c r="D212" s="52"/>
      <c r="E212" s="29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4" t="s">
        <v>317</v>
      </c>
      <c r="M212" s="204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4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3"/>
      <c r="P212" s="173"/>
      <c r="Q212" s="84"/>
      <c r="R212" s="10" t="str">
        <f>IFERROR(_xlfn.XLOOKUP(F212, BS_ATIVIDADE[ATIVIDADE],BS_ATIVIDADE[UNIDADE] ), "*")</f>
        <v>*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BASE_MAPA!$D$2:$D$260, BASE_MAPA!$I$2:$I$260), "ERRO")</f>
        <v>ERRO</v>
      </c>
      <c r="V212" s="198"/>
      <c r="W212" s="173"/>
      <c r="X212" s="218"/>
      <c r="Y212" s="158"/>
      <c r="Z212" s="158"/>
      <c r="AA212" s="84"/>
      <c r="AB212" s="71"/>
      <c r="AC212" s="71"/>
      <c r="AD212" s="173"/>
      <c r="AE212" s="84"/>
      <c r="AF212" s="84"/>
      <c r="AG212" s="84"/>
      <c r="AH212" s="49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58" t="str">
        <f>IF(BS_CONTROLE[[#This Row],[Local - Partida]]=0, "-", BS_CONTROLE[[#This Row],[Local - Partida]])</f>
        <v>-</v>
      </c>
      <c r="AL212" s="258" t="str">
        <f>IF(BS_CONTROLE[[#This Row],[Local - Encerramento]]=0, "-", BS_CONTROLE[[#This Row],[Local - Encerramento]])</f>
        <v>-</v>
      </c>
      <c r="AM212" s="258" t="str">
        <f>IF(BS_CONTROLE[[#This Row],[Entre - Estações]]=0, "-", BS_CONTROLE[[#This Row],[Entre - Estações]])</f>
        <v>-</v>
      </c>
      <c r="AN212" s="258" t="str">
        <f>IF(BS_CONTROLE[[#This Row],[SB]]=0, "-", BS_CONTROLE[[#This Row],[SB]])</f>
        <v>-</v>
      </c>
      <c r="AO212" s="259" t="str">
        <f>IF(BS_CONTROLE[[#This Row],[SUB]]=0, "-", BS_CONTROLE[[#This Row],[SUB]])</f>
        <v>-</v>
      </c>
      <c r="AP212" s="260" t="str">
        <f>IF(BS_CONTROLE[[#This Row],[KM - Inicio]]=0, "-", BS_CONTROLE[[#This Row],[KM - Inicio]])</f>
        <v>-</v>
      </c>
      <c r="AQ212" s="260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3" t="str">
        <f t="shared" si="19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BASE_MAPA!$D$2:$D$260, BASE_MAPA!$I$2:$I$260), "ERRO")</f>
        <v>ERRO</v>
      </c>
      <c r="BF212" s="261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5"/>
      <c r="BP212" s="17"/>
      <c r="BQ212" s="13" t="str">
        <f t="shared" si="20"/>
        <v>Aderente</v>
      </c>
      <c r="BR212" s="19" t="str">
        <f t="shared" si="21"/>
        <v>*</v>
      </c>
      <c r="BS212" s="19" t="str">
        <f t="shared" si="22"/>
        <v>*</v>
      </c>
      <c r="BT212" s="225" t="str">
        <f t="shared" si="23"/>
        <v/>
      </c>
    </row>
    <row r="213" spans="1:72" hidden="1">
      <c r="A213" s="51" t="str">
        <f t="shared" si="18"/>
        <v/>
      </c>
      <c r="B213" s="171"/>
      <c r="C213" s="8" t="str">
        <f>IF(BS_CONTROLE[[#This Row],[DATA]]="","",WEEKNUM(BS_CONTROLE[[#This Row],[DATA]]))</f>
        <v/>
      </c>
      <c r="D213" s="52"/>
      <c r="E213" s="29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4" t="s">
        <v>317</v>
      </c>
      <c r="M213" s="204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4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3"/>
      <c r="P213" s="173"/>
      <c r="Q213" s="84"/>
      <c r="R213" s="10" t="str">
        <f>IFERROR(_xlfn.XLOOKUP(F213, BS_ATIVIDADE[ATIVIDADE],BS_ATIVIDADE[UNIDADE] ), "*")</f>
        <v>*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BASE_MAPA!$D$2:$D$260, BASE_MAPA!$I$2:$I$260), "ERRO")</f>
        <v>ERRO</v>
      </c>
      <c r="V213" s="198"/>
      <c r="W213" s="173"/>
      <c r="X213" s="218"/>
      <c r="Y213" s="158"/>
      <c r="Z213" s="158"/>
      <c r="AA213" s="84"/>
      <c r="AB213" s="71"/>
      <c r="AC213" s="71"/>
      <c r="AD213" s="173"/>
      <c r="AE213" s="84"/>
      <c r="AF213" s="84"/>
      <c r="AG213" s="84"/>
      <c r="AH213" s="49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-</v>
      </c>
      <c r="AN213" s="258" t="str">
        <f>IF(BS_CONTROLE[[#This Row],[SB]]=0, "-", BS_CONTROLE[[#This Row],[SB]])</f>
        <v>-</v>
      </c>
      <c r="AO213" s="259" t="str">
        <f>IF(BS_CONTROLE[[#This Row],[SUB]]=0, "-", BS_CONTROLE[[#This Row],[SUB]])</f>
        <v>-</v>
      </c>
      <c r="AP213" s="260" t="str">
        <f>IF(BS_CONTROLE[[#This Row],[KM - Inicio]]=0, "-", BS_CONTROLE[[#This Row],[KM - Inicio]])</f>
        <v>-</v>
      </c>
      <c r="AQ213" s="260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3" t="str">
        <f t="shared" si="19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BASE_MAPA!$D$2:$D$260, BASE_MAPA!$I$2:$I$260), "ERRO")</f>
        <v>ERRO</v>
      </c>
      <c r="BF213" s="261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5"/>
      <c r="BP213" s="17"/>
      <c r="BQ213" s="13" t="str">
        <f t="shared" si="20"/>
        <v>Aderente</v>
      </c>
      <c r="BR213" s="19" t="str">
        <f t="shared" si="21"/>
        <v>*</v>
      </c>
      <c r="BS213" s="19" t="str">
        <f t="shared" si="22"/>
        <v>*</v>
      </c>
      <c r="BT213" s="225" t="str">
        <f t="shared" si="23"/>
        <v/>
      </c>
    </row>
    <row r="214" spans="1:72" hidden="1">
      <c r="A214" s="51" t="str">
        <f t="shared" si="18"/>
        <v/>
      </c>
      <c r="B214" s="171"/>
      <c r="C214" s="8" t="str">
        <f>IF(BS_CONTROLE[[#This Row],[DATA]]="","",WEEKNUM(BS_CONTROLE[[#This Row],[DATA]]))</f>
        <v/>
      </c>
      <c r="D214" s="52"/>
      <c r="E214" s="29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4" t="s">
        <v>317</v>
      </c>
      <c r="M214" s="204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4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3"/>
      <c r="P214" s="173"/>
      <c r="Q214" s="84"/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BASE_MAPA!$D$2:$D$260, BASE_MAPA!$I$2:$I$260), "ERRO")</f>
        <v>ERRO</v>
      </c>
      <c r="V214" s="198"/>
      <c r="W214" s="173"/>
      <c r="X214" s="218"/>
      <c r="Y214" s="158"/>
      <c r="Z214" s="158"/>
      <c r="AA214" s="84"/>
      <c r="AB214" s="71"/>
      <c r="AC214" s="71"/>
      <c r="AD214" s="173"/>
      <c r="AE214" s="84"/>
      <c r="AF214" s="84"/>
      <c r="AG214" s="84"/>
      <c r="AH214" s="49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-</v>
      </c>
      <c r="AN214" s="258" t="str">
        <f>IF(BS_CONTROLE[[#This Row],[SB]]=0, "-", BS_CONTROLE[[#This Row],[SB]])</f>
        <v>-</v>
      </c>
      <c r="AO214" s="259" t="str">
        <f>IF(BS_CONTROLE[[#This Row],[SUB]]=0, "-", BS_CONTROLE[[#This Row],[SUB]])</f>
        <v>-</v>
      </c>
      <c r="AP214" s="260" t="str">
        <f>IF(BS_CONTROLE[[#This Row],[KM - Inicio]]=0, "-", BS_CONTROLE[[#This Row],[KM - Inicio]])</f>
        <v>-</v>
      </c>
      <c r="AQ214" s="260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3" t="str">
        <f t="shared" si="19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BASE_MAPA!$D$2:$D$260, BASE_MAPA!$I$2:$I$260), "ERRO")</f>
        <v>ERRO</v>
      </c>
      <c r="BF214" s="261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5"/>
      <c r="BP214" s="17"/>
      <c r="BQ214" s="13" t="str">
        <f t="shared" si="20"/>
        <v>Aderente</v>
      </c>
      <c r="BR214" s="19" t="str">
        <f t="shared" si="21"/>
        <v>*</v>
      </c>
      <c r="BS214" s="19" t="str">
        <f t="shared" si="22"/>
        <v>*</v>
      </c>
      <c r="BT214" s="225" t="str">
        <f t="shared" si="23"/>
        <v/>
      </c>
    </row>
    <row r="215" spans="1:72" hidden="1">
      <c r="A215" s="51" t="str">
        <f t="shared" si="18"/>
        <v/>
      </c>
      <c r="B215" s="171"/>
      <c r="C215" s="8" t="str">
        <f>IF(BS_CONTROLE[[#This Row],[DATA]]="","",WEEKNUM(BS_CONTROLE[[#This Row],[DATA]]))</f>
        <v/>
      </c>
      <c r="D215" s="52"/>
      <c r="E215" s="29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4" t="s">
        <v>317</v>
      </c>
      <c r="M215" s="204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4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3"/>
      <c r="P215" s="173"/>
      <c r="Q215" s="84"/>
      <c r="R215" s="10" t="str">
        <f>IFERROR(_xlfn.XLOOKUP(F215, BS_ATIVIDADE[ATIVIDADE],BS_ATIVIDADE[UNIDADE] ), "*")</f>
        <v>*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8"/>
      <c r="W215" s="173"/>
      <c r="X215" s="218"/>
      <c r="Y215" s="158"/>
      <c r="Z215" s="158"/>
      <c r="AA215" s="84"/>
      <c r="AB215" s="71"/>
      <c r="AC215" s="71"/>
      <c r="AD215" s="173"/>
      <c r="AE215" s="84"/>
      <c r="AF215" s="84"/>
      <c r="AG215" s="84"/>
      <c r="AH215" s="49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8" t="str">
        <f>IF(BS_CONTROLE[[#This Row],[Local - Partida]]=0, "-", BS_CONTROLE[[#This Row],[Local - Partida]])</f>
        <v>-</v>
      </c>
      <c r="AL215" s="258" t="str">
        <f>IF(BS_CONTROLE[[#This Row],[Local - Encerramento]]=0, "-", BS_CONTROLE[[#This Row],[Local - Encerramento]])</f>
        <v>-</v>
      </c>
      <c r="AM215" s="258" t="str">
        <f>IF(BS_CONTROLE[[#This Row],[Entre - Estações]]=0, "-", BS_CONTROLE[[#This Row],[Entre - Estações]])</f>
        <v>-</v>
      </c>
      <c r="AN215" s="258" t="str">
        <f>IF(BS_CONTROLE[[#This Row],[SB]]=0, "-", BS_CONTROLE[[#This Row],[SB]])</f>
        <v>-</v>
      </c>
      <c r="AO215" s="259" t="str">
        <f>IF(BS_CONTROLE[[#This Row],[SUB]]=0, "-", BS_CONTROLE[[#This Row],[SUB]])</f>
        <v>-</v>
      </c>
      <c r="AP215" s="260" t="str">
        <f>IF(BS_CONTROLE[[#This Row],[KM - Inicio]]=0, "-", BS_CONTROLE[[#This Row],[KM - Inicio]])</f>
        <v>-</v>
      </c>
      <c r="AQ215" s="260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3" t="str">
        <f t="shared" si="19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1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5"/>
      <c r="BP215" s="17"/>
      <c r="BQ215" s="13" t="str">
        <f t="shared" si="20"/>
        <v>Aderente</v>
      </c>
      <c r="BR215" s="19" t="str">
        <f t="shared" si="21"/>
        <v>*</v>
      </c>
      <c r="BS215" s="19" t="str">
        <f t="shared" si="22"/>
        <v>*</v>
      </c>
      <c r="BT215" s="225" t="str">
        <f t="shared" si="23"/>
        <v/>
      </c>
    </row>
    <row r="216" spans="1:72" hidden="1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4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 t="shared" si="23"/>
        <v/>
      </c>
    </row>
    <row r="217" spans="1:72" hidden="1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4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 t="shared" si="23"/>
        <v/>
      </c>
    </row>
    <row r="218" spans="1:72" hidden="1">
      <c r="A218" s="51" t="str">
        <f t="shared" si="18"/>
        <v/>
      </c>
      <c r="B218" s="171"/>
      <c r="C218" s="8" t="str">
        <f>IF(BS_CONTROLE[[#This Row],[DATA]]="","",WEEKNUM(BS_CONTROLE[[#This Row],[DATA]]))</f>
        <v/>
      </c>
      <c r="D218" s="52"/>
      <c r="E218" s="29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4" t="s">
        <v>317</v>
      </c>
      <c r="M218" s="204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4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3"/>
      <c r="P218" s="173"/>
      <c r="Q218" s="84"/>
      <c r="R218" s="10" t="str">
        <f>IFERROR(_xlfn.XLOOKUP(F218, BS_ATIVIDADE[ATIVIDADE],BS_ATIVIDADE[UNIDADE] ), "*")</f>
        <v>*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8"/>
      <c r="W218" s="173"/>
      <c r="X218" s="218"/>
      <c r="Y218" s="158"/>
      <c r="Z218" s="158"/>
      <c r="AA218" s="84"/>
      <c r="AB218" s="71"/>
      <c r="AC218" s="71"/>
      <c r="AD218" s="173"/>
      <c r="AE218" s="84"/>
      <c r="AF218" s="84"/>
      <c r="AG218" s="84"/>
      <c r="AH218" s="49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8" t="str">
        <f>IF(BS_CONTROLE[[#This Row],[Local - Partida]]=0, "-", BS_CONTROLE[[#This Row],[Local - Partida]])</f>
        <v>-</v>
      </c>
      <c r="AL218" s="258" t="str">
        <f>IF(BS_CONTROLE[[#This Row],[Local - Encerramento]]=0, "-", BS_CONTROLE[[#This Row],[Local - Encerramento]])</f>
        <v>-</v>
      </c>
      <c r="AM218" s="258" t="str">
        <f>IF(BS_CONTROLE[[#This Row],[Entre - Estações]]=0, "-", BS_CONTROLE[[#This Row],[Entre - Estações]])</f>
        <v>-</v>
      </c>
      <c r="AN218" s="258" t="str">
        <f>IF(BS_CONTROLE[[#This Row],[SB]]=0, "-", BS_CONTROLE[[#This Row],[SB]])</f>
        <v>-</v>
      </c>
      <c r="AO218" s="259" t="str">
        <f>IF(BS_CONTROLE[[#This Row],[SUB]]=0, "-", BS_CONTROLE[[#This Row],[SUB]])</f>
        <v>-</v>
      </c>
      <c r="AP218" s="260" t="str">
        <f>IF(BS_CONTROLE[[#This Row],[KM - Inicio]]=0, "-", BS_CONTROLE[[#This Row],[KM - Inicio]])</f>
        <v>-</v>
      </c>
      <c r="AQ218" s="260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3" t="str">
        <f t="shared" si="19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1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5"/>
      <c r="BP218" s="17"/>
      <c r="BQ218" s="13" t="str">
        <f t="shared" si="20"/>
        <v>Aderente</v>
      </c>
      <c r="BR218" s="19" t="str">
        <f t="shared" si="21"/>
        <v>*</v>
      </c>
      <c r="BS218" s="19" t="str">
        <f t="shared" si="22"/>
        <v>*</v>
      </c>
      <c r="BT218" s="225"/>
    </row>
    <row r="219" spans="1:72" hidden="1">
      <c r="A219" s="51" t="str">
        <f t="shared" si="18"/>
        <v/>
      </c>
      <c r="B219" s="171"/>
      <c r="C219" s="8" t="str">
        <f>IF(BS_CONTROLE[[#This Row],[DATA]]="","",WEEKNUM(BS_CONTROLE[[#This Row],[DATA]]))</f>
        <v/>
      </c>
      <c r="D219" s="52"/>
      <c r="E219" s="29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4" t="s">
        <v>317</v>
      </c>
      <c r="M219" s="204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4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3"/>
      <c r="P219" s="173"/>
      <c r="Q219" s="84"/>
      <c r="R219" s="10" t="str">
        <f>IFERROR(_xlfn.XLOOKUP(F219, BS_ATIVIDADE[ATIVIDADE],BS_ATIVIDADE[UNIDADE] ), "*")</f>
        <v>*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8"/>
      <c r="W219" s="173"/>
      <c r="X219" s="218"/>
      <c r="Y219" s="158"/>
      <c r="Z219" s="158"/>
      <c r="AA219" s="84"/>
      <c r="AB219" s="71"/>
      <c r="AC219" s="71"/>
      <c r="AD219" s="173"/>
      <c r="AE219" s="84"/>
      <c r="AF219" s="84"/>
      <c r="AG219" s="84"/>
      <c r="AH219" s="49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-</v>
      </c>
      <c r="AN219" s="258" t="str">
        <f>IF(BS_CONTROLE[[#This Row],[SB]]=0, "-", BS_CONTROLE[[#This Row],[SB]])</f>
        <v>-</v>
      </c>
      <c r="AO219" s="259" t="str">
        <f>IF(BS_CONTROLE[[#This Row],[SUB]]=0, "-", BS_CONTROLE[[#This Row],[SUB]])</f>
        <v>-</v>
      </c>
      <c r="AP219" s="260" t="str">
        <f>IF(BS_CONTROLE[[#This Row],[KM - Inicio]]=0, "-", BS_CONTROLE[[#This Row],[KM - Inicio]])</f>
        <v>-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 t="str">
        <f t="shared" si="19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1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5"/>
      <c r="BP219" s="17"/>
      <c r="BQ219" s="13" t="str">
        <f t="shared" si="20"/>
        <v>Aderente</v>
      </c>
      <c r="BR219" s="19" t="str">
        <f t="shared" si="21"/>
        <v>*</v>
      </c>
      <c r="BS219" s="19" t="str">
        <f t="shared" si="22"/>
        <v>*</v>
      </c>
      <c r="BT219" s="225" t="str">
        <f t="shared" si="23"/>
        <v/>
      </c>
    </row>
    <row r="220" spans="1:72" hidden="1">
      <c r="A220" s="51" t="str">
        <f t="shared" si="18"/>
        <v/>
      </c>
      <c r="B220" s="171"/>
      <c r="C220" s="8" t="str">
        <f>IF(BS_CONTROLE[[#This Row],[DATA]]="","",WEEKNUM(BS_CONTROLE[[#This Row],[DATA]]))</f>
        <v/>
      </c>
      <c r="D220" s="52"/>
      <c r="E220" s="29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4" t="s">
        <v>317</v>
      </c>
      <c r="M220" s="204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4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3"/>
      <c r="P220" s="173"/>
      <c r="Q220" s="84"/>
      <c r="R220" s="10" t="str">
        <f>IFERROR(_xlfn.XLOOKUP(F220, BS_ATIVIDADE[ATIVIDADE],BS_ATIVIDADE[UNIDADE] ), "*")</f>
        <v>*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8"/>
      <c r="W220" s="173"/>
      <c r="X220" s="218"/>
      <c r="Y220" s="158"/>
      <c r="Z220" s="158"/>
      <c r="AA220" s="84"/>
      <c r="AB220" s="71"/>
      <c r="AC220" s="71"/>
      <c r="AD220" s="173"/>
      <c r="AE220" s="84"/>
      <c r="AF220" s="84"/>
      <c r="AG220" s="84"/>
      <c r="AH220" s="49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8" t="str">
        <f>IF(BS_CONTROLE[[#This Row],[Local - Partida]]=0, "-", BS_CONTROLE[[#This Row],[Local - Partida]])</f>
        <v>-</v>
      </c>
      <c r="AL220" s="258" t="str">
        <f>IF(BS_CONTROLE[[#This Row],[Local - Encerramento]]=0, "-", BS_CONTROLE[[#This Row],[Local - Encerramento]])</f>
        <v>-</v>
      </c>
      <c r="AM220" s="258" t="str">
        <f>IF(BS_CONTROLE[[#This Row],[Entre - Estações]]=0, "-", BS_CONTROLE[[#This Row],[Entre - Estações]])</f>
        <v>-</v>
      </c>
      <c r="AN220" s="258" t="str">
        <f>IF(BS_CONTROLE[[#This Row],[SB]]=0, "-", BS_CONTROLE[[#This Row],[SB]])</f>
        <v>-</v>
      </c>
      <c r="AO220" s="259" t="str">
        <f>IF(BS_CONTROLE[[#This Row],[SUB]]=0, "-", BS_CONTROLE[[#This Row],[SUB]])</f>
        <v>-</v>
      </c>
      <c r="AP220" s="260" t="str">
        <f>IF(BS_CONTROLE[[#This Row],[KM - Inicio]]=0, "-", BS_CONTROLE[[#This Row],[KM - Inicio]])</f>
        <v>-</v>
      </c>
      <c r="AQ220" s="260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3" t="str">
        <f t="shared" si="19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1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5"/>
      <c r="BP220" s="17"/>
      <c r="BQ220" s="13" t="str">
        <f t="shared" si="20"/>
        <v>Aderente</v>
      </c>
      <c r="BR220" s="19" t="str">
        <f t="shared" si="21"/>
        <v>*</v>
      </c>
      <c r="BS220" s="19" t="str">
        <f t="shared" si="22"/>
        <v>*</v>
      </c>
      <c r="BT220" s="225" t="str">
        <f t="shared" si="23"/>
        <v/>
      </c>
    </row>
    <row r="221" spans="1:72" hidden="1">
      <c r="A221" s="51" t="str">
        <f t="shared" si="18"/>
        <v/>
      </c>
      <c r="B221" s="171"/>
      <c r="C221" s="8" t="str">
        <f>IF(BS_CONTROLE[[#This Row],[DATA]]="","",WEEKNUM(BS_CONTROLE[[#This Row],[DATA]]))</f>
        <v/>
      </c>
      <c r="D221" s="52"/>
      <c r="E221" s="29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4" t="s">
        <v>317</v>
      </c>
      <c r="M221" s="204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4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3"/>
      <c r="P221" s="173"/>
      <c r="Q221" s="84"/>
      <c r="R221" s="10" t="str">
        <f>IFERROR(_xlfn.XLOOKUP(F221, BS_ATIVIDADE[ATIVIDADE],BS_ATIVIDADE[UNIDADE] ), "*")</f>
        <v>*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8"/>
      <c r="W221" s="173"/>
      <c r="X221" s="218"/>
      <c r="Y221" s="158"/>
      <c r="Z221" s="158"/>
      <c r="AA221" s="84"/>
      <c r="AB221" s="71"/>
      <c r="AC221" s="71"/>
      <c r="AD221" s="173"/>
      <c r="AE221" s="84"/>
      <c r="AF221" s="84"/>
      <c r="AG221" s="84"/>
      <c r="AH221" s="49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-</v>
      </c>
      <c r="AN221" s="258" t="str">
        <f>IF(BS_CONTROLE[[#This Row],[SB]]=0, "-", BS_CONTROLE[[#This Row],[SB]])</f>
        <v>-</v>
      </c>
      <c r="AO221" s="259" t="str">
        <f>IF(BS_CONTROLE[[#This Row],[SUB]]=0, "-", BS_CONTROLE[[#This Row],[SUB]])</f>
        <v>-</v>
      </c>
      <c r="AP221" s="260" t="str">
        <f>IF(BS_CONTROLE[[#This Row],[KM - Inicio]]=0, "-", BS_CONTROLE[[#This Row],[KM - Inicio]])</f>
        <v>-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 t="str">
        <f t="shared" si="19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1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5"/>
      <c r="BP221" s="17"/>
      <c r="BQ221" s="13" t="str">
        <f t="shared" si="20"/>
        <v>Aderente</v>
      </c>
      <c r="BR221" s="19" t="str">
        <f t="shared" si="21"/>
        <v>*</v>
      </c>
      <c r="BS221" s="19" t="str">
        <f t="shared" si="22"/>
        <v>*</v>
      </c>
      <c r="BT221" s="225" t="str">
        <f t="shared" si="23"/>
        <v/>
      </c>
    </row>
    <row r="222" spans="1:72" hidden="1">
      <c r="A222" s="51" t="str">
        <f t="shared" si="18"/>
        <v/>
      </c>
      <c r="B222" s="171"/>
      <c r="C222" s="8" t="str">
        <f>IF(BS_CONTROLE[[#This Row],[DATA]]="","",WEEKNUM(BS_CONTROLE[[#This Row],[DATA]]))</f>
        <v/>
      </c>
      <c r="D222" s="52"/>
      <c r="E222" s="29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4" t="s">
        <v>317</v>
      </c>
      <c r="M222" s="204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4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3"/>
      <c r="P222" s="173"/>
      <c r="Q222" s="84"/>
      <c r="R222" s="10" t="str">
        <f>IFERROR(_xlfn.XLOOKUP(F222, BS_ATIVIDADE[ATIVIDADE],BS_ATIVIDADE[UNIDADE] ), "*")</f>
        <v>*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8"/>
      <c r="W222" s="173"/>
      <c r="X222" s="218"/>
      <c r="Y222" s="158"/>
      <c r="Z222" s="158"/>
      <c r="AA222" s="84"/>
      <c r="AB222" s="71"/>
      <c r="AC222" s="71"/>
      <c r="AD222" s="173"/>
      <c r="AE222" s="84"/>
      <c r="AF222" s="84"/>
      <c r="AG222" s="84"/>
      <c r="AH222" s="49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-</v>
      </c>
      <c r="AN222" s="258" t="str">
        <f>IF(BS_CONTROLE[[#This Row],[SB]]=0, "-", BS_CONTROLE[[#This Row],[SB]])</f>
        <v>-</v>
      </c>
      <c r="AO222" s="259" t="str">
        <f>IF(BS_CONTROLE[[#This Row],[SUB]]=0, "-", BS_CONTROLE[[#This Row],[SUB]])</f>
        <v>-</v>
      </c>
      <c r="AP222" s="260" t="str">
        <f>IF(BS_CONTROLE[[#This Row],[KM - Inicio]]=0, "-", BS_CONTROLE[[#This Row],[KM - Inicio]])</f>
        <v>-</v>
      </c>
      <c r="AQ222" s="260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3" t="str">
        <f t="shared" si="19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1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5"/>
      <c r="BP222" s="17"/>
      <c r="BQ222" s="13" t="str">
        <f t="shared" si="20"/>
        <v>Aderente</v>
      </c>
      <c r="BR222" s="19" t="str">
        <f t="shared" si="21"/>
        <v>*</v>
      </c>
      <c r="BS222" s="19" t="str">
        <f t="shared" si="22"/>
        <v>*</v>
      </c>
      <c r="BT222" s="225" t="str">
        <f t="shared" si="23"/>
        <v/>
      </c>
    </row>
    <row r="223" spans="1:72" hidden="1">
      <c r="A223" s="51" t="str">
        <f t="shared" si="18"/>
        <v/>
      </c>
      <c r="B223" s="171"/>
      <c r="C223" s="8" t="str">
        <f>IF(BS_CONTROLE[[#This Row],[DATA]]="","",WEEKNUM(BS_CONTROLE[[#This Row],[DATA]]))</f>
        <v/>
      </c>
      <c r="D223" s="52"/>
      <c r="E223" s="29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4" t="s">
        <v>317</v>
      </c>
      <c r="M223" s="204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4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3"/>
      <c r="P223" s="173"/>
      <c r="Q223" s="84"/>
      <c r="R223" s="10" t="str">
        <f>IFERROR(_xlfn.XLOOKUP(F223, BS_ATIVIDADE[ATIVIDADE],BS_ATIVIDADE[UNIDADE] ), "*")</f>
        <v>*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8"/>
      <c r="W223" s="173"/>
      <c r="X223" s="218"/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-</v>
      </c>
      <c r="AN223" s="258" t="str">
        <f>IF(BS_CONTROLE[[#This Row],[SB]]=0, "-", BS_CONTROLE[[#This Row],[SB]])</f>
        <v>-</v>
      </c>
      <c r="AO223" s="259" t="str">
        <f>IF(BS_CONTROLE[[#This Row],[SUB]]=0, "-", BS_CONTROLE[[#This Row],[SUB]])</f>
        <v>-</v>
      </c>
      <c r="AP223" s="260" t="str">
        <f>IF(BS_CONTROLE[[#This Row],[KM - Inicio]]=0, "-", BS_CONTROLE[[#This Row],[KM - Inicio]])</f>
        <v>-</v>
      </c>
      <c r="AQ223" s="260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3" t="str">
        <f t="shared" si="19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1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5"/>
      <c r="BP223" s="17"/>
      <c r="BQ223" s="13" t="str">
        <f t="shared" si="20"/>
        <v>Aderente</v>
      </c>
      <c r="BR223" s="19" t="str">
        <f t="shared" si="21"/>
        <v>*</v>
      </c>
      <c r="BS223" s="19" t="str">
        <f t="shared" si="22"/>
        <v>*</v>
      </c>
      <c r="BT223" s="225" t="str">
        <f t="shared" si="23"/>
        <v/>
      </c>
    </row>
    <row r="224" spans="1:72" hidden="1">
      <c r="A224" s="51" t="str">
        <f t="shared" si="18"/>
        <v/>
      </c>
      <c r="B224" s="171"/>
      <c r="C224" s="8" t="str">
        <f>IF(BS_CONTROLE[[#This Row],[DATA]]="","",WEEKNUM(BS_CONTROLE[[#This Row],[DATA]]))</f>
        <v/>
      </c>
      <c r="D224" s="52"/>
      <c r="E224" s="29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4" t="s">
        <v>317</v>
      </c>
      <c r="M224" s="204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4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3"/>
      <c r="P224" s="173"/>
      <c r="Q224" s="84"/>
      <c r="R224" s="10" t="str">
        <f>IFERROR(_xlfn.XLOOKUP(F224, BS_ATIVIDADE[ATIVIDADE],BS_ATIVIDADE[UNIDADE] ), "*")</f>
        <v>*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8"/>
      <c r="W224" s="173"/>
      <c r="X224" s="218"/>
      <c r="Y224" s="158"/>
      <c r="Z224" s="158"/>
      <c r="AA224" s="84"/>
      <c r="AB224" s="71"/>
      <c r="AC224" s="71"/>
      <c r="AD224" s="173"/>
      <c r="AE224" s="84"/>
      <c r="AF224" s="84"/>
      <c r="AG224" s="84"/>
      <c r="AH224" s="49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8" t="str">
        <f>IF(BS_CONTROLE[[#This Row],[Local - Partida]]=0, "-", BS_CONTROLE[[#This Row],[Local - Partida]])</f>
        <v>-</v>
      </c>
      <c r="AL224" s="258" t="str">
        <f>IF(BS_CONTROLE[[#This Row],[Local - Encerramento]]=0, "-", BS_CONTROLE[[#This Row],[Local - Encerramento]])</f>
        <v>-</v>
      </c>
      <c r="AM224" s="258" t="str">
        <f>IF(BS_CONTROLE[[#This Row],[Entre - Estações]]=0, "-", BS_CONTROLE[[#This Row],[Entre - Estações]])</f>
        <v>-</v>
      </c>
      <c r="AN224" s="258" t="str">
        <f>IF(BS_CONTROLE[[#This Row],[SB]]=0, "-", BS_CONTROLE[[#This Row],[SB]])</f>
        <v>-</v>
      </c>
      <c r="AO224" s="259" t="str">
        <f>IF(BS_CONTROLE[[#This Row],[SUB]]=0, "-", BS_CONTROLE[[#This Row],[SUB]])</f>
        <v>-</v>
      </c>
      <c r="AP224" s="260" t="str">
        <f>IF(BS_CONTROLE[[#This Row],[KM - Inicio]]=0, "-", BS_CONTROLE[[#This Row],[KM - Inicio]])</f>
        <v>-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 t="str">
        <f t="shared" si="19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1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5"/>
      <c r="BP224" s="17"/>
      <c r="BQ224" s="13" t="str">
        <f t="shared" si="20"/>
        <v>Aderente</v>
      </c>
      <c r="BR224" s="19" t="str">
        <f t="shared" si="21"/>
        <v>*</v>
      </c>
      <c r="BS224" s="19" t="str">
        <f t="shared" si="22"/>
        <v>*</v>
      </c>
      <c r="BT224" s="225" t="str">
        <f t="shared" si="23"/>
        <v/>
      </c>
    </row>
    <row r="225" spans="1:72" hidden="1">
      <c r="A225" s="51" t="str">
        <f t="shared" si="18"/>
        <v/>
      </c>
      <c r="B225" s="171"/>
      <c r="C225" s="8" t="str">
        <f>IF(BS_CONTROLE[[#This Row],[DATA]]="","",WEEKNUM(BS_CONTROLE[[#This Row],[DATA]]))</f>
        <v/>
      </c>
      <c r="D225" s="52"/>
      <c r="E225" s="29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4" t="s">
        <v>317</v>
      </c>
      <c r="M225" s="204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4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3"/>
      <c r="P225" s="173"/>
      <c r="Q225" s="84"/>
      <c r="R225" s="10" t="str">
        <f>IFERROR(_xlfn.XLOOKUP(F225, BS_ATIVIDADE[ATIVIDADE],BS_ATIVIDADE[UNIDADE] ), "*")</f>
        <v>*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8"/>
      <c r="W225" s="173"/>
      <c r="X225" s="218"/>
      <c r="Y225" s="158"/>
      <c r="Z225" s="158"/>
      <c r="AA225" s="84"/>
      <c r="AB225" s="71"/>
      <c r="AC225" s="71"/>
      <c r="AD225" s="173"/>
      <c r="AE225" s="84"/>
      <c r="AF225" s="84"/>
      <c r="AG225" s="84"/>
      <c r="AH225" s="49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-</v>
      </c>
      <c r="AN225" s="258" t="str">
        <f>IF(BS_CONTROLE[[#This Row],[SB]]=0, "-", BS_CONTROLE[[#This Row],[SB]])</f>
        <v>-</v>
      </c>
      <c r="AO225" s="259" t="str">
        <f>IF(BS_CONTROLE[[#This Row],[SUB]]=0, "-", BS_CONTROLE[[#This Row],[SUB]])</f>
        <v>-</v>
      </c>
      <c r="AP225" s="260" t="str">
        <f>IF(BS_CONTROLE[[#This Row],[KM - Inicio]]=0, "-", BS_CONTROLE[[#This Row],[KM - Inicio]])</f>
        <v>-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 t="str">
        <f t="shared" si="19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1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5"/>
      <c r="BP225" s="17"/>
      <c r="BQ225" s="13" t="str">
        <f t="shared" si="20"/>
        <v>Aderente</v>
      </c>
      <c r="BR225" s="19" t="str">
        <f t="shared" si="21"/>
        <v>*</v>
      </c>
      <c r="BS225" s="19" t="str">
        <f t="shared" si="22"/>
        <v>*</v>
      </c>
      <c r="BT225" s="225" t="str">
        <f t="shared" si="23"/>
        <v/>
      </c>
    </row>
    <row r="226" spans="1:72" hidden="1">
      <c r="A226" s="51" t="str">
        <f t="shared" si="18"/>
        <v/>
      </c>
      <c r="B226" s="171"/>
      <c r="C226" s="8" t="str">
        <f>IF(BS_CONTROLE[[#This Row],[DATA]]="","",WEEKNUM(BS_CONTROLE[[#This Row],[DATA]]))</f>
        <v/>
      </c>
      <c r="D226" s="52"/>
      <c r="E226" s="29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4" t="s">
        <v>317</v>
      </c>
      <c r="M226" s="204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4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3"/>
      <c r="P226" s="173"/>
      <c r="Q226" s="84"/>
      <c r="R226" s="10" t="str">
        <f>IFERROR(_xlfn.XLOOKUP(F226, BS_ATIVIDADE[ATIVIDADE],BS_ATIVIDADE[UNIDADE] ), "*")</f>
        <v>*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8"/>
      <c r="W226" s="173"/>
      <c r="X226" s="218"/>
      <c r="Y226" s="158"/>
      <c r="Z226" s="158"/>
      <c r="AA226" s="84"/>
      <c r="AB226" s="71"/>
      <c r="AC226" s="71"/>
      <c r="AD226" s="173"/>
      <c r="AE226" s="84"/>
      <c r="AF226" s="84"/>
      <c r="AG226" s="84"/>
      <c r="AH226" s="49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8" t="str">
        <f>IF(BS_CONTROLE[[#This Row],[Local - Partida]]=0, "-", BS_CONTROLE[[#This Row],[Local - Partida]])</f>
        <v>-</v>
      </c>
      <c r="AL226" s="258" t="str">
        <f>IF(BS_CONTROLE[[#This Row],[Local - Encerramento]]=0, "-", BS_CONTROLE[[#This Row],[Local - Encerramento]])</f>
        <v>-</v>
      </c>
      <c r="AM226" s="258" t="str">
        <f>IF(BS_CONTROLE[[#This Row],[Entre - Estações]]=0, "-", BS_CONTROLE[[#This Row],[Entre - Estações]])</f>
        <v>-</v>
      </c>
      <c r="AN226" s="258" t="str">
        <f>IF(BS_CONTROLE[[#This Row],[SB]]=0, "-", BS_CONTROLE[[#This Row],[SB]])</f>
        <v>-</v>
      </c>
      <c r="AO226" s="259" t="str">
        <f>IF(BS_CONTROLE[[#This Row],[SUB]]=0, "-", BS_CONTROLE[[#This Row],[SUB]])</f>
        <v>-</v>
      </c>
      <c r="AP226" s="260" t="str">
        <f>IF(BS_CONTROLE[[#This Row],[KM - Inicio]]=0, "-", BS_CONTROLE[[#This Row],[KM - Inicio]])</f>
        <v>-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 t="str">
        <f t="shared" si="19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1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5"/>
      <c r="BP226" s="17"/>
      <c r="BQ226" s="13" t="str">
        <f t="shared" si="20"/>
        <v>Aderente</v>
      </c>
      <c r="BR226" s="19" t="str">
        <f t="shared" si="21"/>
        <v>*</v>
      </c>
      <c r="BS226" s="19" t="str">
        <f t="shared" si="22"/>
        <v>*</v>
      </c>
      <c r="BT226" s="225" t="str">
        <f t="shared" si="23"/>
        <v/>
      </c>
    </row>
    <row r="227" spans="1:72" hidden="1">
      <c r="A227" s="51" t="str">
        <f t="shared" si="18"/>
        <v/>
      </c>
      <c r="B227" s="171"/>
      <c r="C227" s="8" t="str">
        <f>IF(BS_CONTROLE[[#This Row],[DATA]]="","",WEEKNUM(BS_CONTROLE[[#This Row],[DATA]]))</f>
        <v/>
      </c>
      <c r="D227" s="52"/>
      <c r="E227" s="29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4" t="s">
        <v>317</v>
      </c>
      <c r="M227" s="204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4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3"/>
      <c r="P227" s="173"/>
      <c r="Q227" s="84"/>
      <c r="R227" s="10" t="str">
        <f>IFERROR(_xlfn.XLOOKUP(F227, BS_ATIVIDADE[ATIVIDADE],BS_ATIVIDADE[UNIDADE] ), "*")</f>
        <v>*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8"/>
      <c r="W227" s="173"/>
      <c r="X227" s="218"/>
      <c r="Y227" s="158"/>
      <c r="Z227" s="158"/>
      <c r="AA227" s="84"/>
      <c r="AB227" s="71"/>
      <c r="AC227" s="71"/>
      <c r="AD227" s="173"/>
      <c r="AE227" s="84"/>
      <c r="AF227" s="84"/>
      <c r="AG227" s="84"/>
      <c r="AH227" s="49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8" t="str">
        <f>IF(BS_CONTROLE[[#This Row],[Local - Partida]]=0, "-", BS_CONTROLE[[#This Row],[Local - Partida]])</f>
        <v>-</v>
      </c>
      <c r="AL227" s="258" t="str">
        <f>IF(BS_CONTROLE[[#This Row],[Local - Encerramento]]=0, "-", BS_CONTROLE[[#This Row],[Local - Encerramento]])</f>
        <v>-</v>
      </c>
      <c r="AM227" s="258" t="str">
        <f>IF(BS_CONTROLE[[#This Row],[Entre - Estações]]=0, "-", BS_CONTROLE[[#This Row],[Entre - Estações]])</f>
        <v>-</v>
      </c>
      <c r="AN227" s="258" t="str">
        <f>IF(BS_CONTROLE[[#This Row],[SB]]=0, "-", BS_CONTROLE[[#This Row],[SB]])</f>
        <v>-</v>
      </c>
      <c r="AO227" s="259" t="str">
        <f>IF(BS_CONTROLE[[#This Row],[SUB]]=0, "-", BS_CONTROLE[[#This Row],[SUB]])</f>
        <v>-</v>
      </c>
      <c r="AP227" s="260" t="str">
        <f>IF(BS_CONTROLE[[#This Row],[KM - Inicio]]=0, "-", BS_CONTROLE[[#This Row],[KM - Inicio]])</f>
        <v>-</v>
      </c>
      <c r="AQ227" s="260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3" t="str">
        <f t="shared" si="19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1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5"/>
      <c r="BP227" s="17"/>
      <c r="BQ227" s="13" t="str">
        <f t="shared" si="20"/>
        <v>Aderente</v>
      </c>
      <c r="BR227" s="19" t="str">
        <f t="shared" si="21"/>
        <v>*</v>
      </c>
      <c r="BS227" s="19" t="str">
        <f t="shared" si="22"/>
        <v>*</v>
      </c>
      <c r="BT227" s="225" t="str">
        <f>IF(BN227="","",SUBSTITUTE(BM227," ","")&amp;SUBSTITUTE(BN227," ",""))</f>
        <v/>
      </c>
    </row>
    <row r="228" spans="1:72" hidden="1">
      <c r="A228" s="51" t="str">
        <f t="shared" ref="A228:A291" si="24">D228&amp;B228</f>
        <v/>
      </c>
      <c r="B228" s="171"/>
      <c r="C228" s="8" t="str">
        <f>IF(BS_CONTROLE[[#This Row],[DATA]]="","",WEEKNUM(BS_CONTROLE[[#This Row],[DATA]]))</f>
        <v/>
      </c>
      <c r="D228" s="52"/>
      <c r="E228" s="29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4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*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 t="str">
        <f t="shared" ref="AY228:AY291" si="25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6">IF(AND(BR228&lt;1,BS228&lt;1),"Produção e Intervalo",IF(BR228&lt;1,"Intervalo",IF(BS228&lt;1,"Produção","Aderente")))</f>
        <v>Aderente</v>
      </c>
      <c r="BR228" s="19" t="str">
        <f t="shared" ref="BR228:BR291" si="27">IF(OR(B228="",F228=""),"*",AY228/P228)</f>
        <v>*</v>
      </c>
      <c r="BS228" s="19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1" t="str">
        <f t="shared" si="24"/>
        <v/>
      </c>
      <c r="B229" s="171"/>
      <c r="C229" s="8" t="str">
        <f>IF(BS_CONTROLE[[#This Row],[DATA]]="","",WEEKNUM(BS_CONTROLE[[#This Row],[DATA]]))</f>
        <v/>
      </c>
      <c r="D229" s="52"/>
      <c r="E229" s="29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4" t="s">
        <v>317</v>
      </c>
      <c r="M229" s="204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4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3"/>
      <c r="P229" s="173"/>
      <c r="Q229" s="84"/>
      <c r="R229" s="10" t="str">
        <f>IFERROR(_xlfn.XLOOKUP(F229, BS_ATIVIDADE[ATIVIDADE],BS_ATIVIDADE[UNIDADE] ), "*")</f>
        <v>*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8"/>
      <c r="W229" s="173"/>
      <c r="X229" s="218"/>
      <c r="Y229" s="158"/>
      <c r="Z229" s="158"/>
      <c r="AA229" s="84"/>
      <c r="AB229" s="71"/>
      <c r="AC229" s="71"/>
      <c r="AD229" s="173"/>
      <c r="AE229" s="84"/>
      <c r="AF229" s="84"/>
      <c r="AG229" s="84"/>
      <c r="AH229" s="49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-</v>
      </c>
      <c r="AN229" s="258" t="str">
        <f>IF(BS_CONTROLE[[#This Row],[SB]]=0, "-", BS_CONTROLE[[#This Row],[SB]])</f>
        <v>-</v>
      </c>
      <c r="AO229" s="259" t="str">
        <f>IF(BS_CONTROLE[[#This Row],[SUB]]=0, "-", BS_CONTROLE[[#This Row],[SUB]])</f>
        <v>-</v>
      </c>
      <c r="AP229" s="260" t="str">
        <f>IF(BS_CONTROLE[[#This Row],[KM - Inicio]]=0, "-", BS_CONTROLE[[#This Row],[KM - Inicio]])</f>
        <v>-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 t="str">
        <f t="shared" si="25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1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Aderente</v>
      </c>
      <c r="BR229" s="19" t="str">
        <f t="shared" si="27"/>
        <v>*</v>
      </c>
      <c r="BS229" s="19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4"/>
        <v/>
      </c>
      <c r="B230" s="171"/>
      <c r="C230" s="8" t="str">
        <f>IF(BS_CONTROLE[[#This Row],[DATA]]="","",WEEKNUM(BS_CONTROLE[[#This Row],[DATA]]))</f>
        <v/>
      </c>
      <c r="D230" s="52"/>
      <c r="E230" s="29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4" t="s">
        <v>317</v>
      </c>
      <c r="M230" s="204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4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3"/>
      <c r="P230" s="173"/>
      <c r="Q230" s="84"/>
      <c r="R230" s="10" t="str">
        <f>IFERROR(_xlfn.XLOOKUP(F230, BS_ATIVIDADE[ATIVIDADE],BS_ATIVIDADE[UNIDADE] ), "*")</f>
        <v>*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8"/>
      <c r="W230" s="173"/>
      <c r="X230" s="218"/>
      <c r="Y230" s="158"/>
      <c r="Z230" s="158"/>
      <c r="AA230" s="84"/>
      <c r="AB230" s="71"/>
      <c r="AC230" s="71"/>
      <c r="AD230" s="173"/>
      <c r="AE230" s="84"/>
      <c r="AF230" s="84"/>
      <c r="AG230" s="84"/>
      <c r="AH230" s="49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-</v>
      </c>
      <c r="AN230" s="258" t="str">
        <f>IF(BS_CONTROLE[[#This Row],[SB]]=0, "-", BS_CONTROLE[[#This Row],[SB]])</f>
        <v>-</v>
      </c>
      <c r="AO230" s="259" t="str">
        <f>IF(BS_CONTROLE[[#This Row],[SUB]]=0, "-", BS_CONTROLE[[#This Row],[SUB]])</f>
        <v>-</v>
      </c>
      <c r="AP230" s="260" t="str">
        <f>IF(BS_CONTROLE[[#This Row],[KM - Inicio]]=0, "-", BS_CONTROLE[[#This Row],[KM - Inicio]])</f>
        <v>-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 t="str">
        <f t="shared" si="25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1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Aderente</v>
      </c>
      <c r="BR230" s="19" t="str">
        <f t="shared" si="27"/>
        <v>*</v>
      </c>
      <c r="BS230" s="19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4"/>
        <v/>
      </c>
      <c r="B231" s="171"/>
      <c r="C231" s="8" t="str">
        <f>IF(BS_CONTROLE[[#This Row],[DATA]]="","",WEEKNUM(BS_CONTROLE[[#This Row],[DATA]]))</f>
        <v/>
      </c>
      <c r="D231" s="52"/>
      <c r="E231" s="29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4" t="s">
        <v>317</v>
      </c>
      <c r="M231" s="204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4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3"/>
      <c r="P231" s="173"/>
      <c r="Q231" s="84"/>
      <c r="R231" s="10" t="str">
        <f>IFERROR(_xlfn.XLOOKUP(F231, BS_ATIVIDADE[ATIVIDADE],BS_ATIVIDADE[UNIDADE] ), "*")</f>
        <v>*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8"/>
      <c r="W231" s="173"/>
      <c r="X231" s="218"/>
      <c r="Y231" s="158"/>
      <c r="Z231" s="158"/>
      <c r="AA231" s="84"/>
      <c r="AB231" s="71"/>
      <c r="AC231" s="71"/>
      <c r="AD231" s="173"/>
      <c r="AE231" s="84"/>
      <c r="AF231" s="84"/>
      <c r="AG231" s="84"/>
      <c r="AH231" s="49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-</v>
      </c>
      <c r="AN231" s="258" t="str">
        <f>IF(BS_CONTROLE[[#This Row],[SB]]=0, "-", BS_CONTROLE[[#This Row],[SB]])</f>
        <v>-</v>
      </c>
      <c r="AO231" s="259" t="str">
        <f>IF(BS_CONTROLE[[#This Row],[SUB]]=0, "-", BS_CONTROLE[[#This Row],[SUB]])</f>
        <v>-</v>
      </c>
      <c r="AP231" s="260" t="str">
        <f>IF(BS_CONTROLE[[#This Row],[KM - Inicio]]=0, "-", BS_CONTROLE[[#This Row],[KM - Inicio]])</f>
        <v>-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 t="str">
        <f t="shared" si="25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1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Aderente</v>
      </c>
      <c r="BR231" s="19" t="str">
        <f t="shared" si="27"/>
        <v>*</v>
      </c>
      <c r="BS231" s="19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4"/>
        <v/>
      </c>
      <c r="B232" s="171"/>
      <c r="C232" s="8" t="str">
        <f>IF(BS_CONTROLE[[#This Row],[DATA]]="","",WEEKNUM(BS_CONTROLE[[#This Row],[DATA]]))</f>
        <v/>
      </c>
      <c r="D232" s="52"/>
      <c r="E232" s="29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4" t="s">
        <v>317</v>
      </c>
      <c r="M232" s="204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4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3"/>
      <c r="P232" s="173"/>
      <c r="Q232" s="84"/>
      <c r="R232" s="10" t="str">
        <f>IFERROR(_xlfn.XLOOKUP(F232, BS_ATIVIDADE[ATIVIDADE],BS_ATIVIDADE[UNIDADE] ), "*")</f>
        <v>*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8"/>
      <c r="W232" s="173"/>
      <c r="X232" s="218"/>
      <c r="Y232" s="158"/>
      <c r="Z232" s="158"/>
      <c r="AA232" s="84"/>
      <c r="AB232" s="71"/>
      <c r="AC232" s="71"/>
      <c r="AD232" s="173"/>
      <c r="AE232" s="84"/>
      <c r="AF232" s="84"/>
      <c r="AG232" s="84"/>
      <c r="AH232" s="49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8" t="str">
        <f>IF(BS_CONTROLE[[#This Row],[Local - Partida]]=0, "-", BS_CONTROLE[[#This Row],[Local - Partida]])</f>
        <v>-</v>
      </c>
      <c r="AL232" s="258" t="str">
        <f>IF(BS_CONTROLE[[#This Row],[Local - Encerramento]]=0, "-", BS_CONTROLE[[#This Row],[Local - Encerramento]])</f>
        <v>-</v>
      </c>
      <c r="AM232" s="258" t="str">
        <f>IF(BS_CONTROLE[[#This Row],[Entre - Estações]]=0, "-", BS_CONTROLE[[#This Row],[Entre - Estações]])</f>
        <v>-</v>
      </c>
      <c r="AN232" s="258" t="str">
        <f>IF(BS_CONTROLE[[#This Row],[SB]]=0, "-", BS_CONTROLE[[#This Row],[SB]])</f>
        <v>-</v>
      </c>
      <c r="AO232" s="259" t="str">
        <f>IF(BS_CONTROLE[[#This Row],[SUB]]=0, "-", BS_CONTROLE[[#This Row],[SUB]])</f>
        <v>-</v>
      </c>
      <c r="AP232" s="260" t="str">
        <f>IF(BS_CONTROLE[[#This Row],[KM - Inicio]]=0, "-", BS_CONTROLE[[#This Row],[KM - Inicio]])</f>
        <v>-</v>
      </c>
      <c r="AQ232" s="260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3" t="str">
        <f t="shared" si="25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1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5"/>
      <c r="BP232" s="17"/>
      <c r="BQ232" s="13" t="str">
        <f t="shared" si="26"/>
        <v>Aderente</v>
      </c>
      <c r="BR232" s="19" t="str">
        <f t="shared" si="27"/>
        <v>*</v>
      </c>
      <c r="BS232" s="19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1" t="str">
        <f t="shared" si="24"/>
        <v/>
      </c>
      <c r="B233" s="171"/>
      <c r="C233" s="8" t="str">
        <f>IF(BS_CONTROLE[[#This Row],[DATA]]="","",WEEKNUM(BS_CONTROLE[[#This Row],[DATA]]))</f>
        <v/>
      </c>
      <c r="D233" s="52"/>
      <c r="E233" s="29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4" t="s">
        <v>317</v>
      </c>
      <c r="M233" s="204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4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3"/>
      <c r="P233" s="173"/>
      <c r="Q233" s="84"/>
      <c r="R233" s="10" t="str">
        <f>IFERROR(_xlfn.XLOOKUP(F233, BS_ATIVIDADE[ATIVIDADE],BS_ATIVIDADE[UNIDADE] ), "*")</f>
        <v>*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8"/>
      <c r="W233" s="173"/>
      <c r="X233" s="218"/>
      <c r="Y233" s="158"/>
      <c r="Z233" s="158"/>
      <c r="AA233" s="84"/>
      <c r="AB233" s="71"/>
      <c r="AC233" s="71"/>
      <c r="AD233" s="173"/>
      <c r="AE233" s="84"/>
      <c r="AF233" s="84"/>
      <c r="AG233" s="84"/>
      <c r="AH233" s="49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-</v>
      </c>
      <c r="AN233" s="258" t="str">
        <f>IF(BS_CONTROLE[[#This Row],[SB]]=0, "-", BS_CONTROLE[[#This Row],[SB]])</f>
        <v>-</v>
      </c>
      <c r="AO233" s="259" t="str">
        <f>IF(BS_CONTROLE[[#This Row],[SUB]]=0, "-", BS_CONTROLE[[#This Row],[SUB]])</f>
        <v>-</v>
      </c>
      <c r="AP233" s="260" t="str">
        <f>IF(BS_CONTROLE[[#This Row],[KM - Inicio]]=0, "-", BS_CONTROLE[[#This Row],[KM - Inicio]])</f>
        <v>-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 t="str">
        <f t="shared" si="25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1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6"/>
        <v>Aderente</v>
      </c>
      <c r="BR233" s="19" t="str">
        <f t="shared" si="27"/>
        <v>*</v>
      </c>
      <c r="BS233" s="19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1" t="str">
        <f t="shared" si="24"/>
        <v/>
      </c>
      <c r="B234" s="171"/>
      <c r="C234" s="8" t="str">
        <f>IF(BS_CONTROLE[[#This Row],[DATA]]="","",WEEKNUM(BS_CONTROLE[[#This Row],[DATA]]))</f>
        <v/>
      </c>
      <c r="D234" s="52"/>
      <c r="E234" s="29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4" t="s">
        <v>317</v>
      </c>
      <c r="M234" s="204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4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3"/>
      <c r="P234" s="173"/>
      <c r="Q234" s="84"/>
      <c r="R234" s="10" t="str">
        <f>IFERROR(_xlfn.XLOOKUP(F234, BS_ATIVIDADE[ATIVIDADE],BS_ATIVIDADE[UNIDADE] ), "*")</f>
        <v>*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8"/>
      <c r="W234" s="173"/>
      <c r="X234" s="218"/>
      <c r="Y234" s="158"/>
      <c r="Z234" s="158"/>
      <c r="AA234" s="84"/>
      <c r="AB234" s="71"/>
      <c r="AC234" s="71"/>
      <c r="AD234" s="173"/>
      <c r="AE234" s="84"/>
      <c r="AF234" s="84"/>
      <c r="AG234" s="84"/>
      <c r="AH234" s="49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-</v>
      </c>
      <c r="AN234" s="258" t="str">
        <f>IF(BS_CONTROLE[[#This Row],[SB]]=0, "-", BS_CONTROLE[[#This Row],[SB]])</f>
        <v>-</v>
      </c>
      <c r="AO234" s="259" t="str">
        <f>IF(BS_CONTROLE[[#This Row],[SUB]]=0, "-", BS_CONTROLE[[#This Row],[SUB]])</f>
        <v>-</v>
      </c>
      <c r="AP234" s="260" t="str">
        <f>IF(BS_CONTROLE[[#This Row],[KM - Inicio]]=0, "-", BS_CONTROLE[[#This Row],[KM - Inicio]])</f>
        <v>-</v>
      </c>
      <c r="AQ234" s="260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3" t="str">
        <f t="shared" si="25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1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5"/>
      <c r="BP234" s="17"/>
      <c r="BQ234" s="13" t="str">
        <f t="shared" si="26"/>
        <v>Aderente</v>
      </c>
      <c r="BR234" s="19" t="str">
        <f t="shared" si="27"/>
        <v>*</v>
      </c>
      <c r="BS234" s="19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1" t="str">
        <f t="shared" si="24"/>
        <v/>
      </c>
      <c r="B235" s="171"/>
      <c r="C235" s="8" t="str">
        <f>IF(BS_CONTROLE[[#This Row],[DATA]]="","",WEEKNUM(BS_CONTROLE[[#This Row],[DATA]]))</f>
        <v/>
      </c>
      <c r="D235" s="52"/>
      <c r="E235" s="29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4" t="s">
        <v>317</v>
      </c>
      <c r="M235" s="204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4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3"/>
      <c r="P235" s="173"/>
      <c r="Q235" s="84"/>
      <c r="R235" s="10" t="str">
        <f>IFERROR(_xlfn.XLOOKUP(F235, BS_ATIVIDADE[ATIVIDADE],BS_ATIVIDADE[UNIDADE] ), "*")</f>
        <v>*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8"/>
      <c r="W235" s="173"/>
      <c r="X235" s="218"/>
      <c r="Y235" s="158"/>
      <c r="Z235" s="158"/>
      <c r="AA235" s="84"/>
      <c r="AB235" s="71"/>
      <c r="AC235" s="71"/>
      <c r="AD235" s="173"/>
      <c r="AE235" s="84"/>
      <c r="AF235" s="84"/>
      <c r="AG235" s="84"/>
      <c r="AH235" s="49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-</v>
      </c>
      <c r="AN235" s="258" t="str">
        <f>IF(BS_CONTROLE[[#This Row],[SB]]=0, "-", BS_CONTROLE[[#This Row],[SB]])</f>
        <v>-</v>
      </c>
      <c r="AO235" s="259" t="str">
        <f>IF(BS_CONTROLE[[#This Row],[SUB]]=0, "-", BS_CONTROLE[[#This Row],[SUB]])</f>
        <v>-</v>
      </c>
      <c r="AP235" s="260" t="str">
        <f>IF(BS_CONTROLE[[#This Row],[KM - Inicio]]=0, "-", BS_CONTROLE[[#This Row],[KM - Inicio]])</f>
        <v>-</v>
      </c>
      <c r="AQ235" s="260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3" t="str">
        <f t="shared" si="25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1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5"/>
      <c r="BP235" s="17"/>
      <c r="BQ235" s="13" t="str">
        <f t="shared" si="26"/>
        <v>Aderente</v>
      </c>
      <c r="BR235" s="19" t="str">
        <f t="shared" si="27"/>
        <v>*</v>
      </c>
      <c r="BS235" s="19" t="str">
        <f t="shared" si="28"/>
        <v>*</v>
      </c>
      <c r="BT235" s="225" t="str">
        <f t="shared" si="23"/>
        <v/>
      </c>
    </row>
    <row r="236" spans="1:72" hidden="1">
      <c r="A236" s="51" t="str">
        <f t="shared" si="24"/>
        <v/>
      </c>
      <c r="B236" s="171"/>
      <c r="C236" s="8" t="str">
        <f>IF(BS_CONTROLE[[#This Row],[DATA]]="","",WEEKNUM(BS_CONTROLE[[#This Row],[DATA]]))</f>
        <v/>
      </c>
      <c r="D236" s="52"/>
      <c r="E236" s="29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4" t="s">
        <v>317</v>
      </c>
      <c r="M236" s="204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4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3"/>
      <c r="P236" s="173"/>
      <c r="Q236" s="84"/>
      <c r="R236" s="10" t="str">
        <f>IFERROR(_xlfn.XLOOKUP(F236, BS_ATIVIDADE[ATIVIDADE],BS_ATIVIDADE[UNIDADE] ), "*")</f>
        <v>*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8"/>
      <c r="W236" s="173"/>
      <c r="X236" s="218"/>
      <c r="Y236" s="158"/>
      <c r="Z236" s="158"/>
      <c r="AA236" s="84"/>
      <c r="AB236" s="71"/>
      <c r="AC236" s="71"/>
      <c r="AD236" s="173"/>
      <c r="AE236" s="84"/>
      <c r="AF236" s="84"/>
      <c r="AG236" s="84"/>
      <c r="AH236" s="49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8" t="str">
        <f>IF(BS_CONTROLE[[#This Row],[Local - Partida]]=0, "-", BS_CONTROLE[[#This Row],[Local - Partida]])</f>
        <v>-</v>
      </c>
      <c r="AL236" s="258" t="str">
        <f>IF(BS_CONTROLE[[#This Row],[Local - Encerramento]]=0, "-", BS_CONTROLE[[#This Row],[Local - Encerramento]])</f>
        <v>-</v>
      </c>
      <c r="AM236" s="258" t="str">
        <f>IF(BS_CONTROLE[[#This Row],[Entre - Estações]]=0, "-", BS_CONTROLE[[#This Row],[Entre - Estações]])</f>
        <v>-</v>
      </c>
      <c r="AN236" s="258" t="str">
        <f>IF(BS_CONTROLE[[#This Row],[SB]]=0, "-", BS_CONTROLE[[#This Row],[SB]])</f>
        <v>-</v>
      </c>
      <c r="AO236" s="259" t="str">
        <f>IF(BS_CONTROLE[[#This Row],[SUB]]=0, "-", BS_CONTROLE[[#This Row],[SUB]])</f>
        <v>-</v>
      </c>
      <c r="AP236" s="260" t="str">
        <f>IF(BS_CONTROLE[[#This Row],[KM - Inicio]]=0, "-", BS_CONTROLE[[#This Row],[KM - Inicio]])</f>
        <v>-</v>
      </c>
      <c r="AQ236" s="260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3" t="str">
        <f t="shared" si="25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1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5"/>
      <c r="BP236" s="17"/>
      <c r="BQ236" s="13" t="str">
        <f t="shared" si="26"/>
        <v>Aderente</v>
      </c>
      <c r="BR236" s="19" t="str">
        <f t="shared" si="27"/>
        <v>*</v>
      </c>
      <c r="BS236" s="19" t="str">
        <f t="shared" si="28"/>
        <v>*</v>
      </c>
      <c r="BT236" s="225" t="str">
        <f t="shared" si="23"/>
        <v/>
      </c>
    </row>
    <row r="237" spans="1:72" hidden="1">
      <c r="A237" s="51" t="str">
        <f t="shared" si="24"/>
        <v/>
      </c>
      <c r="B237" s="171"/>
      <c r="C237" s="8" t="str">
        <f>IF(BS_CONTROLE[[#This Row],[DATA]]="","",WEEKNUM(BS_CONTROLE[[#This Row],[DATA]]))</f>
        <v/>
      </c>
      <c r="D237" s="52"/>
      <c r="E237" s="29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4" t="s">
        <v>317</v>
      </c>
      <c r="M237" s="204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4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3"/>
      <c r="P237" s="173"/>
      <c r="Q237" s="84"/>
      <c r="R237" s="10" t="str">
        <f>IFERROR(_xlfn.XLOOKUP(F237, BS_ATIVIDADE[ATIVIDADE],BS_ATIVIDADE[UNIDADE] ), "*")</f>
        <v>*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8"/>
      <c r="W237" s="173"/>
      <c r="X237" s="218"/>
      <c r="Y237" s="158"/>
      <c r="Z237" s="158"/>
      <c r="AA237" s="84"/>
      <c r="AB237" s="71"/>
      <c r="AC237" s="71"/>
      <c r="AD237" s="173"/>
      <c r="AE237" s="84"/>
      <c r="AF237" s="84"/>
      <c r="AG237" s="84"/>
      <c r="AH237" s="49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-</v>
      </c>
      <c r="AN237" s="258" t="str">
        <f>IF(BS_CONTROLE[[#This Row],[SB]]=0, "-", BS_CONTROLE[[#This Row],[SB]])</f>
        <v>-</v>
      </c>
      <c r="AO237" s="259" t="str">
        <f>IF(BS_CONTROLE[[#This Row],[SUB]]=0, "-", BS_CONTROLE[[#This Row],[SUB]])</f>
        <v>-</v>
      </c>
      <c r="AP237" s="260" t="str">
        <f>IF(BS_CONTROLE[[#This Row],[KM - Inicio]]=0, "-", BS_CONTROLE[[#This Row],[KM - Inicio]])</f>
        <v>-</v>
      </c>
      <c r="AQ237" s="260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3" t="str">
        <f t="shared" si="25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1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5"/>
      <c r="BP237" s="17"/>
      <c r="BQ237" s="13" t="str">
        <f t="shared" si="26"/>
        <v>Aderente</v>
      </c>
      <c r="BR237" s="19" t="str">
        <f t="shared" si="27"/>
        <v>*</v>
      </c>
      <c r="BS237" s="19" t="str">
        <f t="shared" si="28"/>
        <v>*</v>
      </c>
      <c r="BT237" s="225" t="str">
        <f t="shared" si="23"/>
        <v/>
      </c>
    </row>
    <row r="238" spans="1:72" hidden="1">
      <c r="A238" s="51" t="str">
        <f t="shared" si="24"/>
        <v/>
      </c>
      <c r="B238" s="171"/>
      <c r="C238" s="8" t="str">
        <f>IF(BS_CONTROLE[[#This Row],[DATA]]="","",WEEKNUM(BS_CONTROLE[[#This Row],[DATA]]))</f>
        <v/>
      </c>
      <c r="D238" s="52"/>
      <c r="E238" s="29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4" t="s">
        <v>317</v>
      </c>
      <c r="M238" s="204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4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3"/>
      <c r="P238" s="173"/>
      <c r="Q238" s="84"/>
      <c r="R238" s="10" t="str">
        <f>IFERROR(_xlfn.XLOOKUP(F238, BS_ATIVIDADE[ATIVIDADE],BS_ATIVIDADE[UNIDADE] ), "*")</f>
        <v>*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8"/>
      <c r="W238" s="173"/>
      <c r="X238" s="218"/>
      <c r="Y238" s="158"/>
      <c r="Z238" s="158"/>
      <c r="AA238" s="84"/>
      <c r="AB238" s="71"/>
      <c r="AC238" s="71"/>
      <c r="AD238" s="173"/>
      <c r="AE238" s="84"/>
      <c r="AF238" s="84"/>
      <c r="AG238" s="84"/>
      <c r="AH238" s="49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-</v>
      </c>
      <c r="AN238" s="258" t="str">
        <f>IF(BS_CONTROLE[[#This Row],[SB]]=0, "-", BS_CONTROLE[[#This Row],[SB]])</f>
        <v>-</v>
      </c>
      <c r="AO238" s="259" t="str">
        <f>IF(BS_CONTROLE[[#This Row],[SUB]]=0, "-", BS_CONTROLE[[#This Row],[SUB]])</f>
        <v>-</v>
      </c>
      <c r="AP238" s="260" t="str">
        <f>IF(BS_CONTROLE[[#This Row],[KM - Inicio]]=0, "-", BS_CONTROLE[[#This Row],[KM - Inicio]])</f>
        <v>-</v>
      </c>
      <c r="AQ238" s="260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3" t="str">
        <f t="shared" si="25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1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5"/>
      <c r="BP238" s="17"/>
      <c r="BQ238" s="13" t="str">
        <f t="shared" si="26"/>
        <v>Aderente</v>
      </c>
      <c r="BR238" s="19" t="str">
        <f t="shared" si="27"/>
        <v>*</v>
      </c>
      <c r="BS238" s="19" t="str">
        <f t="shared" si="28"/>
        <v>*</v>
      </c>
      <c r="BT238" s="225" t="str">
        <f t="shared" si="23"/>
        <v/>
      </c>
    </row>
    <row r="239" spans="1:72" hidden="1">
      <c r="A239" s="51" t="str">
        <f t="shared" si="24"/>
        <v/>
      </c>
      <c r="B239" s="171"/>
      <c r="C239" s="8" t="str">
        <f>IF(BS_CONTROLE[[#This Row],[DATA]]="","",WEEKNUM(BS_CONTROLE[[#This Row],[DATA]]))</f>
        <v/>
      </c>
      <c r="D239" s="52"/>
      <c r="E239" s="29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4" t="s">
        <v>317</v>
      </c>
      <c r="M239" s="204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4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3"/>
      <c r="P239" s="173"/>
      <c r="Q239" s="84"/>
      <c r="R239" s="10" t="str">
        <f>IFERROR(_xlfn.XLOOKUP(F239, BS_ATIVIDADE[ATIVIDADE],BS_ATIVIDADE[UNIDADE] ), "*")</f>
        <v>*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8"/>
      <c r="W239" s="173"/>
      <c r="X239" s="218"/>
      <c r="Y239" s="158"/>
      <c r="Z239" s="158"/>
      <c r="AA239" s="84"/>
      <c r="AB239" s="71"/>
      <c r="AC239" s="71"/>
      <c r="AD239" s="173"/>
      <c r="AE239" s="84"/>
      <c r="AF239" s="84"/>
      <c r="AG239" s="84"/>
      <c r="AH239" s="49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8" t="str">
        <f>IF(BS_CONTROLE[[#This Row],[Local - Partida]]=0, "-", BS_CONTROLE[[#This Row],[Local - Partida]])</f>
        <v>-</v>
      </c>
      <c r="AL239" s="258" t="str">
        <f>IF(BS_CONTROLE[[#This Row],[Local - Encerramento]]=0, "-", BS_CONTROLE[[#This Row],[Local - Encerramento]])</f>
        <v>-</v>
      </c>
      <c r="AM239" s="258" t="str">
        <f>IF(BS_CONTROLE[[#This Row],[Entre - Estações]]=0, "-", BS_CONTROLE[[#This Row],[Entre - Estações]])</f>
        <v>-</v>
      </c>
      <c r="AN239" s="258" t="str">
        <f>IF(BS_CONTROLE[[#This Row],[SB]]=0, "-", BS_CONTROLE[[#This Row],[SB]])</f>
        <v>-</v>
      </c>
      <c r="AO239" s="259" t="str">
        <f>IF(BS_CONTROLE[[#This Row],[SUB]]=0, "-", BS_CONTROLE[[#This Row],[SUB]])</f>
        <v>-</v>
      </c>
      <c r="AP239" s="260" t="str">
        <f>IF(BS_CONTROLE[[#This Row],[KM - Inicio]]=0, "-", BS_CONTROLE[[#This Row],[KM - Inicio]])</f>
        <v>-</v>
      </c>
      <c r="AQ239" s="260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3" t="str">
        <f t="shared" si="25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1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5"/>
      <c r="BP239" s="17"/>
      <c r="BQ239" s="13" t="str">
        <f t="shared" si="26"/>
        <v>Aderente</v>
      </c>
      <c r="BR239" s="19" t="str">
        <f t="shared" si="27"/>
        <v>*</v>
      </c>
      <c r="BS239" s="19" t="str">
        <f t="shared" si="28"/>
        <v>*</v>
      </c>
      <c r="BT239" s="225" t="str">
        <f t="shared" si="23"/>
        <v/>
      </c>
    </row>
    <row r="240" spans="1:72" hidden="1">
      <c r="A240" s="51" t="str">
        <f t="shared" si="24"/>
        <v/>
      </c>
      <c r="B240" s="171"/>
      <c r="C240" s="8" t="str">
        <f>IF(BS_CONTROLE[[#This Row],[DATA]]="","",WEEKNUM(BS_CONTROLE[[#This Row],[DATA]]))</f>
        <v/>
      </c>
      <c r="D240" s="52"/>
      <c r="E240" s="29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4" t="s">
        <v>317</v>
      </c>
      <c r="M240" s="204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4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3"/>
      <c r="P240" s="173"/>
      <c r="Q240" s="84"/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8"/>
      <c r="W240" s="173"/>
      <c r="X240" s="218"/>
      <c r="Y240" s="158"/>
      <c r="Z240" s="158"/>
      <c r="AA240" s="84"/>
      <c r="AB240" s="71"/>
      <c r="AC240" s="71"/>
      <c r="AD240" s="173"/>
      <c r="AE240" s="84"/>
      <c r="AF240" s="84"/>
      <c r="AG240" s="84"/>
      <c r="AH240" s="49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-</v>
      </c>
      <c r="AN240" s="258" t="str">
        <f>IF(BS_CONTROLE[[#This Row],[SB]]=0, "-", BS_CONTROLE[[#This Row],[SB]])</f>
        <v>-</v>
      </c>
      <c r="AO240" s="259" t="str">
        <f>IF(BS_CONTROLE[[#This Row],[SUB]]=0, "-", BS_CONTROLE[[#This Row],[SUB]])</f>
        <v>-</v>
      </c>
      <c r="AP240" s="260" t="str">
        <f>IF(BS_CONTROLE[[#This Row],[KM - Inicio]]=0, "-", BS_CONTROLE[[#This Row],[KM - Inicio]])</f>
        <v>-</v>
      </c>
      <c r="AQ240" s="260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3" t="str">
        <f t="shared" si="25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1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5"/>
      <c r="BP240" s="17"/>
      <c r="BQ240" s="13" t="str">
        <f t="shared" si="26"/>
        <v>Aderente</v>
      </c>
      <c r="BR240" s="19" t="str">
        <f t="shared" si="27"/>
        <v>*</v>
      </c>
      <c r="BS240" s="19" t="str">
        <f t="shared" si="28"/>
        <v>*</v>
      </c>
      <c r="BT240" s="225" t="str">
        <f t="shared" si="23"/>
        <v/>
      </c>
    </row>
    <row r="241" spans="1:72" hidden="1">
      <c r="A241" s="51" t="str">
        <f t="shared" si="24"/>
        <v/>
      </c>
      <c r="B241" s="171"/>
      <c r="C241" s="8" t="str">
        <f>IF(BS_CONTROLE[[#This Row],[DATA]]="","",WEEKNUM(BS_CONTROLE[[#This Row],[DATA]]))</f>
        <v/>
      </c>
      <c r="D241" s="52"/>
      <c r="E241" s="29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4" t="s">
        <v>317</v>
      </c>
      <c r="M241" s="204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4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3"/>
      <c r="P241" s="173"/>
      <c r="Q241" s="84"/>
      <c r="R241" s="10" t="str">
        <f>IFERROR(_xlfn.XLOOKUP(F241, BS_ATIVIDADE[ATIVIDADE],BS_ATIVIDADE[UNIDADE] ), "*")</f>
        <v>*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8"/>
      <c r="W241" s="173"/>
      <c r="X241" s="218"/>
      <c r="Y241" s="158"/>
      <c r="Z241" s="158"/>
      <c r="AA241" s="84"/>
      <c r="AB241" s="71"/>
      <c r="AC241" s="71"/>
      <c r="AD241" s="173"/>
      <c r="AE241" s="84"/>
      <c r="AF241" s="84"/>
      <c r="AG241" s="84"/>
      <c r="AH241" s="49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8" t="str">
        <f>IF(BS_CONTROLE[[#This Row],[Local - Partida]]=0, "-", BS_CONTROLE[[#This Row],[Local - Partida]])</f>
        <v>-</v>
      </c>
      <c r="AL241" s="258" t="str">
        <f>IF(BS_CONTROLE[[#This Row],[Local - Encerramento]]=0, "-", BS_CONTROLE[[#This Row],[Local - Encerramento]])</f>
        <v>-</v>
      </c>
      <c r="AM241" s="258" t="str">
        <f>IF(BS_CONTROLE[[#This Row],[Entre - Estações]]=0, "-", BS_CONTROLE[[#This Row],[Entre - Estações]])</f>
        <v>-</v>
      </c>
      <c r="AN241" s="258" t="str">
        <f>IF(BS_CONTROLE[[#This Row],[SB]]=0, "-", BS_CONTROLE[[#This Row],[SB]])</f>
        <v>-</v>
      </c>
      <c r="AO241" s="259" t="str">
        <f>IF(BS_CONTROLE[[#This Row],[SUB]]=0, "-", BS_CONTROLE[[#This Row],[SUB]])</f>
        <v>-</v>
      </c>
      <c r="AP241" s="260" t="str">
        <f>IF(BS_CONTROLE[[#This Row],[KM - Inicio]]=0, "-", BS_CONTROLE[[#This Row],[KM - Inicio]])</f>
        <v>-</v>
      </c>
      <c r="AQ241" s="260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3" t="str">
        <f t="shared" si="25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1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5"/>
      <c r="BP241" s="17"/>
      <c r="BQ241" s="13" t="str">
        <f t="shared" si="26"/>
        <v>Aderente</v>
      </c>
      <c r="BR241" s="19" t="str">
        <f t="shared" si="27"/>
        <v>*</v>
      </c>
      <c r="BS241" s="19" t="str">
        <f t="shared" si="28"/>
        <v>*</v>
      </c>
      <c r="BT241" s="225" t="str">
        <f t="shared" si="23"/>
        <v/>
      </c>
    </row>
    <row r="242" spans="1:72" hidden="1">
      <c r="A242" s="51" t="str">
        <f t="shared" si="24"/>
        <v/>
      </c>
      <c r="B242" s="171"/>
      <c r="C242" s="8" t="str">
        <f>IF(BS_CONTROLE[[#This Row],[DATA]]="","",WEEKNUM(BS_CONTROLE[[#This Row],[DATA]]))</f>
        <v/>
      </c>
      <c r="D242" s="52"/>
      <c r="E242" s="29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4" t="s">
        <v>317</v>
      </c>
      <c r="M242" s="204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4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3"/>
      <c r="P242" s="173"/>
      <c r="Q242" s="84"/>
      <c r="R242" s="10" t="str">
        <f>IFERROR(_xlfn.XLOOKUP(F242, BS_ATIVIDADE[ATIVIDADE],BS_ATIVIDADE[UNIDADE] ), "*")</f>
        <v>*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8"/>
      <c r="W242" s="173"/>
      <c r="X242" s="218"/>
      <c r="Y242" s="158"/>
      <c r="Z242" s="158"/>
      <c r="AA242" s="84"/>
      <c r="AB242" s="71"/>
      <c r="AC242" s="71"/>
      <c r="AD242" s="173"/>
      <c r="AE242" s="84"/>
      <c r="AF242" s="84"/>
      <c r="AG242" s="84"/>
      <c r="AH242" s="49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8" t="str">
        <f>IF(BS_CONTROLE[[#This Row],[Local - Partida]]=0, "-", BS_CONTROLE[[#This Row],[Local - Partida]])</f>
        <v>-</v>
      </c>
      <c r="AL242" s="258" t="str">
        <f>IF(BS_CONTROLE[[#This Row],[Local - Encerramento]]=0, "-", BS_CONTROLE[[#This Row],[Local - Encerramento]])</f>
        <v>-</v>
      </c>
      <c r="AM242" s="258" t="str">
        <f>IF(BS_CONTROLE[[#This Row],[Entre - Estações]]=0, "-", BS_CONTROLE[[#This Row],[Entre - Estações]])</f>
        <v>-</v>
      </c>
      <c r="AN242" s="258" t="str">
        <f>IF(BS_CONTROLE[[#This Row],[SB]]=0, "-", BS_CONTROLE[[#This Row],[SB]])</f>
        <v>-</v>
      </c>
      <c r="AO242" s="259" t="str">
        <f>IF(BS_CONTROLE[[#This Row],[SUB]]=0, "-", BS_CONTROLE[[#This Row],[SUB]])</f>
        <v>-</v>
      </c>
      <c r="AP242" s="260" t="str">
        <f>IF(BS_CONTROLE[[#This Row],[KM - Inicio]]=0, "-", BS_CONTROLE[[#This Row],[KM - Inicio]])</f>
        <v>-</v>
      </c>
      <c r="AQ242" s="260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3" t="str">
        <f t="shared" si="25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1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5"/>
      <c r="BP242" s="17"/>
      <c r="BQ242" s="13" t="str">
        <f t="shared" si="26"/>
        <v>Aderente</v>
      </c>
      <c r="BR242" s="19" t="str">
        <f t="shared" si="27"/>
        <v>*</v>
      </c>
      <c r="BS242" s="19" t="str">
        <f t="shared" si="28"/>
        <v>*</v>
      </c>
      <c r="BT242" s="225" t="str">
        <f t="shared" si="23"/>
        <v/>
      </c>
    </row>
    <row r="243" spans="1:72" hidden="1">
      <c r="A243" s="51" t="str">
        <f t="shared" si="24"/>
        <v/>
      </c>
      <c r="B243" s="171"/>
      <c r="C243" s="8" t="str">
        <f>IF(BS_CONTROLE[[#This Row],[DATA]]="","",WEEKNUM(BS_CONTROLE[[#This Row],[DATA]]))</f>
        <v/>
      </c>
      <c r="D243" s="52"/>
      <c r="E243" s="29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4" t="s">
        <v>317</v>
      </c>
      <c r="M243" s="204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4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3"/>
      <c r="P243" s="173"/>
      <c r="Q243" s="84"/>
      <c r="R243" s="10" t="str">
        <f>IFERROR(_xlfn.XLOOKUP(F243, BS_ATIVIDADE[ATIVIDADE],BS_ATIVIDADE[UNIDADE] ), "*")</f>
        <v>*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8"/>
      <c r="W243" s="173"/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-</v>
      </c>
      <c r="AN243" s="258" t="str">
        <f>IF(BS_CONTROLE[[#This Row],[SB]]=0, "-", BS_CONTROLE[[#This Row],[SB]])</f>
        <v>-</v>
      </c>
      <c r="AO243" s="259" t="str">
        <f>IF(BS_CONTROLE[[#This Row],[SUB]]=0, "-", BS_CONTROLE[[#This Row],[SUB]])</f>
        <v>-</v>
      </c>
      <c r="AP243" s="260" t="str">
        <f>IF(BS_CONTROLE[[#This Row],[KM - Inicio]]=0, "-", BS_CONTROLE[[#This Row],[KM - Inicio]])</f>
        <v>-</v>
      </c>
      <c r="AQ243" s="260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3" t="str">
        <f t="shared" si="25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1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5"/>
      <c r="BP243" s="17"/>
      <c r="BQ243" s="13" t="str">
        <f t="shared" si="26"/>
        <v>Aderente</v>
      </c>
      <c r="BR243" s="19" t="str">
        <f t="shared" si="27"/>
        <v>*</v>
      </c>
      <c r="BS243" s="19" t="str">
        <f t="shared" si="28"/>
        <v>*</v>
      </c>
      <c r="BT243" s="225" t="str">
        <f t="shared" si="23"/>
        <v/>
      </c>
    </row>
    <row r="244" spans="1:72" hidden="1">
      <c r="A244" s="51" t="str">
        <f t="shared" si="24"/>
        <v/>
      </c>
      <c r="B244" s="171"/>
      <c r="C244" s="8" t="str">
        <f>IF(BS_CONTROLE[[#This Row],[DATA]]="","",WEEKNUM(BS_CONTROLE[[#This Row],[DATA]]))</f>
        <v/>
      </c>
      <c r="D244" s="52"/>
      <c r="E244" s="29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3"/>
      <c r="P244" s="173"/>
      <c r="Q244" s="84"/>
      <c r="R244" s="10" t="str">
        <f>IFERROR(_xlfn.XLOOKUP(F244, BS_ATIVIDADE[ATIVIDADE],BS_ATIVIDADE[UNIDADE] ), "*")</f>
        <v>*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8"/>
      <c r="W244" s="173"/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8" t="str">
        <f>IF(BS_CONTROLE[[#This Row],[Local - Partida]]=0, "-", BS_CONTROLE[[#This Row],[Local - Partida]])</f>
        <v>-</v>
      </c>
      <c r="AL244" s="258" t="str">
        <f>IF(BS_CONTROLE[[#This Row],[Local - Encerramento]]=0, "-", BS_CONTROLE[[#This Row],[Local - Encerramento]])</f>
        <v>-</v>
      </c>
      <c r="AM244" s="258" t="str">
        <f>IF(BS_CONTROLE[[#This Row],[Entre - Estações]]=0, "-", BS_CONTROLE[[#This Row],[Entre - Estações]])</f>
        <v>-</v>
      </c>
      <c r="AN244" s="258" t="str">
        <f>IF(BS_CONTROLE[[#This Row],[SB]]=0, "-", BS_CONTROLE[[#This Row],[SB]])</f>
        <v>-</v>
      </c>
      <c r="AO244" s="259" t="str">
        <f>IF(BS_CONTROLE[[#This Row],[SUB]]=0, "-", BS_CONTROLE[[#This Row],[SUB]])</f>
        <v>-</v>
      </c>
      <c r="AP244" s="260" t="str">
        <f>IF(BS_CONTROLE[[#This Row],[KM - Inicio]]=0, "-", BS_CONTROLE[[#This Row],[KM - Inicio]])</f>
        <v>-</v>
      </c>
      <c r="AQ244" s="260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3" t="str">
        <f t="shared" si="25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1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5"/>
      <c r="BP244" s="17"/>
      <c r="BQ244" s="13" t="str">
        <f t="shared" si="26"/>
        <v>Aderente</v>
      </c>
      <c r="BR244" s="19" t="str">
        <f t="shared" si="27"/>
        <v>*</v>
      </c>
      <c r="BS244" s="19" t="str">
        <f t="shared" si="28"/>
        <v>*</v>
      </c>
      <c r="BT244" s="225" t="str">
        <f t="shared" si="23"/>
        <v/>
      </c>
    </row>
    <row r="245" spans="1:72" hidden="1">
      <c r="A245" s="51" t="str">
        <f t="shared" si="24"/>
        <v/>
      </c>
      <c r="B245" s="171"/>
      <c r="C245" s="8" t="str">
        <f>IF(BS_CONTROLE[[#This Row],[DATA]]="","",WEEKNUM(BS_CONTROLE[[#This Row],[DATA]]))</f>
        <v/>
      </c>
      <c r="D245" s="52"/>
      <c r="E245" s="29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3"/>
      <c r="P245" s="173"/>
      <c r="Q245" s="84"/>
      <c r="R245" s="10" t="str">
        <f>IFERROR(_xlfn.XLOOKUP(F245, BS_ATIVIDADE[ATIVIDADE],BS_ATIVIDADE[UNIDADE] ), "*")</f>
        <v>*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8"/>
      <c r="W245" s="173"/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8" t="str">
        <f>IF(BS_CONTROLE[[#This Row],[Local - Partida]]=0, "-", BS_CONTROLE[[#This Row],[Local - Partida]])</f>
        <v>-</v>
      </c>
      <c r="AL245" s="258" t="str">
        <f>IF(BS_CONTROLE[[#This Row],[Local - Encerramento]]=0, "-", BS_CONTROLE[[#This Row],[Local - Encerramento]])</f>
        <v>-</v>
      </c>
      <c r="AM245" s="258" t="str">
        <f>IF(BS_CONTROLE[[#This Row],[Entre - Estações]]=0, "-", BS_CONTROLE[[#This Row],[Entre - Estações]])</f>
        <v>-</v>
      </c>
      <c r="AN245" s="258" t="str">
        <f>IF(BS_CONTROLE[[#This Row],[SB]]=0, "-", BS_CONTROLE[[#This Row],[SB]])</f>
        <v>-</v>
      </c>
      <c r="AO245" s="259" t="str">
        <f>IF(BS_CONTROLE[[#This Row],[SUB]]=0, "-", BS_CONTROLE[[#This Row],[SUB]])</f>
        <v>-</v>
      </c>
      <c r="AP245" s="260" t="str">
        <f>IF(BS_CONTROLE[[#This Row],[KM - Inicio]]=0, "-", BS_CONTROLE[[#This Row],[KM - Inicio]])</f>
        <v>-</v>
      </c>
      <c r="AQ245" s="260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3" t="str">
        <f t="shared" si="25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1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5"/>
      <c r="BP245" s="17"/>
      <c r="BQ245" s="13" t="str">
        <f t="shared" si="26"/>
        <v>Aderente</v>
      </c>
      <c r="BR245" s="19" t="str">
        <f t="shared" si="27"/>
        <v>*</v>
      </c>
      <c r="BS245" s="19" t="str">
        <f t="shared" si="28"/>
        <v>*</v>
      </c>
      <c r="BT245" s="225"/>
    </row>
    <row r="246" spans="1:72" hidden="1">
      <c r="A246" s="51" t="str">
        <f t="shared" si="24"/>
        <v/>
      </c>
      <c r="B246" s="171"/>
      <c r="C246" s="8" t="str">
        <f>IF(BS_CONTROLE[[#This Row],[DATA]]="","",WEEKNUM(BS_CONTROLE[[#This Row],[DATA]]))</f>
        <v/>
      </c>
      <c r="D246" s="52"/>
      <c r="E246" s="29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4" t="s">
        <v>317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3"/>
      <c r="P246" s="173"/>
      <c r="Q246" s="84"/>
      <c r="R246" s="10" t="str">
        <f>IFERROR(_xlfn.XLOOKUP(F246, BS_ATIVIDADE[ATIVIDADE],BS_ATIVIDADE[UNIDADE] ), "*")</f>
        <v>*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8"/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-</v>
      </c>
      <c r="AO246" s="259" t="str">
        <f>IF(BS_CONTROLE[[#This Row],[SUB]]=0, "-", BS_CONTROLE[[#This Row],[SUB]])</f>
        <v>-</v>
      </c>
      <c r="AP246" s="260" t="str">
        <f>IF(BS_CONTROLE[[#This Row],[KM - Inicio]]=0, "-", BS_CONTROLE[[#This Row],[KM - Inicio]])</f>
        <v>-</v>
      </c>
      <c r="AQ246" s="260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3" t="str">
        <f t="shared" si="25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1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5"/>
      <c r="BP246" s="17"/>
      <c r="BQ246" s="13" t="str">
        <f t="shared" si="26"/>
        <v>Aderente</v>
      </c>
      <c r="BR246" s="19" t="str">
        <f t="shared" si="27"/>
        <v>*</v>
      </c>
      <c r="BS246" s="19" t="str">
        <f t="shared" si="28"/>
        <v>*</v>
      </c>
      <c r="BT246" s="225"/>
    </row>
    <row r="247" spans="1:72" hidden="1">
      <c r="A247" s="51" t="str">
        <f t="shared" si="24"/>
        <v/>
      </c>
      <c r="B247" s="171"/>
      <c r="C247" s="8" t="str">
        <f>IF(BS_CONTROLE[[#This Row],[DATA]]="","",WEEKNUM(BS_CONTROLE[[#This Row],[DATA]]))</f>
        <v/>
      </c>
      <c r="D247" s="52"/>
      <c r="E247" s="29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4" t="s">
        <v>317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3"/>
      <c r="P247" s="173"/>
      <c r="Q247" s="84"/>
      <c r="R247" s="10" t="str">
        <f>IFERROR(_xlfn.XLOOKUP(F247, BS_ATIVIDADE[ATIVIDADE],BS_ATIVIDADE[UNIDADE] ), "*")</f>
        <v>*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8"/>
      <c r="W247" s="173"/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8" t="str">
        <f>IF(BS_CONTROLE[[#This Row],[Local - Partida]]=0, "-", BS_CONTROLE[[#This Row],[Local - Partida]])</f>
        <v>-</v>
      </c>
      <c r="AL247" s="258" t="str">
        <f>IF(BS_CONTROLE[[#This Row],[Local - Encerramento]]=0, "-", BS_CONTROLE[[#This Row],[Local - Encerramento]])</f>
        <v>-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-</v>
      </c>
      <c r="AO247" s="259" t="str">
        <f>IF(BS_CONTROLE[[#This Row],[SUB]]=0, "-", BS_CONTROLE[[#This Row],[SUB]])</f>
        <v>-</v>
      </c>
      <c r="AP247" s="260" t="str">
        <f>IF(BS_CONTROLE[[#This Row],[KM - Inicio]]=0, "-", BS_CONTROLE[[#This Row],[KM - Inicio]])</f>
        <v>-</v>
      </c>
      <c r="AQ247" s="260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3" t="str">
        <f t="shared" si="25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1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5"/>
      <c r="BP247" s="17"/>
      <c r="BQ247" s="13" t="str">
        <f t="shared" si="26"/>
        <v>Aderente</v>
      </c>
      <c r="BR247" s="19" t="str">
        <f t="shared" si="27"/>
        <v>*</v>
      </c>
      <c r="BS247" s="19" t="str">
        <f t="shared" si="28"/>
        <v>*</v>
      </c>
      <c r="BT247" s="225"/>
    </row>
    <row r="248" spans="1:72" hidden="1">
      <c r="A248" s="51" t="str">
        <f t="shared" si="24"/>
        <v/>
      </c>
      <c r="B248" s="171"/>
      <c r="C248" s="8" t="str">
        <f>IF(BS_CONTROLE[[#This Row],[DATA]]="","",WEEKNUM(BS_CONTROLE[[#This Row],[DATA]]))</f>
        <v/>
      </c>
      <c r="D248" s="52"/>
      <c r="E248" s="29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3"/>
      <c r="P248" s="173"/>
      <c r="Q248" s="84"/>
      <c r="R248" s="10" t="str">
        <f>IFERROR(_xlfn.XLOOKUP(F248, BS_ATIVIDADE[ATIVIDADE],BS_ATIVIDADE[UNIDADE] ), "*")</f>
        <v>*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8"/>
      <c r="W248" s="173"/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8" t="str">
        <f>IF(BS_CONTROLE[[#This Row],[Local - Partida]]=0, "-", BS_CONTROLE[[#This Row],[Local - Partida]])</f>
        <v>-</v>
      </c>
      <c r="AL248" s="258" t="str">
        <f>IF(BS_CONTROLE[[#This Row],[Local - Encerramento]]=0, "-", BS_CONTROLE[[#This Row],[Local - Encerramento]])</f>
        <v>-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 t="str">
        <f>IF(BS_CONTROLE[[#This Row],[SUB]]=0, "-", BS_CONTROLE[[#This Row],[SUB]])</f>
        <v>-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3" t="str">
        <f t="shared" si="25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1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5"/>
      <c r="BP248" s="17"/>
      <c r="BQ248" s="13" t="str">
        <f t="shared" si="26"/>
        <v>Aderente</v>
      </c>
      <c r="BR248" s="19" t="str">
        <f t="shared" si="27"/>
        <v>*</v>
      </c>
      <c r="BS248" s="19" t="str">
        <f t="shared" si="28"/>
        <v>*</v>
      </c>
      <c r="BT248" s="225"/>
    </row>
    <row r="249" spans="1:72" hidden="1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/>
    </row>
    <row r="250" spans="1:72" hidden="1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 t="shared" si="23"/>
        <v/>
      </c>
    </row>
    <row r="251" spans="1:72" hidden="1">
      <c r="A251" s="51" t="str">
        <f t="shared" si="24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5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6"/>
        <v>Aderente</v>
      </c>
      <c r="BR251" s="19" t="str">
        <f t="shared" si="27"/>
        <v>*</v>
      </c>
      <c r="BS251" s="19" t="str">
        <f t="shared" si="28"/>
        <v>*</v>
      </c>
      <c r="BT251" s="225" t="str">
        <f t="shared" si="23"/>
        <v/>
      </c>
    </row>
    <row r="252" spans="1:72" hidden="1">
      <c r="A252" s="51" t="str">
        <f t="shared" si="24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5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6"/>
        <v>Aderente</v>
      </c>
      <c r="BR252" s="19" t="str">
        <f t="shared" si="27"/>
        <v>*</v>
      </c>
      <c r="BS252" s="19" t="str">
        <f t="shared" si="28"/>
        <v>*</v>
      </c>
      <c r="BT252" s="225" t="str">
        <f t="shared" si="23"/>
        <v/>
      </c>
    </row>
    <row r="253" spans="1:72" hidden="1">
      <c r="A253" s="51" t="str">
        <f t="shared" si="24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5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6"/>
        <v>Aderente</v>
      </c>
      <c r="BR253" s="19" t="str">
        <f t="shared" si="27"/>
        <v>*</v>
      </c>
      <c r="BS253" s="19" t="str">
        <f t="shared" si="28"/>
        <v>*</v>
      </c>
      <c r="BT253" s="225" t="str">
        <f t="shared" si="23"/>
        <v/>
      </c>
    </row>
    <row r="254" spans="1:72" hidden="1">
      <c r="A254" s="51" t="str">
        <f t="shared" si="24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5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6"/>
        <v>Aderente</v>
      </c>
      <c r="BR254" s="19" t="str">
        <f t="shared" si="27"/>
        <v>*</v>
      </c>
      <c r="BS254" s="19" t="str">
        <f t="shared" si="28"/>
        <v>*</v>
      </c>
      <c r="BT254" s="225" t="str">
        <f t="shared" si="23"/>
        <v/>
      </c>
    </row>
    <row r="255" spans="1:72" hidden="1">
      <c r="A255" s="51" t="str">
        <f t="shared" si="24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5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6"/>
        <v>Aderente</v>
      </c>
      <c r="BR255" s="19" t="str">
        <f t="shared" si="27"/>
        <v>*</v>
      </c>
      <c r="BS255" s="19" t="str">
        <f t="shared" si="28"/>
        <v>*</v>
      </c>
      <c r="BT255" s="225" t="str">
        <f t="shared" si="23"/>
        <v/>
      </c>
    </row>
    <row r="256" spans="1:72" hidden="1">
      <c r="A256" s="51" t="str">
        <f t="shared" si="24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5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6"/>
        <v>Aderente</v>
      </c>
      <c r="BR256" s="19" t="str">
        <f t="shared" si="27"/>
        <v>*</v>
      </c>
      <c r="BS256" s="19" t="str">
        <f t="shared" si="28"/>
        <v>*</v>
      </c>
      <c r="BT256" s="225" t="str">
        <f t="shared" si="23"/>
        <v/>
      </c>
    </row>
    <row r="257" spans="1:72" hidden="1">
      <c r="A257" s="51" t="str">
        <f t="shared" si="24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5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6"/>
        <v>Aderente</v>
      </c>
      <c r="BR257" s="19" t="str">
        <f t="shared" si="27"/>
        <v>*</v>
      </c>
      <c r="BS257" s="19" t="str">
        <f t="shared" si="28"/>
        <v>*</v>
      </c>
      <c r="BT257" s="225" t="str">
        <f t="shared" si="23"/>
        <v/>
      </c>
    </row>
    <row r="258" spans="1:72" hidden="1">
      <c r="A258" s="51" t="str">
        <f t="shared" si="24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5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6"/>
        <v>Aderente</v>
      </c>
      <c r="BR258" s="19" t="str">
        <f t="shared" si="27"/>
        <v>*</v>
      </c>
      <c r="BS258" s="19" t="str">
        <f t="shared" si="28"/>
        <v>*</v>
      </c>
      <c r="BT258" s="225" t="str">
        <f t="shared" si="23"/>
        <v/>
      </c>
    </row>
    <row r="259" spans="1:72" hidden="1">
      <c r="A259" s="51" t="str">
        <f t="shared" si="24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5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6"/>
        <v>Aderente</v>
      </c>
      <c r="BR259" s="19" t="str">
        <f t="shared" si="27"/>
        <v>*</v>
      </c>
      <c r="BS259" s="19" t="str">
        <f t="shared" si="28"/>
        <v>*</v>
      </c>
      <c r="BT259" s="225" t="str">
        <f t="shared" si="23"/>
        <v/>
      </c>
    </row>
    <row r="260" spans="1:72" hidden="1">
      <c r="A260" s="51" t="str">
        <f t="shared" si="24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5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6"/>
        <v>Aderente</v>
      </c>
      <c r="BR260" s="19" t="str">
        <f t="shared" si="27"/>
        <v>*</v>
      </c>
      <c r="BS260" s="19" t="str">
        <f t="shared" si="28"/>
        <v>*</v>
      </c>
      <c r="BT260" s="225" t="str">
        <f t="shared" si="23"/>
        <v/>
      </c>
    </row>
    <row r="261" spans="1:72" hidden="1">
      <c r="A261" s="51" t="str">
        <f t="shared" si="24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5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6"/>
        <v>Aderente</v>
      </c>
      <c r="BR261" s="19" t="str">
        <f t="shared" si="27"/>
        <v>*</v>
      </c>
      <c r="BS261" s="19" t="str">
        <f t="shared" si="28"/>
        <v>*</v>
      </c>
      <c r="BT261" s="225" t="str">
        <f t="shared" si="23"/>
        <v/>
      </c>
    </row>
    <row r="262" spans="1:72" hidden="1">
      <c r="A262" s="51" t="str">
        <f t="shared" si="24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5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6"/>
        <v>Aderente</v>
      </c>
      <c r="BR262" s="19" t="str">
        <f t="shared" si="27"/>
        <v>*</v>
      </c>
      <c r="BS262" s="19" t="str">
        <f t="shared" si="28"/>
        <v>*</v>
      </c>
      <c r="BT262" s="225" t="str">
        <f t="shared" si="23"/>
        <v/>
      </c>
    </row>
    <row r="263" spans="1:72" hidden="1">
      <c r="A263" s="51" t="str">
        <f t="shared" si="24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5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6"/>
        <v>Aderente</v>
      </c>
      <c r="BR263" s="19" t="str">
        <f t="shared" si="27"/>
        <v>*</v>
      </c>
      <c r="BS263" s="19" t="str">
        <f t="shared" si="28"/>
        <v>*</v>
      </c>
      <c r="BT263" s="225" t="str">
        <f t="shared" si="23"/>
        <v/>
      </c>
    </row>
    <row r="264" spans="1:72" hidden="1">
      <c r="A264" s="51" t="str">
        <f t="shared" si="24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5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6"/>
        <v>Aderente</v>
      </c>
      <c r="BR264" s="19" t="str">
        <f t="shared" si="27"/>
        <v>*</v>
      </c>
      <c r="BS264" s="19" t="str">
        <f t="shared" si="28"/>
        <v>*</v>
      </c>
      <c r="BT264" s="225" t="str">
        <f t="shared" si="23"/>
        <v/>
      </c>
    </row>
    <row r="265" spans="1:72" hidden="1">
      <c r="A265" s="51" t="str">
        <f t="shared" si="24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5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6"/>
        <v>Aderente</v>
      </c>
      <c r="BR265" s="19" t="str">
        <f t="shared" si="27"/>
        <v>*</v>
      </c>
      <c r="BS265" s="19" t="str">
        <f t="shared" si="28"/>
        <v>*</v>
      </c>
      <c r="BT265" s="225" t="str">
        <f t="shared" si="23"/>
        <v/>
      </c>
    </row>
    <row r="266" spans="1:72" hidden="1">
      <c r="A266" s="51" t="str">
        <f t="shared" si="24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5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6"/>
        <v>Aderente</v>
      </c>
      <c r="BR266" s="19" t="str">
        <f t="shared" si="27"/>
        <v>*</v>
      </c>
      <c r="BS266" s="19" t="str">
        <f t="shared" si="28"/>
        <v>*</v>
      </c>
      <c r="BT266" s="225" t="str">
        <f t="shared" si="23"/>
        <v/>
      </c>
    </row>
    <row r="267" spans="1:72" hidden="1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 hidden="1">
      <c r="A268" s="51" t="str">
        <f t="shared" si="24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5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6"/>
        <v>Aderente</v>
      </c>
      <c r="BR268" s="19" t="str">
        <f t="shared" si="27"/>
        <v>*</v>
      </c>
      <c r="BS268" s="19" t="str">
        <f t="shared" si="28"/>
        <v>*</v>
      </c>
      <c r="BT268" s="225" t="str">
        <f t="shared" si="23"/>
        <v/>
      </c>
    </row>
    <row r="269" spans="1:72" hidden="1">
      <c r="A269" s="51" t="str">
        <f t="shared" si="24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5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 hidden="1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 hidden="1">
      <c r="A271" s="51" t="str">
        <f t="shared" si="24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5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6"/>
        <v>Aderente</v>
      </c>
      <c r="BR271" s="19" t="str">
        <f t="shared" si="27"/>
        <v>*</v>
      </c>
      <c r="BS271" s="19" t="str">
        <f t="shared" si="28"/>
        <v>*</v>
      </c>
      <c r="BT271" s="225" t="str">
        <f t="shared" si="23"/>
        <v/>
      </c>
    </row>
    <row r="272" spans="1:72" hidden="1">
      <c r="A272" s="51" t="str">
        <f t="shared" si="24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5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6"/>
        <v>Aderente</v>
      </c>
      <c r="BR272" s="19" t="str">
        <f t="shared" si="27"/>
        <v>*</v>
      </c>
      <c r="BS272" s="19" t="str">
        <f t="shared" si="28"/>
        <v>*</v>
      </c>
      <c r="BT272" s="225" t="str">
        <f t="shared" si="23"/>
        <v/>
      </c>
    </row>
    <row r="273" spans="1:72" hidden="1">
      <c r="A273" s="51" t="str">
        <f t="shared" si="24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5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6"/>
        <v>Aderente</v>
      </c>
      <c r="BR273" s="19" t="str">
        <f t="shared" si="27"/>
        <v>*</v>
      </c>
      <c r="BS273" s="19" t="str">
        <f t="shared" si="28"/>
        <v>*</v>
      </c>
      <c r="BT273" s="225" t="str">
        <f t="shared" si="23"/>
        <v/>
      </c>
    </row>
    <row r="274" spans="1:72" hidden="1">
      <c r="A274" s="51" t="str">
        <f t="shared" si="24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5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 hidden="1">
      <c r="A275" s="51" t="str">
        <f t="shared" si="24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5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 hidden="1">
      <c r="A276" s="51" t="str">
        <f t="shared" si="24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5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6"/>
        <v>Aderente</v>
      </c>
      <c r="BR276" s="19" t="str">
        <f t="shared" si="27"/>
        <v>*</v>
      </c>
      <c r="BS276" s="19" t="str">
        <f t="shared" si="28"/>
        <v>*</v>
      </c>
      <c r="BT276" s="225" t="str">
        <f t="shared" si="23"/>
        <v/>
      </c>
    </row>
    <row r="277" spans="1:72" hidden="1">
      <c r="A277" s="51" t="str">
        <f t="shared" si="24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5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6"/>
        <v>Aderente</v>
      </c>
      <c r="BR277" s="19" t="str">
        <f t="shared" si="27"/>
        <v>*</v>
      </c>
      <c r="BS277" s="19" t="str">
        <f t="shared" si="28"/>
        <v>*</v>
      </c>
      <c r="BT277" s="225" t="str">
        <f t="shared" si="23"/>
        <v/>
      </c>
    </row>
    <row r="278" spans="1:72" hidden="1">
      <c r="A278" s="51" t="str">
        <f t="shared" si="24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5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6"/>
        <v>Aderente</v>
      </c>
      <c r="BR278" s="19" t="str">
        <f t="shared" si="27"/>
        <v>*</v>
      </c>
      <c r="BS278" s="19" t="str">
        <f t="shared" si="28"/>
        <v>*</v>
      </c>
      <c r="BT278" s="225" t="str">
        <f t="shared" si="23"/>
        <v/>
      </c>
    </row>
    <row r="279" spans="1:72" hidden="1">
      <c r="A279" s="51" t="str">
        <f t="shared" si="24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5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6"/>
        <v>Aderente</v>
      </c>
      <c r="BR279" s="19" t="str">
        <f t="shared" si="27"/>
        <v>*</v>
      </c>
      <c r="BS279" s="19" t="str">
        <f t="shared" si="28"/>
        <v>*</v>
      </c>
      <c r="BT279" s="225" t="str">
        <f t="shared" si="23"/>
        <v/>
      </c>
    </row>
    <row r="280" spans="1:72" hidden="1">
      <c r="A280" s="51" t="str">
        <f t="shared" si="24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5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6"/>
        <v>Aderente</v>
      </c>
      <c r="BR280" s="19" t="str">
        <f t="shared" si="27"/>
        <v>*</v>
      </c>
      <c r="BS280" s="19" t="str">
        <f t="shared" si="28"/>
        <v>*</v>
      </c>
      <c r="BT280" s="225" t="str">
        <f t="shared" si="23"/>
        <v/>
      </c>
    </row>
    <row r="281" spans="1:72" hidden="1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 hidden="1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1" t="str">
        <f t="shared" si="24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5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6"/>
        <v>Aderente</v>
      </c>
      <c r="BR283" s="19" t="str">
        <f t="shared" si="27"/>
        <v>*</v>
      </c>
      <c r="BS283" s="19" t="str">
        <f t="shared" si="28"/>
        <v>*</v>
      </c>
      <c r="BT283" s="225" t="str">
        <f t="shared" si="29"/>
        <v/>
      </c>
    </row>
    <row r="284" spans="1:72" hidden="1">
      <c r="A284" s="51" t="str">
        <f t="shared" si="24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5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6"/>
        <v>Aderente</v>
      </c>
      <c r="BR284" s="19" t="str">
        <f t="shared" si="27"/>
        <v>*</v>
      </c>
      <c r="BS284" s="19" t="str">
        <f t="shared" si="28"/>
        <v>*</v>
      </c>
      <c r="BT284" s="225" t="str">
        <f t="shared" si="29"/>
        <v/>
      </c>
    </row>
    <row r="285" spans="1:72" hidden="1">
      <c r="A285" s="51" t="str">
        <f t="shared" si="24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5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6"/>
        <v>Aderente</v>
      </c>
      <c r="BR285" s="19" t="str">
        <f t="shared" si="27"/>
        <v>*</v>
      </c>
      <c r="BS285" s="19" t="str">
        <f t="shared" si="28"/>
        <v>*</v>
      </c>
      <c r="BT285" s="225" t="str">
        <f t="shared" si="29"/>
        <v/>
      </c>
    </row>
    <row r="286" spans="1:72" hidden="1">
      <c r="A286" s="51" t="str">
        <f t="shared" si="24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5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6"/>
        <v>Aderente</v>
      </c>
      <c r="BR286" s="19" t="str">
        <f t="shared" si="27"/>
        <v>*</v>
      </c>
      <c r="BS286" s="19" t="str">
        <f t="shared" si="28"/>
        <v>*</v>
      </c>
      <c r="BT286" s="225" t="str">
        <f t="shared" si="29"/>
        <v/>
      </c>
    </row>
    <row r="287" spans="1:72" hidden="1">
      <c r="A287" s="51" t="str">
        <f t="shared" si="24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5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6"/>
        <v>Aderente</v>
      </c>
      <c r="BR287" s="19" t="str">
        <f t="shared" si="27"/>
        <v>*</v>
      </c>
      <c r="BS287" s="19" t="str">
        <f t="shared" si="28"/>
        <v>*</v>
      </c>
      <c r="BT287" s="225" t="str">
        <f t="shared" si="29"/>
        <v/>
      </c>
    </row>
    <row r="288" spans="1:72" hidden="1">
      <c r="A288" s="51" t="str">
        <f t="shared" si="24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5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6"/>
        <v>Aderente</v>
      </c>
      <c r="BR288" s="19" t="str">
        <f t="shared" si="27"/>
        <v>*</v>
      </c>
      <c r="BS288" s="19" t="str">
        <f t="shared" si="28"/>
        <v>*</v>
      </c>
      <c r="BT288" s="225" t="str">
        <f t="shared" si="29"/>
        <v/>
      </c>
    </row>
    <row r="289" spans="1:72" hidden="1">
      <c r="A289" s="51" t="str">
        <f t="shared" si="24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5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6"/>
        <v>Aderente</v>
      </c>
      <c r="BR289" s="19" t="str">
        <f t="shared" si="27"/>
        <v>*</v>
      </c>
      <c r="BS289" s="19" t="str">
        <f t="shared" si="28"/>
        <v>*</v>
      </c>
      <c r="BT289" s="225" t="str">
        <f t="shared" si="29"/>
        <v/>
      </c>
    </row>
    <row r="290" spans="1:72" hidden="1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 hidden="1">
      <c r="A291" s="51" t="str">
        <f t="shared" si="24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5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6"/>
        <v>Aderente</v>
      </c>
      <c r="BR291" s="19" t="str">
        <f t="shared" si="27"/>
        <v>*</v>
      </c>
      <c r="BS291" s="19" t="str">
        <f t="shared" si="28"/>
        <v>*</v>
      </c>
      <c r="BT291" s="225" t="str">
        <f t="shared" si="29"/>
        <v/>
      </c>
    </row>
    <row r="292" spans="1:72" hidden="1">
      <c r="A292" s="51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1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2">IF(AND(BR292&lt;1,BS292&lt;1),"Produção e Intervalo",IF(BR292&lt;1,"Intervalo",IF(BS292&lt;1,"Produção","Aderente")))</f>
        <v>Aderente</v>
      </c>
      <c r="BR292" s="19" t="str">
        <f t="shared" ref="BR292:BR300" si="33">IF(OR(B292="",F292=""),"*",AY292/P292)</f>
        <v>*</v>
      </c>
      <c r="BS292" s="19" t="str">
        <f t="shared" ref="BS292:BS300" si="34">IF(OR(B292="",F292=""),"*",BA292/Q292)</f>
        <v>*</v>
      </c>
      <c r="BT292" s="225" t="str">
        <f t="shared" si="29"/>
        <v/>
      </c>
    </row>
    <row r="293" spans="1:72" hidden="1">
      <c r="A293" s="51" t="str">
        <f t="shared" si="30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1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2"/>
        <v>Aderente</v>
      </c>
      <c r="BR293" s="19" t="str">
        <f t="shared" si="33"/>
        <v>*</v>
      </c>
      <c r="BS293" s="19" t="str">
        <f t="shared" si="34"/>
        <v>*</v>
      </c>
      <c r="BT293" s="225" t="str">
        <f t="shared" si="29"/>
        <v/>
      </c>
    </row>
    <row r="294" spans="1:72" hidden="1">
      <c r="A294" s="51" t="str">
        <f t="shared" si="30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1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2"/>
        <v>Aderente</v>
      </c>
      <c r="BR294" s="19" t="str">
        <f t="shared" si="33"/>
        <v>*</v>
      </c>
      <c r="BS294" s="19" t="str">
        <f t="shared" si="34"/>
        <v>*</v>
      </c>
      <c r="BT294" s="225" t="str">
        <f t="shared" si="29"/>
        <v/>
      </c>
    </row>
    <row r="295" spans="1:72" hidden="1">
      <c r="A295" s="51" t="str">
        <f t="shared" si="30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1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2"/>
        <v>Aderente</v>
      </c>
      <c r="BR295" s="19" t="str">
        <f t="shared" si="33"/>
        <v>*</v>
      </c>
      <c r="BS295" s="19" t="str">
        <f t="shared" si="34"/>
        <v>*</v>
      </c>
      <c r="BT295" s="225" t="str">
        <f t="shared" si="29"/>
        <v/>
      </c>
    </row>
    <row r="296" spans="1:72" hidden="1">
      <c r="A296" s="51" t="str">
        <f t="shared" si="30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1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2"/>
        <v>Aderente</v>
      </c>
      <c r="BR296" s="19" t="str">
        <f t="shared" si="33"/>
        <v>*</v>
      </c>
      <c r="BS296" s="19" t="str">
        <f t="shared" si="34"/>
        <v>*</v>
      </c>
      <c r="BT296" s="225" t="str">
        <f t="shared" si="29"/>
        <v/>
      </c>
    </row>
    <row r="297" spans="1:72" hidden="1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 hidden="1">
      <c r="A298" s="51" t="str">
        <f t="shared" si="30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1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2"/>
        <v>Aderente</v>
      </c>
      <c r="BR298" s="19" t="str">
        <f t="shared" si="33"/>
        <v>*</v>
      </c>
      <c r="BS298" s="19" t="str">
        <f t="shared" si="34"/>
        <v>*</v>
      </c>
      <c r="BT298" s="225" t="str">
        <f t="shared" si="29"/>
        <v/>
      </c>
    </row>
    <row r="299" spans="1:72" hidden="1">
      <c r="A299" s="51" t="str">
        <f t="shared" si="30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1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2"/>
        <v>Aderente</v>
      </c>
      <c r="BR299" s="19" t="str">
        <f t="shared" si="33"/>
        <v>*</v>
      </c>
      <c r="BS299" s="19" t="str">
        <f t="shared" si="34"/>
        <v>*</v>
      </c>
      <c r="BT299" s="225" t="str">
        <f t="shared" si="29"/>
        <v/>
      </c>
    </row>
    <row r="300" spans="1:72" hidden="1">
      <c r="A300" s="51" t="str">
        <f t="shared" si="30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1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2"/>
        <v>Aderente</v>
      </c>
      <c r="BR300" s="19" t="str">
        <f t="shared" si="33"/>
        <v>*</v>
      </c>
      <c r="BS300" s="19" t="str">
        <f t="shared" si="34"/>
        <v>*</v>
      </c>
      <c r="BT300" s="225" t="str">
        <f t="shared" si="29"/>
        <v/>
      </c>
    </row>
    <row r="301" spans="1:72" hidden="1">
      <c r="A301" s="51" t="str">
        <f t="shared" ref="A301:A364" si="35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6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7">IF(AND(BR301&lt;1,BS301&lt;1),"Produção e Intervalo",IF(BR301&lt;1,"Intervalo",IF(BS301&lt;1,"Produção","Aderente")))</f>
        <v>Aderente</v>
      </c>
      <c r="BR301" s="19" t="str">
        <f t="shared" ref="BR301:BR364" si="38">IF(OR(B301="",F301=""),"*",AY301/P301)</f>
        <v>*</v>
      </c>
      <c r="BS301" s="19" t="str">
        <f t="shared" ref="BS301:BS364" si="39">IF(OR(B301="",F301=""),"*",BA301/Q301)</f>
        <v>*</v>
      </c>
      <c r="BT301" s="225" t="str">
        <f t="shared" si="29"/>
        <v/>
      </c>
    </row>
    <row r="302" spans="1:72" hidden="1">
      <c r="A302" s="51" t="str">
        <f t="shared" si="35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6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7"/>
        <v>Aderente</v>
      </c>
      <c r="BR302" s="19" t="str">
        <f t="shared" si="38"/>
        <v>*</v>
      </c>
      <c r="BS302" s="19" t="str">
        <f t="shared" si="39"/>
        <v>*</v>
      </c>
      <c r="BT302" s="225" t="str">
        <f t="shared" si="29"/>
        <v/>
      </c>
    </row>
    <row r="303" spans="1:72" hidden="1">
      <c r="A303" s="51" t="str">
        <f t="shared" si="35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6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7"/>
        <v>Aderente</v>
      </c>
      <c r="BR303" s="19" t="str">
        <f t="shared" si="38"/>
        <v>*</v>
      </c>
      <c r="BS303" s="19" t="str">
        <f t="shared" si="39"/>
        <v>*</v>
      </c>
      <c r="BT303" s="225" t="str">
        <f t="shared" si="29"/>
        <v/>
      </c>
    </row>
    <row r="304" spans="1:72" hidden="1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 hidden="1">
      <c r="A305" s="51" t="str">
        <f t="shared" si="35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6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 hidden="1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 hidden="1">
      <c r="A307" s="51" t="str">
        <f t="shared" si="35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6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7"/>
        <v>Aderente</v>
      </c>
      <c r="BR307" s="19" t="str">
        <f t="shared" si="38"/>
        <v>*</v>
      </c>
      <c r="BS307" s="19" t="str">
        <f t="shared" si="39"/>
        <v>*</v>
      </c>
      <c r="BT307" s="225" t="str">
        <f t="shared" si="29"/>
        <v/>
      </c>
    </row>
    <row r="308" spans="1:72" hidden="1">
      <c r="A308" s="51" t="str">
        <f t="shared" si="35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6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7"/>
        <v>Aderente</v>
      </c>
      <c r="BR308" s="19" t="str">
        <f t="shared" si="38"/>
        <v>*</v>
      </c>
      <c r="BS308" s="19" t="str">
        <f t="shared" si="39"/>
        <v>*</v>
      </c>
      <c r="BT308" s="225" t="str">
        <f t="shared" si="29"/>
        <v/>
      </c>
    </row>
    <row r="309" spans="1:72" hidden="1">
      <c r="A309" s="51" t="str">
        <f t="shared" si="35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6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7"/>
        <v>Aderente</v>
      </c>
      <c r="BR309" s="19" t="str">
        <f t="shared" si="38"/>
        <v>*</v>
      </c>
      <c r="BS309" s="19" t="str">
        <f t="shared" si="39"/>
        <v>*</v>
      </c>
      <c r="BT309" s="225" t="str">
        <f t="shared" si="29"/>
        <v/>
      </c>
    </row>
    <row r="310" spans="1:72" hidden="1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 hidden="1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 hidden="1">
      <c r="A312" s="51" t="str">
        <f t="shared" si="35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 hidden="1">
      <c r="A313" s="51" t="str">
        <f t="shared" si="35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 hidden="1">
      <c r="A314" s="51" t="str">
        <f t="shared" si="35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 hidden="1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 hidden="1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 hidden="1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 hidden="1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 hidden="1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 hidden="1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 hidden="1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 hidden="1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 hidden="1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hidden="1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 hidden="1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 hidden="1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 hidden="1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 hidden="1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 hidden="1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 hidden="1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 hidden="1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 hidden="1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 hidden="1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 hidden="1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 hidden="1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 hidden="1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 hidden="1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 hidden="1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 hidden="1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 hidden="1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 hidden="1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 hidden="1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 hidden="1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 hidden="1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 hidden="1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 hidden="1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 hidden="1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 hidden="1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 hidden="1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 hidden="1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 hidden="1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 hidden="1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 hidden="1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 hidden="1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 hidden="1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 hidden="1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 hidden="1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 hidden="1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 hidden="1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 hidden="1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 hidden="1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 hidden="1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 hidden="1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 hidden="1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 hidden="1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 hidden="1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 hidden="1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 hidden="1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 hidden="1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 hidden="1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 hidden="1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 hidden="1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 hidden="1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 hidden="1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 hidden="1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 hidden="1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 hidden="1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 hidden="1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 hidden="1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 hidden="1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 hidden="1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 hidden="1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 hidden="1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 hidden="1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 hidden="1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 hidden="1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 hidden="1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 hidden="1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 hidden="1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 hidden="1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hidden="1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 hidden="1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 hidden="1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 hidden="1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 hidden="1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 hidden="1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 hidden="1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 hidden="1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 hidden="1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 hidden="1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 hidden="1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 hidden="1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 hidden="1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 hidden="1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 hidden="1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 hidden="1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 hidden="1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 hidden="1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 hidden="1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 hidden="1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 hidden="1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 hidden="1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 hidden="1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 hidden="1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 hidden="1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 hidden="1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 hidden="1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 hidden="1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 hidden="1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 hidden="1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 hidden="1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 hidden="1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 hidden="1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 hidden="1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 hidden="1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 hidden="1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 hidden="1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 hidden="1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 hidden="1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 hidden="1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 hidden="1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 hidden="1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 hidden="1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 hidden="1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 hidden="1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 hidden="1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 hidden="1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 hidden="1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 hidden="1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 hidden="1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 hidden="1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 hidden="1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 hidden="1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 hidden="1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 hidden="1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 hidden="1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 hidden="1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 hidden="1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 hidden="1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 hidden="1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 hidden="1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 hidden="1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 hidden="1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 hidden="1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 hidden="1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 hidden="1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 hidden="1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 hidden="1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 hidden="1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 hidden="1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 hidden="1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 hidden="1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 hidden="1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 hidden="1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 hidden="1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 hidden="1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 hidden="1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 hidden="1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 hidden="1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 hidden="1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 hidden="1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 hidden="1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 hidden="1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 hidden="1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 hidden="1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 hidden="1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 hidden="1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 hidden="1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 hidden="1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 hidden="1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 hidden="1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 hidden="1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 hidden="1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 hidden="1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 hidden="1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 hidden="1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 hidden="1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 hidden="1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 hidden="1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 hidden="1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 hidden="1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 hidden="1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 hidden="1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 hidden="1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 hidden="1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 hidden="1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 hidden="1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 hidden="1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 hidden="1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 hidden="1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 hidden="1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 hidden="1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 hidden="1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 hidden="1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 hidden="1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 hidden="1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 hidden="1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 hidden="1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 hidden="1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 hidden="1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 hidden="1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 hidden="1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 hidden="1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 hidden="1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 hidden="1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 hidden="1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 hidden="1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 hidden="1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 hidden="1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 hidden="1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 hidden="1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 hidden="1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 hidden="1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84:Q450 O158:Q168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450 V182:W182 X182:Y184 V158:Y158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450 Z184 Z155:AD158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" name="Range1_14_1_1_1"/>
    <protectedRange sqref="F6:F7 F25 F14 F31:F32 F56:F57 F80:F81 F113 F107:F108 F159:F160 F169" name="Range1_14_1_2_1"/>
    <protectedRange sqref="J7 J27 J20 J25 J14 J75 J97 J103 J113 J144 J148 J151 J156:J157 J169 J178 J183" name="Range1_16_2"/>
    <protectedRange sqref="O7:Q7 P8:P9 O27:Q27 O20:Q20 O25:Q25 O14:Q14 P33:P34 P58:P59 O75:Q75 O97:Q97 O103:Q103 O113:Q113 O144:Q144 O151:Q151 O156:Q157 O169:Q169 O178:Q178 O183:Q183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" name="Range1_18_1_1"/>
    <protectedRange sqref="W6 W15:W17 W19 W23 W28 W31 W51 W56 W68:W70 W74 W77 W129 W137 W154 W184" name="Range1_18_4"/>
    <protectedRange sqref="AA6:AE7 AA19:AE20 AA31:AE32 AA51:AE51 AA56:AE57 AA77:AE77 AA80:AE81 AA129:AE129 AA107:AE110 AA137:AE137 AA159:AE160 AA154:AE154 AA184:AE184" name="Range1_19_1"/>
    <protectedRange sqref="AA27:AC27 AA25:AE25 AA75:AC75 AA103:AC103 AA148:AE148 AA151:AC151" name="Range1_19_1_4"/>
    <protectedRange sqref="D39:D42 D119:D122" name="Range1_14_1_1_1_1"/>
    <protectedRange sqref="F39:F42 F119:F122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" name="Range1_16_2_3"/>
    <protectedRange sqref="O46:Q46 O125:Q12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33" operator="equal">
      <formula>"ERRO"</formula>
    </cfRule>
  </conditionalFormatting>
  <conditionalFormatting sqref="X4 Y475:Y550 Y1:Z157 Y159:Z474">
    <cfRule type="cellIs" dxfId="140" priority="18422" operator="equal">
      <formula>"OPORTUNIDADE"</formula>
    </cfRule>
  </conditionalFormatting>
  <conditionalFormatting sqref="AZ6:AZ522">
    <cfRule type="expression" dxfId="139" priority="18417">
      <formula>$BU6=1</formula>
    </cfRule>
  </conditionalFormatting>
  <conditionalFormatting sqref="BQ6:BQ599">
    <cfRule type="cellIs" dxfId="138" priority="18428" operator="equal">
      <formula>"Produção e Intervalo"</formula>
    </cfRule>
    <cfRule type="cellIs" dxfId="137" priority="18429" operator="equal">
      <formula>"Aderente"</formula>
    </cfRule>
    <cfRule type="cellIs" dxfId="136" priority="18430" operator="equal">
      <formula>"Intervalo"</formula>
    </cfRule>
    <cfRule type="cellIs" dxfId="135" priority="18431" operator="equal">
      <formula>"Produção"</formula>
    </cfRule>
    <cfRule type="cellIs" dxfId="134" priority="18432" operator="equal">
      <formula>"ERRO"</formula>
    </cfRule>
  </conditionalFormatting>
  <conditionalFormatting sqref="BR6:BS552">
    <cfRule type="cellIs" dxfId="133" priority="18410" operator="equal">
      <formula>"*"</formula>
    </cfRule>
    <cfRule type="cellIs" dxfId="132" priority="18411" operator="greaterThanOrEqual">
      <formula>1</formula>
    </cfRule>
    <cfRule type="cellIs" dxfId="131" priority="18412" operator="lessThan">
      <formula>1</formula>
    </cfRule>
  </conditionalFormatting>
  <conditionalFormatting sqref="X475:X522 Y475:Y550 Y6:Z157 Y159:Z474">
    <cfRule type="cellIs" dxfId="130" priority="18358" operator="equal">
      <formula>"NÃO"</formula>
    </cfRule>
    <cfRule type="cellIs" dxfId="129" priority="18359" operator="equal">
      <formula>"SIM"</formula>
    </cfRule>
  </conditionalFormatting>
  <conditionalFormatting sqref="X475:X522">
    <cfRule type="cellIs" dxfId="128" priority="18357" operator="equal">
      <formula>"OPORTUNIDADE"</formula>
    </cfRule>
  </conditionalFormatting>
  <conditionalFormatting sqref="Z475:Z522">
    <cfRule type="cellIs" dxfId="127" priority="18355" operator="equal">
      <formula>"NÃO"</formula>
    </cfRule>
    <cfRule type="cellIs" dxfId="126" priority="18356" operator="equal">
      <formula>"SIM"</formula>
    </cfRule>
  </conditionalFormatting>
  <conditionalFormatting sqref="Z475:Z522">
    <cfRule type="cellIs" dxfId="125" priority="18354" operator="equal">
      <formula>"OPORTUNIDADE"</formula>
    </cfRule>
  </conditionalFormatting>
  <conditionalFormatting sqref="Y1048575:Y1048576">
    <cfRule type="cellIs" dxfId="124" priority="18239" operator="equal">
      <formula>"OPORTUNIDADE"</formula>
    </cfRule>
  </conditionalFormatting>
  <conditionalFormatting sqref="Y1048575:Y1048576">
    <cfRule type="cellIs" dxfId="123" priority="18237" operator="equal">
      <formula>"NÃO"</formula>
    </cfRule>
    <cfRule type="cellIs" dxfId="122" priority="18238" operator="equal">
      <formula>"SIM"</formula>
    </cfRule>
  </conditionalFormatting>
  <conditionalFormatting sqref="Z523:Z548">
    <cfRule type="cellIs" dxfId="121" priority="17974" operator="equal">
      <formula>"OPORTUNIDADE"</formula>
    </cfRule>
  </conditionalFormatting>
  <conditionalFormatting sqref="Z523:Z548">
    <cfRule type="cellIs" dxfId="120" priority="17972" operator="equal">
      <formula>"NÃO"</formula>
    </cfRule>
    <cfRule type="cellIs" dxfId="119" priority="17973" operator="equal">
      <formula>"SIM"</formula>
    </cfRule>
  </conditionalFormatting>
  <conditionalFormatting sqref="X549">
    <cfRule type="cellIs" dxfId="118" priority="17960" operator="equal">
      <formula>"NÃO"</formula>
    </cfRule>
    <cfRule type="cellIs" dxfId="117" priority="17961" operator="equal">
      <formula>"SIM"</formula>
    </cfRule>
  </conditionalFormatting>
  <conditionalFormatting sqref="X549">
    <cfRule type="cellIs" dxfId="116" priority="17959" operator="equal">
      <formula>"OPORTUNIDADE"</formula>
    </cfRule>
  </conditionalFormatting>
  <conditionalFormatting sqref="Z549">
    <cfRule type="cellIs" dxfId="115" priority="17957" operator="equal">
      <formula>"NÃO"</formula>
    </cfRule>
    <cfRule type="cellIs" dxfId="114" priority="17958" operator="equal">
      <formula>"SIM"</formula>
    </cfRule>
  </conditionalFormatting>
  <conditionalFormatting sqref="Z549">
    <cfRule type="cellIs" dxfId="113" priority="17956" operator="equal">
      <formula>"OPORTUNIDADE"</formula>
    </cfRule>
  </conditionalFormatting>
  <conditionalFormatting sqref="BI549">
    <cfRule type="iconSet" priority="1796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66">
      <iconSet showValue="0">
        <cfvo type="percent" val="0"/>
        <cfvo type="num" val="1"/>
        <cfvo type="num" val="1" gte="0"/>
      </iconSet>
    </cfRule>
    <cfRule type="iconSet" priority="1796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6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76">
      <formula>$BU492=1</formula>
    </cfRule>
  </conditionalFormatting>
  <conditionalFormatting sqref="AZ525:AZ549">
    <cfRule type="expression" dxfId="111" priority="18736">
      <formula>$BU497=1</formula>
    </cfRule>
  </conditionalFormatting>
  <conditionalFormatting sqref="BI523:BI548">
    <cfRule type="iconSet" priority="1873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39">
      <iconSet showValue="0">
        <cfvo type="percent" val="0"/>
        <cfvo type="num" val="1"/>
        <cfvo type="num" val="1" gte="0"/>
      </iconSet>
    </cfRule>
    <cfRule type="iconSet" priority="1874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4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4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71" operator="equal">
      <formula>"*"</formula>
    </cfRule>
    <cfRule type="cellIs" dxfId="109" priority="13372" operator="greaterThanOrEqual">
      <formula>1</formula>
    </cfRule>
    <cfRule type="cellIs" dxfId="108" priority="13373" operator="lessThan">
      <formula>1</formula>
    </cfRule>
  </conditionalFormatting>
  <conditionalFormatting sqref="BJ2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9" operator="equal">
      <formula>"OPORTUNIDADE"</formula>
    </cfRule>
  </conditionalFormatting>
  <conditionalFormatting sqref="Y158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O6:BO599">
    <cfRule type="iconSet" priority="18805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07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09">
      <iconSet showValue="0">
        <cfvo type="percent" val="0"/>
        <cfvo type="num" val="1"/>
        <cfvo type="num" val="1" gte="0"/>
      </iconSet>
    </cfRule>
    <cfRule type="iconSet" priority="1881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15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599">
    <cfRule type="iconSet" priority="18818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599">
    <cfRule type="iconSet" priority="1883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159:AG522 AG6:AG157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F6:F551 AI6:AI552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AC159:AC552 AC6:AC157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4" sqref="C14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6" t="s">
        <v>1233</v>
      </c>
      <c r="C2" s="386"/>
      <c r="D2" s="386"/>
      <c r="E2" s="386"/>
      <c r="F2" s="386"/>
      <c r="G2" s="386"/>
    </row>
    <row r="3" spans="2:8" ht="20.25" customHeight="1">
      <c r="B3" s="387"/>
      <c r="C3" s="387"/>
      <c r="D3" s="387"/>
      <c r="E3" s="387"/>
      <c r="F3" s="387"/>
      <c r="G3" s="387"/>
    </row>
    <row r="4" spans="2:8">
      <c r="B4" s="331" t="s">
        <v>1234</v>
      </c>
      <c r="C4" s="331" t="s">
        <v>1235</v>
      </c>
      <c r="D4" s="331" t="s">
        <v>1236</v>
      </c>
      <c r="E4" s="331" t="s">
        <v>1237</v>
      </c>
      <c r="F4" s="331" t="s">
        <v>8</v>
      </c>
      <c r="G4" s="331" t="s">
        <v>1238</v>
      </c>
    </row>
    <row r="5" spans="2:8">
      <c r="B5" s="334" t="s">
        <v>1147</v>
      </c>
      <c r="C5" s="334">
        <v>314978</v>
      </c>
      <c r="D5" s="334" t="s">
        <v>1239</v>
      </c>
      <c r="E5" s="334" t="s">
        <v>537</v>
      </c>
      <c r="F5" s="334" t="s">
        <v>101</v>
      </c>
      <c r="G5" s="335">
        <v>46143</v>
      </c>
    </row>
    <row r="6" spans="2:8">
      <c r="B6" s="334" t="s">
        <v>1240</v>
      </c>
      <c r="C6" s="334">
        <v>256790</v>
      </c>
      <c r="D6" s="334" t="s">
        <v>1241</v>
      </c>
      <c r="E6" s="334" t="s">
        <v>537</v>
      </c>
      <c r="F6" s="334" t="s">
        <v>1242</v>
      </c>
      <c r="G6" s="335">
        <v>45992</v>
      </c>
    </row>
    <row r="7" spans="2:8">
      <c r="B7" s="334" t="s">
        <v>1243</v>
      </c>
      <c r="C7" s="334">
        <v>265193</v>
      </c>
      <c r="D7" s="334" t="s">
        <v>1244</v>
      </c>
      <c r="E7" s="334" t="s">
        <v>538</v>
      </c>
      <c r="F7" s="334" t="s">
        <v>1245</v>
      </c>
      <c r="G7" s="334" t="s">
        <v>1246</v>
      </c>
    </row>
    <row r="8" spans="2:8">
      <c r="B8" s="334" t="s">
        <v>1247</v>
      </c>
      <c r="C8" s="334">
        <v>293716</v>
      </c>
      <c r="D8" s="334" t="s">
        <v>1248</v>
      </c>
      <c r="E8" s="334" t="s">
        <v>538</v>
      </c>
      <c r="F8" s="334" t="s">
        <v>1245</v>
      </c>
      <c r="G8" s="335">
        <v>46204</v>
      </c>
    </row>
    <row r="9" spans="2:8">
      <c r="B9" s="334" t="s">
        <v>1249</v>
      </c>
      <c r="C9" s="334">
        <v>257258</v>
      </c>
      <c r="D9" s="334" t="s">
        <v>1250</v>
      </c>
      <c r="E9" s="334" t="s">
        <v>539</v>
      </c>
      <c r="F9" s="334" t="s">
        <v>144</v>
      </c>
      <c r="G9" s="335">
        <v>46327</v>
      </c>
    </row>
    <row r="10" spans="2:8">
      <c r="B10" s="334" t="s">
        <v>1251</v>
      </c>
      <c r="C10" s="334">
        <v>371147</v>
      </c>
      <c r="D10" s="334" t="s">
        <v>1252</v>
      </c>
      <c r="E10" s="334" t="s">
        <v>539</v>
      </c>
      <c r="F10" s="334" t="s">
        <v>144</v>
      </c>
      <c r="G10" s="334" t="s">
        <v>1246</v>
      </c>
    </row>
    <row r="11" spans="2:8">
      <c r="B11" s="334" t="s">
        <v>1253</v>
      </c>
      <c r="C11" s="334">
        <v>259230</v>
      </c>
      <c r="D11" s="334" t="s">
        <v>1254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1255</v>
      </c>
      <c r="C12" s="334">
        <v>370705</v>
      </c>
      <c r="D12" s="334"/>
      <c r="E12" s="334" t="s">
        <v>539</v>
      </c>
      <c r="F12" s="334" t="s">
        <v>144</v>
      </c>
      <c r="G12" s="334" t="s">
        <v>1246</v>
      </c>
    </row>
    <row r="13" spans="2:8">
      <c r="B13" s="334" t="s">
        <v>1256</v>
      </c>
      <c r="C13" s="334">
        <v>258542</v>
      </c>
      <c r="D13" s="334" t="s">
        <v>1257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1258</v>
      </c>
      <c r="C14" s="334">
        <v>257050</v>
      </c>
      <c r="D14" s="334" t="s">
        <v>1259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F7" sqref="F7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46.42578125" style="196" customWidth="1"/>
    <col min="8" max="8" width="27.5703125" style="194" customWidth="1"/>
    <col min="9" max="16384" width="9.140625" style="194"/>
  </cols>
  <sheetData>
    <row r="1" spans="3:8">
      <c r="C1" s="388" t="s">
        <v>1260</v>
      </c>
      <c r="D1" s="388"/>
      <c r="E1" s="388"/>
      <c r="F1" s="388"/>
      <c r="G1" s="388"/>
      <c r="H1" s="388"/>
    </row>
    <row r="2" spans="3:8">
      <c r="C2" s="388"/>
      <c r="D2" s="388"/>
      <c r="E2" s="388"/>
      <c r="F2" s="388"/>
      <c r="G2" s="388"/>
      <c r="H2" s="388"/>
    </row>
    <row r="3" spans="3:8" ht="34.5" customHeight="1">
      <c r="C3" s="326" t="s">
        <v>410</v>
      </c>
      <c r="D3" s="326" t="s">
        <v>1261</v>
      </c>
      <c r="E3" s="326" t="s">
        <v>1262</v>
      </c>
      <c r="F3" s="326" t="s">
        <v>1263</v>
      </c>
      <c r="G3" s="331" t="s">
        <v>1264</v>
      </c>
      <c r="H3" s="326" t="s">
        <v>1265</v>
      </c>
    </row>
    <row r="4" spans="3:8">
      <c r="C4" s="327" t="s">
        <v>537</v>
      </c>
      <c r="D4" s="327">
        <v>9347</v>
      </c>
      <c r="E4" s="328">
        <v>45985</v>
      </c>
      <c r="F4" s="327">
        <v>7000</v>
      </c>
      <c r="G4" s="332" t="s">
        <v>1266</v>
      </c>
      <c r="H4" s="327"/>
    </row>
    <row r="5" spans="3:8">
      <c r="C5" s="327" t="s">
        <v>538</v>
      </c>
      <c r="D5" s="327">
        <v>7694</v>
      </c>
      <c r="E5" s="328">
        <v>45993</v>
      </c>
      <c r="F5" s="327">
        <v>10400</v>
      </c>
      <c r="G5" s="332" t="s">
        <v>1267</v>
      </c>
      <c r="H5" s="327"/>
    </row>
    <row r="6" spans="3:8">
      <c r="C6" s="329" t="s">
        <v>539</v>
      </c>
      <c r="D6" s="329">
        <v>9403</v>
      </c>
      <c r="E6" s="330">
        <v>45972</v>
      </c>
      <c r="F6" s="329" t="s">
        <v>1268</v>
      </c>
      <c r="G6" s="333" t="s">
        <v>1269</v>
      </c>
      <c r="H6" s="329" t="s">
        <v>923</v>
      </c>
    </row>
    <row r="7" spans="3:8">
      <c r="C7" s="327" t="s">
        <v>539</v>
      </c>
      <c r="D7" s="327">
        <v>7663</v>
      </c>
      <c r="E7" s="328">
        <v>45988</v>
      </c>
      <c r="F7" s="327">
        <v>12000</v>
      </c>
      <c r="G7" s="332" t="s">
        <v>1270</v>
      </c>
      <c r="H7" s="327"/>
    </row>
    <row r="8" spans="3:8">
      <c r="C8" s="327" t="s">
        <v>464</v>
      </c>
      <c r="D8" s="327" t="s">
        <v>1271</v>
      </c>
      <c r="E8" s="328">
        <v>45993</v>
      </c>
      <c r="F8" s="327">
        <v>12000</v>
      </c>
      <c r="G8" s="332" t="s">
        <v>1272</v>
      </c>
      <c r="H8" s="327"/>
    </row>
    <row r="9" spans="3:8" ht="29.25">
      <c r="C9" s="327" t="s">
        <v>464</v>
      </c>
      <c r="D9" s="327" t="s">
        <v>1273</v>
      </c>
      <c r="E9" s="328">
        <v>45993</v>
      </c>
      <c r="F9" s="327">
        <v>9000</v>
      </c>
      <c r="G9" s="332" t="s">
        <v>1274</v>
      </c>
      <c r="H9" s="327"/>
    </row>
    <row r="10" spans="3:8" ht="29.25">
      <c r="C10" s="327" t="s">
        <v>464</v>
      </c>
      <c r="D10" s="327" t="s">
        <v>1275</v>
      </c>
      <c r="E10" s="328">
        <v>45993</v>
      </c>
      <c r="F10" s="327">
        <v>10000</v>
      </c>
      <c r="G10" s="332" t="s">
        <v>1274</v>
      </c>
      <c r="H10" s="327"/>
    </row>
    <row r="11" spans="3:8">
      <c r="C11" s="327" t="s">
        <v>535</v>
      </c>
      <c r="D11" s="327"/>
      <c r="E11" s="327"/>
      <c r="F11" s="327"/>
      <c r="G11" s="332"/>
      <c r="H11" s="327"/>
    </row>
    <row r="12" spans="3:8">
      <c r="C12" s="327" t="s">
        <v>540</v>
      </c>
      <c r="D12" s="327">
        <v>9038</v>
      </c>
      <c r="E12" s="328">
        <v>45989</v>
      </c>
      <c r="F12" s="327">
        <v>11238</v>
      </c>
      <c r="G12" s="332" t="s">
        <v>1276</v>
      </c>
      <c r="H12" s="327"/>
    </row>
    <row r="13" spans="3:8">
      <c r="C13" s="327"/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B155" sqref="B155:U18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89"/>
      <c r="B1" s="390"/>
      <c r="C1" s="391"/>
      <c r="L1" s="337"/>
      <c r="M1" s="124"/>
      <c r="N1" s="268"/>
      <c r="O1" s="268"/>
      <c r="P1" s="170"/>
      <c r="Q1" s="392" t="s">
        <v>917</v>
      </c>
      <c r="R1" s="393"/>
      <c r="U1" s="102"/>
      <c r="V1" s="394" t="s">
        <v>1277</v>
      </c>
      <c r="W1" s="394"/>
      <c r="X1" s="394"/>
      <c r="Y1" s="104"/>
    </row>
    <row r="2" spans="1:25" s="101" customFormat="1" ht="11.25" customHeight="1">
      <c r="A2" s="105" t="s">
        <v>1278</v>
      </c>
      <c r="B2" s="105" t="s">
        <v>1279</v>
      </c>
      <c r="C2" s="105" t="s">
        <v>313</v>
      </c>
      <c r="D2" s="106" t="s">
        <v>869</v>
      </c>
      <c r="E2" s="106" t="s">
        <v>870</v>
      </c>
      <c r="F2" s="106" t="s">
        <v>1280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1281</v>
      </c>
      <c r="U2" s="108" t="s">
        <v>872</v>
      </c>
      <c r="V2" s="103">
        <f ca="1">TODAY()-1</f>
        <v>45998</v>
      </c>
      <c r="W2" s="103">
        <f ca="1">V2-1</f>
        <v>45997</v>
      </c>
      <c r="X2" s="103">
        <f ca="1">W2-1</f>
        <v>45996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>
        <f ca="1">_xlfn.XLOOKUP(G13&amp;$X$2,BS_CONTROLE[CHAVE],BS_CONTROLE[Quantidade_11],"-")</f>
        <v>1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0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1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59</v>
      </c>
      <c r="X17" s="112">
        <f ca="1">_xlfn.XLOOKUP(G17&amp;$X$2,BS_CONTROLE[CHAVE],BS_CONTROLE[Quantidade_11],"-")</f>
        <v>30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0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2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1300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1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1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1900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25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1102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1300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2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59</v>
      </c>
      <c r="X49" s="112">
        <f ca="1">_xlfn.XLOOKUP(G49&amp;$X$2,BS_CONTROLE[CHAVE],BS_CONTROLE[Quantidade_11],"-")</f>
        <v>30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30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>
        <f ca="1">_xlfn.XLOOKUP(G66&amp;$W$2,BS_CONTROLE[CHAVE],BS_CONTROLE[Quantidade_11],"-")</f>
        <v>1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1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0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1300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30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59</v>
      </c>
      <c r="X75" s="112">
        <f ca="1">_xlfn.XLOOKUP(G75&amp;$X$2,BS_CONTROLE[CHAVE],BS_CONTROLE[Quantidade_11],"-")</f>
        <v>30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17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>
        <f ca="1">_xlfn.XLOOKUP(G87&amp;$W$2,BS_CONTROLE[CHAVE],BS_CONTROLE[Quantidade_11],"-")</f>
        <v>1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1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2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0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52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1300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30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17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1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1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1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1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52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>
        <f ca="1">_xlfn.XLOOKUP(G117&amp;$X$2,BS_CONTROLE[CHAVE],BS_CONTROLE[Quantidade_11],"-")</f>
        <v>1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1900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>
        <f ca="1">_xlfn.XLOOKUP(G119&amp;$X$2,BS_CONTROLE[CHAVE],BS_CONTROLE[Quantidade_11],"-")</f>
        <v>25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1102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2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>
        <f ca="1">_xlfn.XLOOKUP(G123&amp;$X$2,BS_CONTROLE[CHAVE],BS_CONTROLE[Quantidade_11],"-")</f>
        <v>1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1300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30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0</v>
      </c>
      <c r="W127" s="112">
        <f ca="1">_xlfn.XLOOKUP(G127&amp;$W$2,BS_CONTROLE[CHAVE],BS_CONTROLE[Quantidade_11],"-")</f>
        <v>59</v>
      </c>
      <c r="X127" s="112">
        <f ca="1">_xlfn.XLOOKUP(G127&amp;$X$2,BS_CONTROLE[CHAVE],BS_CONTROLE[Quantidade_11],"-")</f>
        <v>30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>
        <f ca="1">_xlfn.XLOOKUP(G132&amp;$W$2,BS_CONTROLE[CHAVE],BS_CONTROLE[Quantidade_11],"-")</f>
        <v>0</v>
      </c>
      <c r="X132" s="112">
        <f ca="1">_xlfn.XLOOKUP(G132&amp;$X$2,BS_CONTROLE[CHAVE],BS_CONTROLE[Quantidade_11],"-")</f>
        <v>17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59</v>
      </c>
      <c r="X135" s="112">
        <f ca="1">_xlfn.XLOOKUP(G135&amp;$X$2,BS_CONTROLE[CHAVE],BS_CONTROLE[Quantidade_11],"-")</f>
        <v>30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>
        <f ca="1">_xlfn.XLOOKUP(G137&amp;$W$2,BS_CONTROLE[CHAVE],BS_CONTROLE[Quantidade_11],"-")</f>
        <v>1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>
        <f ca="1">_xlfn.XLOOKUP(G139&amp;$W$2,BS_CONTROLE[CHAVE],BS_CONTROLE[Quantidade_11],"-")</f>
        <v>1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2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0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30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1300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0</v>
      </c>
      <c r="W152" s="112">
        <f ca="1">_xlfn.XLOOKUP(G152&amp;$W$2,BS_CONTROLE[CHAVE],BS_CONTROLE[Quantidade_11],"-")</f>
        <v>59</v>
      </c>
      <c r="X152" s="112">
        <f ca="1">_xlfn.XLOOKUP(G152&amp;$X$2,BS_CONTROLE[CHAVE],BS_CONTROLE[Quantidade_11],"-")</f>
        <v>30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30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1300</v>
      </c>
    </row>
    <row r="155" spans="1:24" s="113" customFormat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6.25E-2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0</v>
      </c>
    </row>
    <row r="159" spans="1:24" s="113" customFormat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0</v>
      </c>
    </row>
    <row r="160" spans="1:24" s="113" customFormat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17</v>
      </c>
    </row>
    <row r="162" spans="1:24" s="113" customFormat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52</v>
      </c>
    </row>
    <row r="166" spans="1:24" s="113" customFormat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>
        <f ca="1">_xlfn.XLOOKUP(G166&amp;$W$2,BS_CONTROLE[CHAVE],BS_CONTROLE[Quantidade_11],"-")</f>
        <v>0</v>
      </c>
      <c r="X166" s="112">
        <f ca="1">_xlfn.XLOOKUP(G166&amp;$X$2,BS_CONTROLE[CHAVE],BS_CONTROLE[Quantidade_11],"-")</f>
        <v>1</v>
      </c>
    </row>
    <row r="167" spans="1:24" s="113" customFormat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1</v>
      </c>
    </row>
    <row r="169" spans="1:24" s="113" customFormat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>
        <f ca="1">_xlfn.XLOOKUP(G169&amp;$X$2,BS_CONTROLE[CHAVE],BS_CONTROLE[Quantidade_11],"-")</f>
        <v>1</v>
      </c>
    </row>
    <row r="170" spans="1:24" s="113" customFormat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1</v>
      </c>
    </row>
    <row r="172" spans="1:24" s="113" customFormat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1</v>
      </c>
      <c r="X172" s="112" t="str">
        <f ca="1">_xlfn.XLOOKUP(G172&amp;$X$2,BS_CONTROLE[CHAVE],BS_CONTROLE[Quantidade_11],"-")</f>
        <v>-</v>
      </c>
    </row>
    <row r="173" spans="1:24" s="113" customFormat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2</v>
      </c>
    </row>
    <row r="179" spans="1:24" s="113" customFormat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30</v>
      </c>
    </row>
    <row r="181" spans="1:24" s="113" customFormat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1300</v>
      </c>
    </row>
    <row r="182" spans="1:24" s="113" customFormat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0</v>
      </c>
      <c r="W182" s="112">
        <f ca="1">_xlfn.XLOOKUP(G182&amp;$W$2,BS_CONTROLE[CHAVE],BS_CONTROLE[Quantidade_11],"-")</f>
        <v>59</v>
      </c>
      <c r="X182" s="112">
        <f ca="1">_xlfn.XLOOKUP(G182&amp;$X$2,BS_CONTROLE[CHAVE],BS_CONTROLE[Quantidade_11],"-")</f>
        <v>30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*</v>
      </c>
      <c r="C185" s="109" t="str">
        <f>IF(SP_SUL!Z187="","*",SP_SUL!Z187)</f>
        <v>*</v>
      </c>
      <c r="D185" s="110" t="str">
        <f>IF(SP_SUL!S187="","*",SP_SUL!S187)</f>
        <v>-</v>
      </c>
      <c r="E185" s="110" t="str">
        <f>IF(SP_SUL!T187="","*",SP_SUL!T187)</f>
        <v>-</v>
      </c>
      <c r="F185" s="110" t="str">
        <f>IF(SP_SUL!B187="","*",SP_SUL!B187)</f>
        <v>*</v>
      </c>
      <c r="G185" s="110" t="str">
        <f>IF(SP_SUL!D187="","*",SP_SUL!D187)</f>
        <v>*</v>
      </c>
      <c r="H185" s="110" t="str">
        <f>IF(SP_SUL!F187="","*",SP_SUL!F187)</f>
        <v>*</v>
      </c>
      <c r="I185" s="110" t="str">
        <f>IF(SP_SUL!H187="","*",SP_SUL!H187)</f>
        <v>*</v>
      </c>
      <c r="J185" s="110" t="str">
        <f>IF(SP_SUL!I187="","*",SP_SUL!I187)</f>
        <v>*</v>
      </c>
      <c r="K185" s="110" t="str">
        <f>IF(SP_SUL!M187="","*",SP_SUL!M187)</f>
        <v>-</v>
      </c>
      <c r="L185" s="339" t="str">
        <f>IF(SP_SUL!N187="","*",SP_SUL!N187)</f>
        <v>-</v>
      </c>
      <c r="M185" s="111" t="str">
        <f>IF(SP_SUL!J187="","*",SP_SUL!J187)</f>
        <v>*</v>
      </c>
      <c r="N185" s="270" t="str">
        <f>IF(SP_SUL!K187="","*",SP_SUL!K187)</f>
        <v>*</v>
      </c>
      <c r="O185" s="270" t="str">
        <f>IF(SP_SUL!L187="","*",SP_SUL!L187)</f>
        <v>-</v>
      </c>
      <c r="P185" s="111"/>
      <c r="Q185" s="128" t="str">
        <f>IF(SP_SUL!O187="","*",SP_SUL!O187)</f>
        <v>*</v>
      </c>
      <c r="R185" s="128" t="str">
        <f>IF(SP_SUL!P187="","*",SP_SUL!P187)</f>
        <v>*</v>
      </c>
      <c r="S185" s="110" t="str">
        <f>IF(SP_SUL!Q187="","*",CONCATENATE(SP_SUL!Q187," ",SP_SUL!R187))</f>
        <v>*</v>
      </c>
      <c r="T185" s="110" t="str">
        <f>IF(SP_SUL!V187="","*",SP_SUL!V187)</f>
        <v>*</v>
      </c>
      <c r="U185" s="110" t="str">
        <f>IF(SP_SUL!W187="","*",SP_SUL!W187)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*</v>
      </c>
      <c r="B186" s="109" t="str">
        <f>IF(SP_SUL!X188="","*",SP_SUL!X188)</f>
        <v>*</v>
      </c>
      <c r="C186" s="109" t="str">
        <f>IF(SP_SUL!Z188="","*",SP_SUL!Z188)</f>
        <v>*</v>
      </c>
      <c r="D186" s="110" t="str">
        <f>IF(SP_SUL!S188="","*",SP_SUL!S188)</f>
        <v>-</v>
      </c>
      <c r="E186" s="110" t="str">
        <f>IF(SP_SUL!T188="","*",SP_SUL!T188)</f>
        <v>-</v>
      </c>
      <c r="F186" s="110" t="str">
        <f>IF(SP_SUL!B188="","*",SP_SUL!B188)</f>
        <v>*</v>
      </c>
      <c r="G186" s="110" t="str">
        <f>IF(SP_SUL!D188="","*",SP_SUL!D188)</f>
        <v>*</v>
      </c>
      <c r="H186" s="110" t="str">
        <f>IF(SP_SUL!F188="","*",SP_SUL!F188)</f>
        <v>*</v>
      </c>
      <c r="I186" s="110" t="str">
        <f>IF(SP_SUL!H188="","*",SP_SUL!H188)</f>
        <v>*</v>
      </c>
      <c r="J186" s="110" t="str">
        <f>IF(SP_SUL!I188="","*",SP_SUL!I188)</f>
        <v>*</v>
      </c>
      <c r="K186" s="110" t="str">
        <f>IF(SP_SUL!M188="","*",SP_SUL!M188)</f>
        <v>-</v>
      </c>
      <c r="L186" s="339" t="str">
        <f>IF(SP_SUL!N188="","*",SP_SUL!N188)</f>
        <v>-</v>
      </c>
      <c r="M186" s="111" t="str">
        <f>IF(SP_SUL!J188="","*",SP_SUL!J188)</f>
        <v>*</v>
      </c>
      <c r="N186" s="270" t="str">
        <f>IF(SP_SUL!K188="","*",SP_SUL!K188)</f>
        <v>*</v>
      </c>
      <c r="O186" s="270" t="str">
        <f>IF(SP_SUL!L188="","*",SP_SUL!L188)</f>
        <v>-</v>
      </c>
      <c r="P186" s="111"/>
      <c r="Q186" s="128" t="str">
        <f>IF(SP_SUL!O188="","*",SP_SUL!O188)</f>
        <v>*</v>
      </c>
      <c r="R186" s="128" t="str">
        <f>IF(SP_SUL!P188="","*",SP_SUL!P188)</f>
        <v>*</v>
      </c>
      <c r="S186" s="110" t="str">
        <f>IF(SP_SUL!Q188="","*",CONCATENATE(SP_SUL!Q188," ",SP_SUL!R188))</f>
        <v>*</v>
      </c>
      <c r="T186" s="110" t="str">
        <f>IF(SP_SUL!V188="","*",SP_SUL!V188)</f>
        <v>*</v>
      </c>
      <c r="U186" s="110" t="str">
        <f>IF(SP_SUL!W188="","*",SP_SUL!W188)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*</v>
      </c>
      <c r="B187" s="109" t="str">
        <f>IF(SP_SUL!X189="","*",SP_SUL!X189)</f>
        <v>*</v>
      </c>
      <c r="C187" s="109" t="str">
        <f>IF(SP_SUL!Z189="","*",SP_SUL!Z189)</f>
        <v>*</v>
      </c>
      <c r="D187" s="110" t="str">
        <f>IF(SP_SUL!S189="","*",SP_SUL!S189)</f>
        <v>-</v>
      </c>
      <c r="E187" s="110" t="str">
        <f>IF(SP_SUL!T189="","*",SP_SUL!T189)</f>
        <v>-</v>
      </c>
      <c r="F187" s="110" t="str">
        <f>IF(SP_SUL!B189="","*",SP_SUL!B189)</f>
        <v>*</v>
      </c>
      <c r="G187" s="110" t="str">
        <f>IF(SP_SUL!D189="","*",SP_SUL!D189)</f>
        <v>*</v>
      </c>
      <c r="H187" s="110" t="str">
        <f>IF(SP_SUL!F189="","*",SP_SUL!F189)</f>
        <v>*</v>
      </c>
      <c r="I187" s="110" t="str">
        <f>IF(SP_SUL!H189="","*",SP_SUL!H189)</f>
        <v>*</v>
      </c>
      <c r="J187" s="110" t="str">
        <f>IF(SP_SUL!I189="","*",SP_SUL!I189)</f>
        <v>*</v>
      </c>
      <c r="K187" s="110" t="str">
        <f>IF(SP_SUL!M189="","*",SP_SUL!M189)</f>
        <v>-</v>
      </c>
      <c r="L187" s="339" t="str">
        <f>IF(SP_SUL!N189="","*",SP_SUL!N189)</f>
        <v>-</v>
      </c>
      <c r="M187" s="111" t="str">
        <f>IF(SP_SUL!J189="","*",SP_SUL!J189)</f>
        <v>*</v>
      </c>
      <c r="N187" s="270" t="str">
        <f>IF(SP_SUL!K189="","*",SP_SUL!K189)</f>
        <v>*</v>
      </c>
      <c r="O187" s="270" t="str">
        <f>IF(SP_SUL!L189="","*",SP_SUL!L189)</f>
        <v>-</v>
      </c>
      <c r="P187" s="111"/>
      <c r="Q187" s="128" t="str">
        <f>IF(SP_SUL!O189="","*",SP_SUL!O189)</f>
        <v>*</v>
      </c>
      <c r="R187" s="128" t="str">
        <f>IF(SP_SUL!P189="","*",SP_SUL!P189)</f>
        <v>*</v>
      </c>
      <c r="S187" s="110" t="str">
        <f>IF(SP_SUL!Q189="","*",CONCATENATE(SP_SUL!Q189," ",SP_SUL!R189))</f>
        <v>*</v>
      </c>
      <c r="T187" s="110" t="str">
        <f>IF(SP_SUL!V189="","*",SP_SUL!V189)</f>
        <v>*</v>
      </c>
      <c r="U187" s="110" t="str">
        <f>IF(SP_SUL!W189="","*",SP_SUL!W189)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*</v>
      </c>
      <c r="B188" s="109" t="str">
        <f>IF(SP_SUL!X190="","*",SP_SUL!X190)</f>
        <v>*</v>
      </c>
      <c r="C188" s="109" t="str">
        <f>IF(SP_SUL!Z190="","*",SP_SUL!Z190)</f>
        <v>*</v>
      </c>
      <c r="D188" s="110" t="str">
        <f>IF(SP_SUL!S190="","*",SP_SUL!S190)</f>
        <v>-</v>
      </c>
      <c r="E188" s="110" t="str">
        <f>IF(SP_SUL!T190="","*",SP_SUL!T190)</f>
        <v>-</v>
      </c>
      <c r="F188" s="110" t="str">
        <f>IF(SP_SUL!B190="","*",SP_SUL!B190)</f>
        <v>*</v>
      </c>
      <c r="G188" s="110" t="str">
        <f>IF(SP_SUL!D190="","*",SP_SUL!D190)</f>
        <v>*</v>
      </c>
      <c r="H188" s="110" t="str">
        <f>IF(SP_SUL!F190="","*",SP_SUL!F190)</f>
        <v>*</v>
      </c>
      <c r="I188" s="110" t="str">
        <f>IF(SP_SUL!H190="","*",SP_SUL!H190)</f>
        <v>*</v>
      </c>
      <c r="J188" s="110" t="str">
        <f>IF(SP_SUL!I190="","*",SP_SUL!I190)</f>
        <v>*</v>
      </c>
      <c r="K188" s="110" t="str">
        <f>IF(SP_SUL!M190="","*",SP_SUL!M190)</f>
        <v>-</v>
      </c>
      <c r="L188" s="339" t="str">
        <f>IF(SP_SUL!N190="","*",SP_SUL!N190)</f>
        <v>-</v>
      </c>
      <c r="M188" s="111" t="str">
        <f>IF(SP_SUL!J190="","*",SP_SUL!J190)</f>
        <v>*</v>
      </c>
      <c r="N188" s="270" t="str">
        <f>IF(SP_SUL!K190="","*",SP_SUL!K190)</f>
        <v>*</v>
      </c>
      <c r="O188" s="270" t="str">
        <f>IF(SP_SUL!L190="","*",SP_SUL!L190)</f>
        <v>-</v>
      </c>
      <c r="P188" s="111"/>
      <c r="Q188" s="128" t="str">
        <f>IF(SP_SUL!O190="","*",SP_SUL!O190)</f>
        <v>*</v>
      </c>
      <c r="R188" s="128" t="str">
        <f>IF(SP_SUL!P190="","*",SP_SUL!P190)</f>
        <v>*</v>
      </c>
      <c r="S188" s="110" t="str">
        <f>IF(SP_SUL!Q190="","*",CONCATENATE(SP_SUL!Q190," ",SP_SUL!R190))</f>
        <v>*</v>
      </c>
      <c r="T188" s="110" t="str">
        <f>IF(SP_SUL!V190="","*",SP_SUL!V190)</f>
        <v>*</v>
      </c>
      <c r="U188" s="110" t="str">
        <f>IF(SP_SUL!W190="","*",SP_SUL!W190)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*</v>
      </c>
      <c r="B189" s="109" t="str">
        <f>IF(SP_SUL!X191="","*",SP_SUL!X191)</f>
        <v>*</v>
      </c>
      <c r="C189" s="109" t="str">
        <f>IF(SP_SUL!Z191="","*",SP_SUL!Z191)</f>
        <v>*</v>
      </c>
      <c r="D189" s="110" t="str">
        <f>IF(SP_SUL!S191="","*",SP_SUL!S191)</f>
        <v>-</v>
      </c>
      <c r="E189" s="110" t="str">
        <f>IF(SP_SUL!T191="","*",SP_SUL!T191)</f>
        <v>-</v>
      </c>
      <c r="F189" s="110" t="str">
        <f>IF(SP_SUL!B191="","*",SP_SUL!B191)</f>
        <v>*</v>
      </c>
      <c r="G189" s="110" t="str">
        <f>IF(SP_SUL!D191="","*",SP_SUL!D191)</f>
        <v>*</v>
      </c>
      <c r="H189" s="110" t="str">
        <f>IF(SP_SUL!F191="","*",SP_SUL!F191)</f>
        <v>*</v>
      </c>
      <c r="I189" s="110" t="str">
        <f>IF(SP_SUL!H191="","*",SP_SUL!H191)</f>
        <v>*</v>
      </c>
      <c r="J189" s="110" t="str">
        <f>IF(SP_SUL!I191="","*",SP_SUL!I191)</f>
        <v>*</v>
      </c>
      <c r="K189" s="110" t="str">
        <f>IF(SP_SUL!M191="","*",SP_SUL!M191)</f>
        <v>-</v>
      </c>
      <c r="L189" s="339" t="str">
        <f>IF(SP_SUL!N191="","*",SP_SUL!N191)</f>
        <v>-</v>
      </c>
      <c r="M189" s="111" t="str">
        <f>IF(SP_SUL!J191="","*",SP_SUL!J191)</f>
        <v>*</v>
      </c>
      <c r="N189" s="270" t="str">
        <f>IF(SP_SUL!K191="","*",SP_SUL!K191)</f>
        <v>*</v>
      </c>
      <c r="O189" s="270" t="str">
        <f>IF(SP_SUL!L191="","*",SP_SUL!L191)</f>
        <v>-</v>
      </c>
      <c r="P189" s="111"/>
      <c r="Q189" s="128" t="str">
        <f>IF(SP_SUL!O191="","*",SP_SUL!O191)</f>
        <v>*</v>
      </c>
      <c r="R189" s="128" t="str">
        <f>IF(SP_SUL!P191="","*",SP_SUL!P191)</f>
        <v>*</v>
      </c>
      <c r="S189" s="110" t="str">
        <f>IF(SP_SUL!Q191="","*",CONCATENATE(SP_SUL!Q191," ",SP_SUL!R191))</f>
        <v>*</v>
      </c>
      <c r="T189" s="110" t="str">
        <f>IF(SP_SUL!V191="","*",SP_SUL!V191)</f>
        <v>*</v>
      </c>
      <c r="U189" s="110" t="str">
        <f>IF(SP_SUL!W191="","*",SP_SUL!W191)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*</v>
      </c>
      <c r="B190" s="109" t="str">
        <f>IF(SP_SUL!X192="","*",SP_SUL!X192)</f>
        <v>*</v>
      </c>
      <c r="C190" s="109" t="str">
        <f>IF(SP_SUL!Z192="","*",SP_SUL!Z192)</f>
        <v>*</v>
      </c>
      <c r="D190" s="110" t="str">
        <f>IF(SP_SUL!S192="","*",SP_SUL!S192)</f>
        <v>-</v>
      </c>
      <c r="E190" s="110" t="str">
        <f>IF(SP_SUL!T192="","*",SP_SUL!T192)</f>
        <v>-</v>
      </c>
      <c r="F190" s="110" t="str">
        <f>IF(SP_SUL!B192="","*",SP_SUL!B192)</f>
        <v>*</v>
      </c>
      <c r="G190" s="110" t="str">
        <f>IF(SP_SUL!D192="","*",SP_SUL!D192)</f>
        <v>*</v>
      </c>
      <c r="H190" s="110" t="str">
        <f>IF(SP_SUL!F192="","*",SP_SUL!F192)</f>
        <v>*</v>
      </c>
      <c r="I190" s="110" t="str">
        <f>IF(SP_SUL!H192="","*",SP_SUL!H192)</f>
        <v>*</v>
      </c>
      <c r="J190" s="110" t="str">
        <f>IF(SP_SUL!I192="","*",SP_SUL!I192)</f>
        <v>*</v>
      </c>
      <c r="K190" s="110" t="str">
        <f>IF(SP_SUL!M192="","*",SP_SUL!M192)</f>
        <v>-</v>
      </c>
      <c r="L190" s="339" t="str">
        <f>IF(SP_SUL!N192="","*",SP_SUL!N192)</f>
        <v>-</v>
      </c>
      <c r="M190" s="111" t="str">
        <f>IF(SP_SUL!J192="","*",SP_SUL!J192)</f>
        <v>*</v>
      </c>
      <c r="N190" s="270" t="str">
        <f>IF(SP_SUL!K192="","*",SP_SUL!K192)</f>
        <v>*</v>
      </c>
      <c r="O190" s="270" t="str">
        <f>IF(SP_SUL!L192="","*",SP_SUL!L192)</f>
        <v>-</v>
      </c>
      <c r="P190" s="111"/>
      <c r="Q190" s="128" t="str">
        <f>IF(SP_SUL!O192="","*",SP_SUL!O192)</f>
        <v>*</v>
      </c>
      <c r="R190" s="128" t="str">
        <f>IF(SP_SUL!P192="","*",SP_SUL!P192)</f>
        <v>*</v>
      </c>
      <c r="S190" s="110" t="str">
        <f>IF(SP_SUL!Q192="","*",CONCATENATE(SP_SUL!Q192," ",SP_SUL!R192))</f>
        <v>*</v>
      </c>
      <c r="T190" s="110" t="str">
        <f>IF(SP_SUL!V192="","*",SP_SUL!V192)</f>
        <v>*</v>
      </c>
      <c r="U190" s="110" t="str">
        <f>IF(SP_SUL!W192="","*",SP_SUL!W192)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-</v>
      </c>
      <c r="E191" s="110" t="str">
        <f>IF(SP_SUL!T193="","*",SP_SUL!T193)</f>
        <v>-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-</v>
      </c>
      <c r="L191" s="339" t="str">
        <f>IF(SP_SUL!N193="","*",SP_SUL!N193)</f>
        <v>-</v>
      </c>
      <c r="M191" s="111" t="str">
        <f>IF(SP_SUL!J193="","*",SP_SUL!J193)</f>
        <v>*</v>
      </c>
      <c r="N191" s="270" t="str">
        <f>IF(SP_SUL!K193="","*",SP_SUL!K193)</f>
        <v>*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*</v>
      </c>
      <c r="B193" s="109" t="str">
        <f>IF(SP_SUL!X195="","*",SP_SUL!X195)</f>
        <v>*</v>
      </c>
      <c r="C193" s="109" t="str">
        <f>IF(SP_SUL!Z195="","*",SP_SUL!Z195)</f>
        <v>*</v>
      </c>
      <c r="D193" s="110" t="str">
        <f>IF(SP_SUL!S195="","*",SP_SUL!S195)</f>
        <v>-</v>
      </c>
      <c r="E193" s="110" t="str">
        <f>IF(SP_SUL!T195="","*",SP_SUL!T195)</f>
        <v>-</v>
      </c>
      <c r="F193" s="110" t="str">
        <f>IF(SP_SUL!B195="","*",SP_SUL!B195)</f>
        <v>*</v>
      </c>
      <c r="G193" s="110" t="str">
        <f>IF(SP_SUL!D195="","*",SP_SUL!D195)</f>
        <v>*</v>
      </c>
      <c r="H193" s="110" t="str">
        <f>IF(SP_SUL!F195="","*",SP_SUL!F195)</f>
        <v>*</v>
      </c>
      <c r="I193" s="110" t="str">
        <f>IF(SP_SUL!H195="","*",SP_SUL!H195)</f>
        <v>*</v>
      </c>
      <c r="J193" s="110" t="str">
        <f>IF(SP_SUL!I195="","*",SP_SUL!I195)</f>
        <v>*</v>
      </c>
      <c r="K193" s="110" t="str">
        <f>IF(SP_SUL!M195="","*",SP_SUL!M195)</f>
        <v>-</v>
      </c>
      <c r="L193" s="339" t="str">
        <f>IF(SP_SUL!N195="","*",SP_SUL!N195)</f>
        <v>-</v>
      </c>
      <c r="M193" s="111" t="str">
        <f>IF(SP_SUL!J195="","*",SP_SUL!J195)</f>
        <v>*</v>
      </c>
      <c r="N193" s="270" t="str">
        <f>IF(SP_SUL!K195="","*",SP_SUL!K195)</f>
        <v>*</v>
      </c>
      <c r="O193" s="270" t="str">
        <f>IF(SP_SUL!L195="","*",SP_SUL!L195)</f>
        <v>-</v>
      </c>
      <c r="P193" s="111"/>
      <c r="Q193" s="128" t="str">
        <f>IF(SP_SUL!O195="","*",SP_SUL!O195)</f>
        <v>*</v>
      </c>
      <c r="R193" s="128" t="str">
        <f>IF(SP_SUL!P195="","*",SP_SUL!P195)</f>
        <v>*</v>
      </c>
      <c r="S193" s="110" t="str">
        <f>IF(SP_SUL!Q195="","*",CONCATENATE(SP_SUL!Q195," ",SP_SUL!R195))</f>
        <v>*</v>
      </c>
      <c r="T193" s="110" t="str">
        <f>IF(SP_SUL!V195="","*",SP_SUL!V195)</f>
        <v>*</v>
      </c>
      <c r="U193" s="110" t="str">
        <f>IF(SP_SUL!W195="","*",SP_SUL!W195)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*</v>
      </c>
      <c r="B194" s="109" t="str">
        <f>IF(SP_SUL!X196="","*",SP_SUL!X196)</f>
        <v>*</v>
      </c>
      <c r="C194" s="109" t="str">
        <f>IF(SP_SUL!Z196="","*",SP_SUL!Z196)</f>
        <v>*</v>
      </c>
      <c r="D194" s="110" t="str">
        <f>IF(SP_SUL!S196="","*",SP_SUL!S196)</f>
        <v>-</v>
      </c>
      <c r="E194" s="110" t="str">
        <f>IF(SP_SUL!T196="","*",SP_SUL!T196)</f>
        <v>-</v>
      </c>
      <c r="F194" s="110" t="str">
        <f>IF(SP_SUL!B196="","*",SP_SUL!B196)</f>
        <v>*</v>
      </c>
      <c r="G194" s="110" t="str">
        <f>IF(SP_SUL!D196="","*",SP_SUL!D196)</f>
        <v>*</v>
      </c>
      <c r="H194" s="110" t="str">
        <f>IF(SP_SUL!F196="","*",SP_SUL!F196)</f>
        <v>*</v>
      </c>
      <c r="I194" s="110" t="str">
        <f>IF(SP_SUL!H196="","*",SP_SUL!H196)</f>
        <v>*</v>
      </c>
      <c r="J194" s="110" t="str">
        <f>IF(SP_SUL!I196="","*",SP_SUL!I196)</f>
        <v>*</v>
      </c>
      <c r="K194" s="110" t="str">
        <f>IF(SP_SUL!M196="","*",SP_SUL!M196)</f>
        <v>-</v>
      </c>
      <c r="L194" s="339" t="str">
        <f>IF(SP_SUL!N196="","*",SP_SUL!N196)</f>
        <v>-</v>
      </c>
      <c r="M194" s="111" t="str">
        <f>IF(SP_SUL!J196="","*",SP_SUL!J196)</f>
        <v>*</v>
      </c>
      <c r="N194" s="270" t="str">
        <f>IF(SP_SUL!K196="","*",SP_SUL!K196)</f>
        <v>*</v>
      </c>
      <c r="O194" s="270" t="str">
        <f>IF(SP_SUL!L196="","*",SP_SUL!L196)</f>
        <v>-</v>
      </c>
      <c r="P194" s="111"/>
      <c r="Q194" s="128" t="str">
        <f>IF(SP_SUL!O196="","*",SP_SUL!O196)</f>
        <v>*</v>
      </c>
      <c r="R194" s="128" t="str">
        <f>IF(SP_SUL!P196="","*",SP_SUL!P196)</f>
        <v>*</v>
      </c>
      <c r="S194" s="110" t="str">
        <f>IF(SP_SUL!Q196="","*",CONCATENATE(SP_SUL!Q196," ",SP_SUL!R196))</f>
        <v>*</v>
      </c>
      <c r="T194" s="110" t="str">
        <f>IF(SP_SUL!V196="","*",SP_SUL!V196)</f>
        <v>*</v>
      </c>
      <c r="U194" s="110" t="str">
        <f>IF(SP_SUL!W196="","*",SP_SUL!W196)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*</v>
      </c>
      <c r="B195" s="109" t="str">
        <f>IF(SP_SUL!X197="","*",SP_SUL!X197)</f>
        <v>*</v>
      </c>
      <c r="C195" s="109" t="str">
        <f>IF(SP_SUL!Z197="","*",SP_SUL!Z197)</f>
        <v>*</v>
      </c>
      <c r="D195" s="110" t="str">
        <f>IF(SP_SUL!S197="","*",SP_SUL!S197)</f>
        <v>-</v>
      </c>
      <c r="E195" s="110" t="str">
        <f>IF(SP_SUL!T197="","*",SP_SUL!T197)</f>
        <v>-</v>
      </c>
      <c r="F195" s="110" t="str">
        <f>IF(SP_SUL!B197="","*",SP_SUL!B197)</f>
        <v>*</v>
      </c>
      <c r="G195" s="110" t="str">
        <f>IF(SP_SUL!D197="","*",SP_SUL!D197)</f>
        <v>*</v>
      </c>
      <c r="H195" s="110" t="str">
        <f>IF(SP_SUL!F197="","*",SP_SUL!F197)</f>
        <v>*</v>
      </c>
      <c r="I195" s="110" t="str">
        <f>IF(SP_SUL!H197="","*",SP_SUL!H197)</f>
        <v>*</v>
      </c>
      <c r="J195" s="110" t="str">
        <f>IF(SP_SUL!I197="","*",SP_SUL!I197)</f>
        <v>*</v>
      </c>
      <c r="K195" s="110" t="str">
        <f>IF(SP_SUL!M197="","*",SP_SUL!M197)</f>
        <v>-</v>
      </c>
      <c r="L195" s="339" t="str">
        <f>IF(SP_SUL!N197="","*",SP_SUL!N197)</f>
        <v>-</v>
      </c>
      <c r="M195" s="111" t="str">
        <f>IF(SP_SUL!J197="","*",SP_SUL!J197)</f>
        <v>*</v>
      </c>
      <c r="N195" s="270" t="str">
        <f>IF(SP_SUL!K197="","*",SP_SUL!K197)</f>
        <v>*</v>
      </c>
      <c r="O195" s="270" t="str">
        <f>IF(SP_SUL!L197="","*",SP_SUL!L197)</f>
        <v>-</v>
      </c>
      <c r="P195" s="111"/>
      <c r="Q195" s="128" t="str">
        <f>IF(SP_SUL!O197="","*",SP_SUL!O197)</f>
        <v>*</v>
      </c>
      <c r="R195" s="128" t="str">
        <f>IF(SP_SUL!P197="","*",SP_SUL!P197)</f>
        <v>*</v>
      </c>
      <c r="S195" s="110" t="str">
        <f>IF(SP_SUL!Q197="","*",CONCATENATE(SP_SUL!Q197," ",SP_SUL!R197))</f>
        <v>*</v>
      </c>
      <c r="T195" s="110" t="str">
        <f>IF(SP_SUL!V197="","*",SP_SUL!V197)</f>
        <v>*</v>
      </c>
      <c r="U195" s="110" t="str">
        <f>IF(SP_SUL!W197="","*",SP_SUL!W197)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*</v>
      </c>
      <c r="B196" s="109" t="str">
        <f>IF(SP_SUL!X198="","*",SP_SUL!X198)</f>
        <v>*</v>
      </c>
      <c r="C196" s="109" t="str">
        <f>IF(SP_SUL!Z198="","*",SP_SUL!Z198)</f>
        <v>*</v>
      </c>
      <c r="D196" s="110" t="str">
        <f>IF(SP_SUL!S198="","*",SP_SUL!S198)</f>
        <v>-</v>
      </c>
      <c r="E196" s="110" t="str">
        <f>IF(SP_SUL!T198="","*",SP_SUL!T198)</f>
        <v>-</v>
      </c>
      <c r="F196" s="110" t="str">
        <f>IF(SP_SUL!B198="","*",SP_SUL!B198)</f>
        <v>*</v>
      </c>
      <c r="G196" s="110" t="str">
        <f>IF(SP_SUL!D198="","*",SP_SUL!D198)</f>
        <v>*</v>
      </c>
      <c r="H196" s="110" t="str">
        <f>IF(SP_SUL!F198="","*",SP_SUL!F198)</f>
        <v>*</v>
      </c>
      <c r="I196" s="110" t="str">
        <f>IF(SP_SUL!H198="","*",SP_SUL!H198)</f>
        <v>*</v>
      </c>
      <c r="J196" s="110" t="str">
        <f>IF(SP_SUL!I198="","*",SP_SUL!I198)</f>
        <v>*</v>
      </c>
      <c r="K196" s="110" t="str">
        <f>IF(SP_SUL!M198="","*",SP_SUL!M198)</f>
        <v>-</v>
      </c>
      <c r="L196" s="339" t="str">
        <f>IF(SP_SUL!N198="","*",SP_SUL!N198)</f>
        <v>-</v>
      </c>
      <c r="M196" s="111" t="str">
        <f>IF(SP_SUL!J198="","*",SP_SUL!J198)</f>
        <v>*</v>
      </c>
      <c r="N196" s="270" t="str">
        <f>IF(SP_SUL!K198="","*",SP_SUL!K198)</f>
        <v>*</v>
      </c>
      <c r="O196" s="270" t="str">
        <f>IF(SP_SUL!L198="","*",SP_SUL!L198)</f>
        <v>-</v>
      </c>
      <c r="P196" s="111"/>
      <c r="Q196" s="128" t="str">
        <f>IF(SP_SUL!O198="","*",SP_SUL!O198)</f>
        <v>*</v>
      </c>
      <c r="R196" s="128" t="str">
        <f>IF(SP_SUL!P198="","*",SP_SUL!P198)</f>
        <v>*</v>
      </c>
      <c r="S196" s="110" t="str">
        <f>IF(SP_SUL!Q198="","*",CONCATENATE(SP_SUL!Q198," ",SP_SUL!R198))</f>
        <v>*</v>
      </c>
      <c r="T196" s="110" t="str">
        <f>IF(SP_SUL!V198="","*",SP_SUL!V198)</f>
        <v>*</v>
      </c>
      <c r="U196" s="110" t="str">
        <f>IF(SP_SUL!W198="","*",SP_SUL!W198)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*</v>
      </c>
      <c r="C197" s="109" t="str">
        <f>IF(SP_SUL!Z199="","*",SP_SUL!Z199)</f>
        <v>*</v>
      </c>
      <c r="D197" s="110" t="str">
        <f>IF(SP_SUL!S199="","*",SP_SUL!S199)</f>
        <v>-</v>
      </c>
      <c r="E197" s="110" t="str">
        <f>IF(SP_SUL!T199="","*",SP_SUL!T199)</f>
        <v>-</v>
      </c>
      <c r="F197" s="110" t="str">
        <f>IF(SP_SUL!B199="","*",SP_SUL!B199)</f>
        <v>*</v>
      </c>
      <c r="G197" s="110" t="str">
        <f>IF(SP_SUL!D199="","*",SP_SUL!D199)</f>
        <v>*</v>
      </c>
      <c r="H197" s="110" t="str">
        <f>IF(SP_SUL!F199="","*",SP_SUL!F199)</f>
        <v>*</v>
      </c>
      <c r="I197" s="110" t="str">
        <f>IF(SP_SUL!H199="","*",SP_SUL!H199)</f>
        <v>*</v>
      </c>
      <c r="J197" s="110" t="str">
        <f>IF(SP_SUL!I199="","*",SP_SUL!I199)</f>
        <v>*</v>
      </c>
      <c r="K197" s="110" t="str">
        <f>IF(SP_SUL!M199="","*",SP_SUL!M199)</f>
        <v>-</v>
      </c>
      <c r="L197" s="339" t="str">
        <f>IF(SP_SUL!N199="","*",SP_SUL!N199)</f>
        <v>-</v>
      </c>
      <c r="M197" s="111" t="str">
        <f>IF(SP_SUL!J199="","*",SP_SUL!J199)</f>
        <v>*</v>
      </c>
      <c r="N197" s="270" t="str">
        <f>IF(SP_SUL!K199="","*",SP_SUL!K199)</f>
        <v>*</v>
      </c>
      <c r="O197" s="270" t="str">
        <f>IF(SP_SUL!L199="","*",SP_SUL!L199)</f>
        <v>-</v>
      </c>
      <c r="P197" s="111"/>
      <c r="Q197" s="128" t="str">
        <f>IF(SP_SUL!O199="","*",SP_SUL!O199)</f>
        <v>*</v>
      </c>
      <c r="R197" s="128" t="str">
        <f>IF(SP_SUL!P199="","*",SP_SUL!P199)</f>
        <v>*</v>
      </c>
      <c r="S197" s="110" t="str">
        <f>IF(SP_SUL!Q199="","*",CONCATENATE(SP_SUL!Q199," ",SP_SUL!R199))</f>
        <v>*</v>
      </c>
      <c r="T197" s="110" t="str">
        <f>IF(SP_SUL!V199="","*",SP_SUL!V199)</f>
        <v>*</v>
      </c>
      <c r="U197" s="110" t="str">
        <f>IF(SP_SUL!W199="","*",SP_SUL!W199)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*</v>
      </c>
      <c r="B199" s="109" t="str">
        <f>IF(SP_SUL!X201="","*",SP_SUL!X201)</f>
        <v>*</v>
      </c>
      <c r="C199" s="109" t="str">
        <f>IF(SP_SUL!Z201="","*",SP_SUL!Z201)</f>
        <v>*</v>
      </c>
      <c r="D199" s="110" t="str">
        <f>IF(SP_SUL!S201="","*",SP_SUL!S201)</f>
        <v>-</v>
      </c>
      <c r="E199" s="110" t="str">
        <f>IF(SP_SUL!T201="","*",SP_SUL!T201)</f>
        <v>-</v>
      </c>
      <c r="F199" s="110" t="str">
        <f>IF(SP_SUL!B201="","*",SP_SUL!B201)</f>
        <v>*</v>
      </c>
      <c r="G199" s="110" t="str">
        <f>IF(SP_SUL!D201="","*",SP_SUL!D201)</f>
        <v>*</v>
      </c>
      <c r="H199" s="110" t="str">
        <f>IF(SP_SUL!F201="","*",SP_SUL!F201)</f>
        <v>*</v>
      </c>
      <c r="I199" s="110" t="str">
        <f>IF(SP_SUL!H201="","*",SP_SUL!H201)</f>
        <v>*</v>
      </c>
      <c r="J199" s="110" t="str">
        <f>IF(SP_SUL!I201="","*",SP_SUL!I201)</f>
        <v>*</v>
      </c>
      <c r="K199" s="110" t="str">
        <f>IF(SP_SUL!M201="","*",SP_SUL!M201)</f>
        <v>-</v>
      </c>
      <c r="L199" s="339" t="str">
        <f>IF(SP_SUL!N201="","*",SP_SUL!N201)</f>
        <v>-</v>
      </c>
      <c r="M199" s="111" t="str">
        <f>IF(SP_SUL!J201="","*",SP_SUL!J201)</f>
        <v>*</v>
      </c>
      <c r="N199" s="270" t="str">
        <f>IF(SP_SUL!K201="","*",SP_SUL!K201)</f>
        <v>*</v>
      </c>
      <c r="O199" s="270" t="str">
        <f>IF(SP_SUL!L201="","*",SP_SUL!L201)</f>
        <v>-</v>
      </c>
      <c r="P199" s="111"/>
      <c r="Q199" s="128" t="str">
        <f>IF(SP_SUL!O201="","*",SP_SUL!O201)</f>
        <v>*</v>
      </c>
      <c r="R199" s="128" t="str">
        <f>IF(SP_SUL!P201="","*",SP_SUL!P201)</f>
        <v>*</v>
      </c>
      <c r="S199" s="110" t="str">
        <f>IF(SP_SUL!Q201="","*",CONCATENATE(SP_SUL!Q201," ",SP_SUL!R201))</f>
        <v>*</v>
      </c>
      <c r="T199" s="110" t="str">
        <f>IF(SP_SUL!V201="","*",SP_SUL!V201)</f>
        <v>*</v>
      </c>
      <c r="U199" s="110" t="str">
        <f>IF(SP_SUL!W201="","*",SP_SUL!W201)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*</v>
      </c>
      <c r="C200" s="109" t="str">
        <f>IF(SP_SUL!Z202="","*",SP_SUL!Z202)</f>
        <v>*</v>
      </c>
      <c r="D200" s="110" t="str">
        <f>IF(SP_SUL!S202="","*",SP_SUL!S202)</f>
        <v>-</v>
      </c>
      <c r="E200" s="110" t="str">
        <f>IF(SP_SUL!T202="","*",SP_SUL!T202)</f>
        <v>-</v>
      </c>
      <c r="F200" s="110" t="str">
        <f>IF(SP_SUL!B202="","*",SP_SUL!B202)</f>
        <v>*</v>
      </c>
      <c r="G200" s="110" t="str">
        <f>IF(SP_SUL!D202="","*",SP_SUL!D202)</f>
        <v>*</v>
      </c>
      <c r="H200" s="110" t="str">
        <f>IF(SP_SUL!F202="","*",SP_SUL!F202)</f>
        <v>*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-</v>
      </c>
      <c r="L200" s="339" t="str">
        <f>IF(SP_SUL!N202="","*",SP_SUL!N202)</f>
        <v>-</v>
      </c>
      <c r="M200" s="111" t="str">
        <f>IF(SP_SUL!J202="","*",SP_SUL!J202)</f>
        <v>*</v>
      </c>
      <c r="N200" s="270" t="str">
        <f>IF(SP_SUL!K202="","*",SP_SUL!K202)</f>
        <v>*</v>
      </c>
      <c r="O200" s="270" t="str">
        <f>IF(SP_SUL!L202="","*",SP_SUL!L202)</f>
        <v>-</v>
      </c>
      <c r="P200" s="111"/>
      <c r="Q200" s="128" t="str">
        <f>IF(SP_SUL!O202="","*",SP_SUL!O202)</f>
        <v>*</v>
      </c>
      <c r="R200" s="128" t="str">
        <f>IF(SP_SUL!P202="","*",SP_SUL!P202)</f>
        <v>*</v>
      </c>
      <c r="S200" s="110" t="str">
        <f>IF(SP_SUL!Q202="","*",CONCATENATE(SP_SUL!Q202," ",SP_SUL!R202))</f>
        <v>*</v>
      </c>
      <c r="T200" s="110" t="str">
        <f>IF(SP_SUL!V202="","*",SP_SUL!V202)</f>
        <v>*</v>
      </c>
      <c r="U200" s="110" t="str">
        <f>IF(SP_SUL!W202="","*",SP_SUL!W202)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*</v>
      </c>
      <c r="C201" s="109" t="str">
        <f>IF(SP_SUL!Z203="","*",SP_SUL!Z203)</f>
        <v>*</v>
      </c>
      <c r="D201" s="110" t="str">
        <f>IF(SP_SUL!S203="","*",SP_SUL!S203)</f>
        <v>-</v>
      </c>
      <c r="E201" s="110" t="str">
        <f>IF(SP_SUL!T203="","*",SP_SUL!T203)</f>
        <v>-</v>
      </c>
      <c r="F201" s="110" t="str">
        <f>IF(SP_SUL!B203="","*",SP_SUL!B203)</f>
        <v>*</v>
      </c>
      <c r="G201" s="110" t="str">
        <f>IF(SP_SUL!D203="","*",SP_SUL!D203)</f>
        <v>*</v>
      </c>
      <c r="H201" s="110" t="str">
        <f>IF(SP_SUL!F203="","*",SP_SUL!F203)</f>
        <v>*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-</v>
      </c>
      <c r="L201" s="339" t="str">
        <f>IF(SP_SUL!N203="","*",SP_SUL!N203)</f>
        <v>-</v>
      </c>
      <c r="M201" s="111" t="str">
        <f>IF(SP_SUL!J203="","*",SP_SUL!J203)</f>
        <v>*</v>
      </c>
      <c r="N201" s="270" t="str">
        <f>IF(SP_SUL!K203="","*",SP_SUL!K203)</f>
        <v>*</v>
      </c>
      <c r="O201" s="270" t="str">
        <f>IF(SP_SUL!L203="","*",SP_SUL!L203)</f>
        <v>-</v>
      </c>
      <c r="P201" s="111"/>
      <c r="Q201" s="128" t="str">
        <f>IF(SP_SUL!O203="","*",SP_SUL!O203)</f>
        <v>*</v>
      </c>
      <c r="R201" s="128" t="str">
        <f>IF(SP_SUL!P203="","*",SP_SUL!P203)</f>
        <v>*</v>
      </c>
      <c r="S201" s="110" t="str">
        <f>IF(SP_SUL!Q203="","*",CONCATENATE(SP_SUL!Q203," ",SP_SUL!R203))</f>
        <v>*</v>
      </c>
      <c r="T201" s="110" t="str">
        <f>IF(SP_SUL!V203="","*",SP_SUL!V203)</f>
        <v>*</v>
      </c>
      <c r="U201" s="110" t="str">
        <f>IF(SP_SUL!W203="","*",SP_SUL!W203)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*</v>
      </c>
      <c r="B203" s="109" t="str">
        <f>IF(SP_SUL!X205="","*",SP_SUL!X205)</f>
        <v>*</v>
      </c>
      <c r="C203" s="109" t="str">
        <f>IF(SP_SUL!Z205="","*",SP_SUL!Z205)</f>
        <v>*</v>
      </c>
      <c r="D203" s="110" t="str">
        <f>IF(SP_SUL!S205="","*",SP_SUL!S205)</f>
        <v>-</v>
      </c>
      <c r="E203" s="110" t="str">
        <f>IF(SP_SUL!T205="","*",SP_SUL!T205)</f>
        <v>-</v>
      </c>
      <c r="F203" s="110" t="str">
        <f>IF(SP_SUL!B205="","*",SP_SUL!B205)</f>
        <v>*</v>
      </c>
      <c r="G203" s="110" t="str">
        <f>IF(SP_SUL!D205="","*",SP_SUL!D205)</f>
        <v>*</v>
      </c>
      <c r="H203" s="110" t="str">
        <f>IF(SP_SUL!F205="","*",SP_SUL!F205)</f>
        <v>*</v>
      </c>
      <c r="I203" s="110" t="str">
        <f>IF(SP_SUL!H205="","*",SP_SUL!H205)</f>
        <v>*</v>
      </c>
      <c r="J203" s="110" t="str">
        <f>IF(SP_SUL!I205="","*",SP_SUL!I205)</f>
        <v>*</v>
      </c>
      <c r="K203" s="110" t="str">
        <f>IF(SP_SUL!M205="","*",SP_SUL!M205)</f>
        <v>-</v>
      </c>
      <c r="L203" s="339" t="str">
        <f>IF(SP_SUL!N205="","*",SP_SUL!N205)</f>
        <v>-</v>
      </c>
      <c r="M203" s="111" t="str">
        <f>IF(SP_SUL!J205="","*",SP_SUL!J205)</f>
        <v>*</v>
      </c>
      <c r="N203" s="270" t="str">
        <f>IF(SP_SUL!K205="","*",SP_SUL!K205)</f>
        <v>*</v>
      </c>
      <c r="O203" s="270" t="str">
        <f>IF(SP_SUL!L205="","*",SP_SUL!L205)</f>
        <v>-</v>
      </c>
      <c r="P203" s="111"/>
      <c r="Q203" s="128" t="str">
        <f>IF(SP_SUL!O205="","*",SP_SUL!O205)</f>
        <v>*</v>
      </c>
      <c r="R203" s="128" t="str">
        <f>IF(SP_SUL!P205="","*",SP_SUL!P205)</f>
        <v>*</v>
      </c>
      <c r="S203" s="110" t="str">
        <f>IF(SP_SUL!Q205="","*",CONCATENATE(SP_SUL!Q205," ",SP_SUL!R205))</f>
        <v>*</v>
      </c>
      <c r="T203" s="110" t="str">
        <f>IF(SP_SUL!V205="","*",SP_SUL!V205)</f>
        <v>*</v>
      </c>
      <c r="U203" s="110" t="str">
        <f>IF(SP_SUL!W205="","*",SP_SUL!W205)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*</v>
      </c>
      <c r="B204" s="109" t="str">
        <f>IF(SP_SUL!X206="","*",SP_SUL!X206)</f>
        <v>*</v>
      </c>
      <c r="C204" s="109" t="str">
        <f>IF(SP_SUL!Z206="","*",SP_SUL!Z206)</f>
        <v>*</v>
      </c>
      <c r="D204" s="110" t="str">
        <f>IF(SP_SUL!S206="","*",SP_SUL!S206)</f>
        <v>-</v>
      </c>
      <c r="E204" s="110" t="str">
        <f>IF(SP_SUL!T206="","*",SP_SUL!T206)</f>
        <v>-</v>
      </c>
      <c r="F204" s="110" t="str">
        <f>IF(SP_SUL!B206="","*",SP_SUL!B206)</f>
        <v>*</v>
      </c>
      <c r="G204" s="110" t="str">
        <f>IF(SP_SUL!D206="","*",SP_SUL!D206)</f>
        <v>*</v>
      </c>
      <c r="H204" s="110" t="str">
        <f>IF(SP_SUL!F206="","*",SP_SUL!F206)</f>
        <v>*</v>
      </c>
      <c r="I204" s="110" t="str">
        <f>IF(SP_SUL!H206="","*",SP_SUL!H206)</f>
        <v>*</v>
      </c>
      <c r="J204" s="110" t="str">
        <f>IF(SP_SUL!I206="","*",SP_SUL!I206)</f>
        <v>*</v>
      </c>
      <c r="K204" s="110" t="str">
        <f>IF(SP_SUL!M206="","*",SP_SUL!M206)</f>
        <v>-</v>
      </c>
      <c r="L204" s="339" t="str">
        <f>IF(SP_SUL!N206="","*",SP_SUL!N206)</f>
        <v>-</v>
      </c>
      <c r="M204" s="111" t="str">
        <f>IF(SP_SUL!J206="","*",SP_SUL!J206)</f>
        <v>*</v>
      </c>
      <c r="N204" s="270" t="str">
        <f>IF(SP_SUL!K206="","*",SP_SUL!K206)</f>
        <v>*</v>
      </c>
      <c r="O204" s="270" t="str">
        <f>IF(SP_SUL!L206="","*",SP_SUL!L206)</f>
        <v>-</v>
      </c>
      <c r="P204" s="111"/>
      <c r="Q204" s="128" t="str">
        <f>IF(SP_SUL!O206="","*",SP_SUL!O206)</f>
        <v>*</v>
      </c>
      <c r="R204" s="128" t="str">
        <f>IF(SP_SUL!P206="","*",SP_SUL!P206)</f>
        <v>*</v>
      </c>
      <c r="S204" s="110" t="str">
        <f>IF(SP_SUL!Q206="","*",CONCATENATE(SP_SUL!Q206," ",SP_SUL!R206))</f>
        <v>*</v>
      </c>
      <c r="T204" s="110" t="str">
        <f>IF(SP_SUL!V206="","*",SP_SUL!V206)</f>
        <v>*</v>
      </c>
      <c r="U204" s="110" t="str">
        <f>IF(SP_SUL!W206="","*",SP_SUL!W206)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*</v>
      </c>
      <c r="B205" s="109" t="str">
        <f>IF(SP_SUL!X207="","*",SP_SUL!X207)</f>
        <v>*</v>
      </c>
      <c r="C205" s="109" t="str">
        <f>IF(SP_SUL!Z207="","*",SP_SUL!Z207)</f>
        <v>*</v>
      </c>
      <c r="D205" s="110" t="str">
        <f>IF(SP_SUL!S207="","*",SP_SUL!S207)</f>
        <v>-</v>
      </c>
      <c r="E205" s="110" t="str">
        <f>IF(SP_SUL!T207="","*",SP_SUL!T207)</f>
        <v>-</v>
      </c>
      <c r="F205" s="110" t="str">
        <f>IF(SP_SUL!B207="","*",SP_SUL!B207)</f>
        <v>*</v>
      </c>
      <c r="G205" s="110" t="str">
        <f>IF(SP_SUL!D207="","*",SP_SUL!D207)</f>
        <v>*</v>
      </c>
      <c r="H205" s="110" t="str">
        <f>IF(SP_SUL!F207="","*",SP_SUL!F207)</f>
        <v>*</v>
      </c>
      <c r="I205" s="110" t="str">
        <f>IF(SP_SUL!H207="","*",SP_SUL!H207)</f>
        <v>*</v>
      </c>
      <c r="J205" s="110" t="str">
        <f>IF(SP_SUL!I207="","*",SP_SUL!I207)</f>
        <v>*</v>
      </c>
      <c r="K205" s="110" t="str">
        <f>IF(SP_SUL!M207="","*",SP_SUL!M207)</f>
        <v>-</v>
      </c>
      <c r="L205" s="339" t="str">
        <f>IF(SP_SUL!N207="","*",SP_SUL!N207)</f>
        <v>-</v>
      </c>
      <c r="M205" s="111" t="str">
        <f>IF(SP_SUL!J207="","*",SP_SUL!J207)</f>
        <v>*</v>
      </c>
      <c r="N205" s="270" t="str">
        <f>IF(SP_SUL!K207="","*",SP_SUL!K207)</f>
        <v>*</v>
      </c>
      <c r="O205" s="270" t="str">
        <f>IF(SP_SUL!L207="","*",SP_SUL!L207)</f>
        <v>-</v>
      </c>
      <c r="P205" s="111"/>
      <c r="Q205" s="128" t="str">
        <f>IF(SP_SUL!O207="","*",SP_SUL!O207)</f>
        <v>*</v>
      </c>
      <c r="R205" s="128" t="str">
        <f>IF(SP_SUL!P207="","*",SP_SUL!P207)</f>
        <v>*</v>
      </c>
      <c r="S205" s="110" t="str">
        <f>IF(SP_SUL!Q207="","*",CONCATENATE(SP_SUL!Q207," ",SP_SUL!R207))</f>
        <v>*</v>
      </c>
      <c r="T205" s="110" t="str">
        <f>IF(SP_SUL!V207="","*",SP_SUL!V207)</f>
        <v>*</v>
      </c>
      <c r="U205" s="110" t="str">
        <f>IF(SP_SUL!W207="","*",SP_SUL!W207)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*</v>
      </c>
      <c r="B206" s="109" t="str">
        <f>IF(SP_SUL!X208="","*",SP_SUL!X208)</f>
        <v>*</v>
      </c>
      <c r="C206" s="109" t="str">
        <f>IF(SP_SUL!Z208="","*",SP_SUL!Z208)</f>
        <v>*</v>
      </c>
      <c r="D206" s="110" t="str">
        <f>IF(SP_SUL!S208="","*",SP_SUL!S208)</f>
        <v>-</v>
      </c>
      <c r="E206" s="110" t="str">
        <f>IF(SP_SUL!T208="","*",SP_SUL!T208)</f>
        <v>-</v>
      </c>
      <c r="F206" s="110" t="str">
        <f>IF(SP_SUL!B208="","*",SP_SUL!B208)</f>
        <v>*</v>
      </c>
      <c r="G206" s="110" t="str">
        <f>IF(SP_SUL!D208="","*",SP_SUL!D208)</f>
        <v>*</v>
      </c>
      <c r="H206" s="110" t="str">
        <f>IF(SP_SUL!F208="","*",SP_SUL!F208)</f>
        <v>*</v>
      </c>
      <c r="I206" s="110" t="str">
        <f>IF(SP_SUL!H208="","*",SP_SUL!H208)</f>
        <v>*</v>
      </c>
      <c r="J206" s="110" t="str">
        <f>IF(SP_SUL!I208="","*",SP_SUL!I208)</f>
        <v>*</v>
      </c>
      <c r="K206" s="110" t="str">
        <f>IF(SP_SUL!M208="","*",SP_SUL!M208)</f>
        <v>-</v>
      </c>
      <c r="L206" s="339" t="str">
        <f>IF(SP_SUL!N208="","*",SP_SUL!N208)</f>
        <v>-</v>
      </c>
      <c r="M206" s="111" t="str">
        <f>IF(SP_SUL!J208="","*",SP_SUL!J208)</f>
        <v>*</v>
      </c>
      <c r="N206" s="270" t="str">
        <f>IF(SP_SUL!K208="","*",SP_SUL!K208)</f>
        <v>*</v>
      </c>
      <c r="O206" s="270" t="str">
        <f>IF(SP_SUL!L208="","*",SP_SUL!L208)</f>
        <v>-</v>
      </c>
      <c r="P206" s="111"/>
      <c r="Q206" s="128" t="str">
        <f>IF(SP_SUL!O208="","*",SP_SUL!O208)</f>
        <v>*</v>
      </c>
      <c r="R206" s="128" t="str">
        <f>IF(SP_SUL!P208="","*",SP_SUL!P208)</f>
        <v>*</v>
      </c>
      <c r="S206" s="110" t="str">
        <f>IF(SP_SUL!Q208="","*",CONCATENATE(SP_SUL!Q208," ",SP_SUL!R208))</f>
        <v>*</v>
      </c>
      <c r="T206" s="110" t="str">
        <f>IF(SP_SUL!V208="","*",SP_SUL!V208)</f>
        <v>*</v>
      </c>
      <c r="U206" s="110" t="str">
        <f>IF(SP_SUL!W208="","*",SP_SUL!W208)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*</v>
      </c>
      <c r="B207" s="109" t="str">
        <f>IF(SP_SUL!X209="","*",SP_SUL!X209)</f>
        <v>*</v>
      </c>
      <c r="C207" s="109" t="str">
        <f>IF(SP_SUL!Z209="","*",SP_SUL!Z209)</f>
        <v>*</v>
      </c>
      <c r="D207" s="110" t="str">
        <f>IF(SP_SUL!S209="","*",SP_SUL!S209)</f>
        <v>-</v>
      </c>
      <c r="E207" s="110" t="str">
        <f>IF(SP_SUL!T209="","*",SP_SUL!T209)</f>
        <v>-</v>
      </c>
      <c r="F207" s="110" t="str">
        <f>IF(SP_SUL!B209="","*",SP_SUL!B209)</f>
        <v>*</v>
      </c>
      <c r="G207" s="110" t="str">
        <f>IF(SP_SUL!D209="","*",SP_SUL!D209)</f>
        <v>*</v>
      </c>
      <c r="H207" s="110" t="str">
        <f>IF(SP_SUL!F209="","*",SP_SUL!F209)</f>
        <v>*</v>
      </c>
      <c r="I207" s="110" t="str">
        <f>IF(SP_SUL!H209="","*",SP_SUL!H209)</f>
        <v>*</v>
      </c>
      <c r="J207" s="110" t="str">
        <f>IF(SP_SUL!I209="","*",SP_SUL!I209)</f>
        <v>*</v>
      </c>
      <c r="K207" s="110" t="str">
        <f>IF(SP_SUL!M209="","*",SP_SUL!M209)</f>
        <v>-</v>
      </c>
      <c r="L207" s="339" t="str">
        <f>IF(SP_SUL!N209="","*",SP_SUL!N209)</f>
        <v>-</v>
      </c>
      <c r="M207" s="111" t="str">
        <f>IF(SP_SUL!J209="","*",SP_SUL!J209)</f>
        <v>*</v>
      </c>
      <c r="N207" s="270" t="str">
        <f>IF(SP_SUL!K209="","*",SP_SUL!K209)</f>
        <v>*</v>
      </c>
      <c r="O207" s="270" t="str">
        <f>IF(SP_SUL!L209="","*",SP_SUL!L209)</f>
        <v>-</v>
      </c>
      <c r="P207" s="111"/>
      <c r="Q207" s="128" t="str">
        <f>IF(SP_SUL!O209="","*",SP_SUL!O209)</f>
        <v>*</v>
      </c>
      <c r="R207" s="128" t="str">
        <f>IF(SP_SUL!P209="","*",SP_SUL!P209)</f>
        <v>*</v>
      </c>
      <c r="S207" s="110" t="str">
        <f>IF(SP_SUL!Q209="","*",CONCATENATE(SP_SUL!Q209," ",SP_SUL!R209))</f>
        <v>*</v>
      </c>
      <c r="T207" s="110" t="str">
        <f>IF(SP_SUL!V209="","*",SP_SUL!V209)</f>
        <v>*</v>
      </c>
      <c r="U207" s="110" t="str">
        <f>IF(SP_SUL!W209="","*",SP_SUL!W209)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*</v>
      </c>
      <c r="B208" s="109" t="str">
        <f>IF(SP_SUL!X210="","*",SP_SUL!X210)</f>
        <v>*</v>
      </c>
      <c r="C208" s="109" t="str">
        <f>IF(SP_SUL!Z210="","*",SP_SUL!Z210)</f>
        <v>*</v>
      </c>
      <c r="D208" s="110" t="str">
        <f>IF(SP_SUL!S210="","*",SP_SUL!S210)</f>
        <v>-</v>
      </c>
      <c r="E208" s="110" t="str">
        <f>IF(SP_SUL!T210="","*",SP_SUL!T210)</f>
        <v>-</v>
      </c>
      <c r="F208" s="110" t="str">
        <f>IF(SP_SUL!B210="","*",SP_SUL!B210)</f>
        <v>*</v>
      </c>
      <c r="G208" s="110" t="str">
        <f>IF(SP_SUL!D210="","*",SP_SUL!D210)</f>
        <v>*</v>
      </c>
      <c r="H208" s="110" t="str">
        <f>IF(SP_SUL!F210="","*",SP_SUL!F210)</f>
        <v>*</v>
      </c>
      <c r="I208" s="110" t="str">
        <f>IF(SP_SUL!H210="","*",SP_SUL!H210)</f>
        <v>*</v>
      </c>
      <c r="J208" s="110" t="str">
        <f>IF(SP_SUL!I210="","*",SP_SUL!I210)</f>
        <v>*</v>
      </c>
      <c r="K208" s="110" t="str">
        <f>IF(SP_SUL!M210="","*",SP_SUL!M210)</f>
        <v>-</v>
      </c>
      <c r="L208" s="339" t="str">
        <f>IF(SP_SUL!N210="","*",SP_SUL!N210)</f>
        <v>-</v>
      </c>
      <c r="M208" s="111" t="str">
        <f>IF(SP_SUL!J210="","*",SP_SUL!J210)</f>
        <v>*</v>
      </c>
      <c r="N208" s="270" t="str">
        <f>IF(SP_SUL!K210="","*",SP_SUL!K210)</f>
        <v>*</v>
      </c>
      <c r="O208" s="270" t="str">
        <f>IF(SP_SUL!L210="","*",SP_SUL!L210)</f>
        <v>-</v>
      </c>
      <c r="P208" s="111"/>
      <c r="Q208" s="128" t="str">
        <f>IF(SP_SUL!O210="","*",SP_SUL!O210)</f>
        <v>*</v>
      </c>
      <c r="R208" s="128" t="str">
        <f>IF(SP_SUL!P210="","*",SP_SUL!P210)</f>
        <v>*</v>
      </c>
      <c r="S208" s="110" t="str">
        <f>IF(SP_SUL!Q210="","*",CONCATENATE(SP_SUL!Q210," ",SP_SUL!R210))</f>
        <v>*</v>
      </c>
      <c r="T208" s="110" t="str">
        <f>IF(SP_SUL!V210="","*",SP_SUL!V210)</f>
        <v>*</v>
      </c>
      <c r="U208" s="110" t="str">
        <f>IF(SP_SUL!W210="","*",SP_SUL!W210)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*</v>
      </c>
      <c r="B209" s="109" t="str">
        <f>IF(SP_SUL!X211="","*",SP_SUL!X211)</f>
        <v>*</v>
      </c>
      <c r="C209" s="109" t="str">
        <f>IF(SP_SUL!Z211="","*",SP_SUL!Z211)</f>
        <v>*</v>
      </c>
      <c r="D209" s="110" t="str">
        <f>IF(SP_SUL!S211="","*",SP_SUL!S211)</f>
        <v>-</v>
      </c>
      <c r="E209" s="110" t="str">
        <f>IF(SP_SUL!T211="","*",SP_SUL!T211)</f>
        <v>-</v>
      </c>
      <c r="F209" s="110" t="str">
        <f>IF(SP_SUL!B211="","*",SP_SUL!B211)</f>
        <v>*</v>
      </c>
      <c r="G209" s="110" t="str">
        <f>IF(SP_SUL!D211="","*",SP_SUL!D211)</f>
        <v>*</v>
      </c>
      <c r="H209" s="110" t="str">
        <f>IF(SP_SUL!F211="","*",SP_SUL!F211)</f>
        <v>*</v>
      </c>
      <c r="I209" s="110" t="str">
        <f>IF(SP_SUL!H211="","*",SP_SUL!H211)</f>
        <v>*</v>
      </c>
      <c r="J209" s="110" t="str">
        <f>IF(SP_SUL!I211="","*",SP_SUL!I211)</f>
        <v>*</v>
      </c>
      <c r="K209" s="110" t="str">
        <f>IF(SP_SUL!M211="","*",SP_SUL!M211)</f>
        <v>-</v>
      </c>
      <c r="L209" s="339" t="str">
        <f>IF(SP_SUL!N211="","*",SP_SUL!N211)</f>
        <v>-</v>
      </c>
      <c r="M209" s="111" t="str">
        <f>IF(SP_SUL!J211="","*",SP_SUL!J211)</f>
        <v>*</v>
      </c>
      <c r="N209" s="270" t="str">
        <f>IF(SP_SUL!K211="","*",SP_SUL!K211)</f>
        <v>*</v>
      </c>
      <c r="O209" s="270" t="str">
        <f>IF(SP_SUL!L211="","*",SP_SUL!L211)</f>
        <v>-</v>
      </c>
      <c r="P209" s="111"/>
      <c r="Q209" s="128" t="str">
        <f>IF(SP_SUL!O211="","*",SP_SUL!O211)</f>
        <v>*</v>
      </c>
      <c r="R209" s="128" t="str">
        <f>IF(SP_SUL!P211="","*",SP_SUL!P211)</f>
        <v>*</v>
      </c>
      <c r="S209" s="110" t="str">
        <f>IF(SP_SUL!Q211="","*",CONCATENATE(SP_SUL!Q211," ",SP_SUL!R211))</f>
        <v>*</v>
      </c>
      <c r="T209" s="110" t="str">
        <f>IF(SP_SUL!V211="","*",SP_SUL!V211)</f>
        <v>*</v>
      </c>
      <c r="U209" s="110" t="str">
        <f>IF(SP_SUL!W211="","*",SP_SUL!W211)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*</v>
      </c>
      <c r="B210" s="109" t="str">
        <f>IF(SP_SUL!X212="","*",SP_SUL!X212)</f>
        <v>*</v>
      </c>
      <c r="C210" s="109" t="str">
        <f>IF(SP_SUL!Z212="","*",SP_SUL!Z212)</f>
        <v>*</v>
      </c>
      <c r="D210" s="110" t="str">
        <f>IF(SP_SUL!S212="","*",SP_SUL!S212)</f>
        <v>-</v>
      </c>
      <c r="E210" s="110" t="str">
        <f>IF(SP_SUL!T212="","*",SP_SUL!T212)</f>
        <v>-</v>
      </c>
      <c r="F210" s="110" t="str">
        <f>IF(SP_SUL!B212="","*",SP_SUL!B212)</f>
        <v>*</v>
      </c>
      <c r="G210" s="110" t="str">
        <f>IF(SP_SUL!D212="","*",SP_SUL!D212)</f>
        <v>*</v>
      </c>
      <c r="H210" s="110" t="str">
        <f>IF(SP_SUL!F212="","*",SP_SUL!F212)</f>
        <v>*</v>
      </c>
      <c r="I210" s="110" t="str">
        <f>IF(SP_SUL!H212="","*",SP_SUL!H212)</f>
        <v>*</v>
      </c>
      <c r="J210" s="110" t="str">
        <f>IF(SP_SUL!I212="","*",SP_SUL!I212)</f>
        <v>*</v>
      </c>
      <c r="K210" s="110" t="str">
        <f>IF(SP_SUL!M212="","*",SP_SUL!M212)</f>
        <v>-</v>
      </c>
      <c r="L210" s="339" t="str">
        <f>IF(SP_SUL!N212="","*",SP_SUL!N212)</f>
        <v>-</v>
      </c>
      <c r="M210" s="111" t="str">
        <f>IF(SP_SUL!J212="","*",SP_SUL!J212)</f>
        <v>*</v>
      </c>
      <c r="N210" s="270" t="str">
        <f>IF(SP_SUL!K212="","*",SP_SUL!K212)</f>
        <v>*</v>
      </c>
      <c r="O210" s="270" t="str">
        <f>IF(SP_SUL!L212="","*",SP_SUL!L212)</f>
        <v>-</v>
      </c>
      <c r="P210" s="111"/>
      <c r="Q210" s="128" t="str">
        <f>IF(SP_SUL!O212="","*",SP_SUL!O212)</f>
        <v>*</v>
      </c>
      <c r="R210" s="128" t="str">
        <f>IF(SP_SUL!P212="","*",SP_SUL!P212)</f>
        <v>*</v>
      </c>
      <c r="S210" s="110" t="str">
        <f>IF(SP_SUL!Q212="","*",CONCATENATE(SP_SUL!Q212," ",SP_SUL!R212))</f>
        <v>*</v>
      </c>
      <c r="T210" s="110" t="str">
        <f>IF(SP_SUL!V212="","*",SP_SUL!V212)</f>
        <v>*</v>
      </c>
      <c r="U210" s="110" t="str">
        <f>IF(SP_SUL!W212="","*",SP_SUL!W212)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*</v>
      </c>
      <c r="B211" s="109" t="str">
        <f>IF(SP_SUL!X213="","*",SP_SUL!X213)</f>
        <v>*</v>
      </c>
      <c r="C211" s="109" t="str">
        <f>IF(SP_SUL!Z213="","*",SP_SUL!Z213)</f>
        <v>*</v>
      </c>
      <c r="D211" s="110" t="str">
        <f>IF(SP_SUL!S213="","*",SP_SUL!S213)</f>
        <v>-</v>
      </c>
      <c r="E211" s="110" t="str">
        <f>IF(SP_SUL!T213="","*",SP_SUL!T213)</f>
        <v>-</v>
      </c>
      <c r="F211" s="110" t="str">
        <f>IF(SP_SUL!B213="","*",SP_SUL!B213)</f>
        <v>*</v>
      </c>
      <c r="G211" s="110" t="str">
        <f>IF(SP_SUL!D213="","*",SP_SUL!D213)</f>
        <v>*</v>
      </c>
      <c r="H211" s="110" t="str">
        <f>IF(SP_SUL!F213="","*",SP_SUL!F213)</f>
        <v>*</v>
      </c>
      <c r="I211" s="110" t="str">
        <f>IF(SP_SUL!H213="","*",SP_SUL!H213)</f>
        <v>*</v>
      </c>
      <c r="J211" s="110" t="str">
        <f>IF(SP_SUL!I213="","*",SP_SUL!I213)</f>
        <v>*</v>
      </c>
      <c r="K211" s="110" t="str">
        <f>IF(SP_SUL!M213="","*",SP_SUL!M213)</f>
        <v>-</v>
      </c>
      <c r="L211" s="339" t="str">
        <f>IF(SP_SUL!N213="","*",SP_SUL!N213)</f>
        <v>-</v>
      </c>
      <c r="M211" s="111" t="str">
        <f>IF(SP_SUL!J213="","*",SP_SUL!J213)</f>
        <v>*</v>
      </c>
      <c r="N211" s="270" t="str">
        <f>IF(SP_SUL!K213="","*",SP_SUL!K213)</f>
        <v>*</v>
      </c>
      <c r="O211" s="270" t="str">
        <f>IF(SP_SUL!L213="","*",SP_SUL!L213)</f>
        <v>-</v>
      </c>
      <c r="P211" s="111"/>
      <c r="Q211" s="128" t="str">
        <f>IF(SP_SUL!O213="","*",SP_SUL!O213)</f>
        <v>*</v>
      </c>
      <c r="R211" s="128" t="str">
        <f>IF(SP_SUL!P213="","*",SP_SUL!P213)</f>
        <v>*</v>
      </c>
      <c r="S211" s="110" t="str">
        <f>IF(SP_SUL!Q213="","*",CONCATENATE(SP_SUL!Q213," ",SP_SUL!R213))</f>
        <v>*</v>
      </c>
      <c r="T211" s="110" t="str">
        <f>IF(SP_SUL!V213="","*",SP_SUL!V213)</f>
        <v>*</v>
      </c>
      <c r="U211" s="110" t="str">
        <f>IF(SP_SUL!W213="","*",SP_SUL!W213)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*</v>
      </c>
      <c r="B212" s="109" t="str">
        <f>IF(SP_SUL!X214="","*",SP_SUL!X214)</f>
        <v>*</v>
      </c>
      <c r="C212" s="109" t="str">
        <f>IF(SP_SUL!Z214="","*",SP_SUL!Z214)</f>
        <v>*</v>
      </c>
      <c r="D212" s="110" t="str">
        <f>IF(SP_SUL!S214="","*",SP_SUL!S214)</f>
        <v>-</v>
      </c>
      <c r="E212" s="110" t="str">
        <f>IF(SP_SUL!T214="","*",SP_SUL!T214)</f>
        <v>-</v>
      </c>
      <c r="F212" s="110" t="str">
        <f>IF(SP_SUL!B214="","*",SP_SUL!B214)</f>
        <v>*</v>
      </c>
      <c r="G212" s="110" t="str">
        <f>IF(SP_SUL!D214="","*",SP_SUL!D214)</f>
        <v>*</v>
      </c>
      <c r="H212" s="110" t="str">
        <f>IF(SP_SUL!F214="","*",SP_SUL!F214)</f>
        <v>*</v>
      </c>
      <c r="I212" s="110" t="str">
        <f>IF(SP_SUL!H214="","*",SP_SUL!H214)</f>
        <v>*</v>
      </c>
      <c r="J212" s="110" t="str">
        <f>IF(SP_SUL!I214="","*",SP_SUL!I214)</f>
        <v>*</v>
      </c>
      <c r="K212" s="110" t="str">
        <f>IF(SP_SUL!M214="","*",SP_SUL!M214)</f>
        <v>-</v>
      </c>
      <c r="L212" s="339" t="str">
        <f>IF(SP_SUL!N214="","*",SP_SUL!N214)</f>
        <v>-</v>
      </c>
      <c r="M212" s="111" t="str">
        <f>IF(SP_SUL!J214="","*",SP_SUL!J214)</f>
        <v>*</v>
      </c>
      <c r="N212" s="270" t="str">
        <f>IF(SP_SUL!K214="","*",SP_SUL!K214)</f>
        <v>*</v>
      </c>
      <c r="O212" s="270" t="str">
        <f>IF(SP_SUL!L214="","*",SP_SUL!L214)</f>
        <v>-</v>
      </c>
      <c r="P212" s="111"/>
      <c r="Q212" s="128" t="str">
        <f>IF(SP_SUL!O214="","*",SP_SUL!O214)</f>
        <v>*</v>
      </c>
      <c r="R212" s="128" t="str">
        <f>IF(SP_SUL!P214="","*",SP_SUL!P214)</f>
        <v>*</v>
      </c>
      <c r="S212" s="110" t="str">
        <f>IF(SP_SUL!Q214="","*",CONCATENATE(SP_SUL!Q214," ",SP_SUL!R214))</f>
        <v>*</v>
      </c>
      <c r="T212" s="110" t="str">
        <f>IF(SP_SUL!V214="","*",SP_SUL!V214)</f>
        <v>*</v>
      </c>
      <c r="U212" s="110" t="str">
        <f>IF(SP_SUL!W214="","*",SP_SUL!W214)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*</v>
      </c>
      <c r="B213" s="109" t="str">
        <f>IF(SP_SUL!X215="","*",SP_SUL!X215)</f>
        <v>*</v>
      </c>
      <c r="C213" s="109" t="str">
        <f>IF(SP_SUL!Z215="","*",SP_SUL!Z215)</f>
        <v>*</v>
      </c>
      <c r="D213" s="110" t="str">
        <f>IF(SP_SUL!S215="","*",SP_SUL!S215)</f>
        <v>-</v>
      </c>
      <c r="E213" s="110" t="str">
        <f>IF(SP_SUL!T215="","*",SP_SUL!T215)</f>
        <v>-</v>
      </c>
      <c r="F213" s="110" t="str">
        <f>IF(SP_SUL!B215="","*",SP_SUL!B215)</f>
        <v>*</v>
      </c>
      <c r="G213" s="110" t="str">
        <f>IF(SP_SUL!D215="","*",SP_SUL!D215)</f>
        <v>*</v>
      </c>
      <c r="H213" s="110" t="str">
        <f>IF(SP_SUL!F215="","*",SP_SUL!F215)</f>
        <v>*</v>
      </c>
      <c r="I213" s="110" t="str">
        <f>IF(SP_SUL!H215="","*",SP_SUL!H215)</f>
        <v>*</v>
      </c>
      <c r="J213" s="110" t="str">
        <f>IF(SP_SUL!I215="","*",SP_SUL!I215)</f>
        <v>*</v>
      </c>
      <c r="K213" s="110" t="str">
        <f>IF(SP_SUL!M215="","*",SP_SUL!M215)</f>
        <v>-</v>
      </c>
      <c r="L213" s="339" t="str">
        <f>IF(SP_SUL!N215="","*",SP_SUL!N215)</f>
        <v>-</v>
      </c>
      <c r="M213" s="111" t="str">
        <f>IF(SP_SUL!J215="","*",SP_SUL!J215)</f>
        <v>*</v>
      </c>
      <c r="N213" s="270" t="str">
        <f>IF(SP_SUL!K215="","*",SP_SUL!K215)</f>
        <v>*</v>
      </c>
      <c r="O213" s="270" t="str">
        <f>IF(SP_SUL!L215="","*",SP_SUL!L215)</f>
        <v>-</v>
      </c>
      <c r="P213" s="111"/>
      <c r="Q213" s="128" t="str">
        <f>IF(SP_SUL!O215="","*",SP_SUL!O215)</f>
        <v>*</v>
      </c>
      <c r="R213" s="128" t="str">
        <f>IF(SP_SUL!P215="","*",SP_SUL!P215)</f>
        <v>*</v>
      </c>
      <c r="S213" s="110" t="str">
        <f>IF(SP_SUL!Q215="","*",CONCATENATE(SP_SUL!Q215," ",SP_SUL!R215))</f>
        <v>*</v>
      </c>
      <c r="T213" s="110" t="str">
        <f>IF(SP_SUL!V215="","*",SP_SUL!V215)</f>
        <v>*</v>
      </c>
      <c r="U213" s="110" t="str">
        <f>IF(SP_SUL!W215="","*",SP_SUL!W215)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*</v>
      </c>
      <c r="C216" s="109" t="str">
        <f>IF(SP_SUL!Z218="","*",SP_SUL!Z218)</f>
        <v>*</v>
      </c>
      <c r="D216" s="110" t="str">
        <f>IF(SP_SUL!S218="","*",SP_SUL!S218)</f>
        <v>-</v>
      </c>
      <c r="E216" s="110" t="str">
        <f>IF(SP_SUL!T218="","*",SP_SUL!T218)</f>
        <v>-</v>
      </c>
      <c r="F216" s="110" t="str">
        <f>IF(SP_SUL!B218="","*",SP_SUL!B218)</f>
        <v>*</v>
      </c>
      <c r="G216" s="110" t="str">
        <f>IF(SP_SUL!D218="","*",SP_SUL!D218)</f>
        <v>*</v>
      </c>
      <c r="H216" s="110" t="str">
        <f>IF(SP_SUL!F218="","*",SP_SUL!F218)</f>
        <v>*</v>
      </c>
      <c r="I216" s="110" t="str">
        <f>IF(SP_SUL!H218="","*",SP_SUL!H218)</f>
        <v>*</v>
      </c>
      <c r="J216" s="110" t="str">
        <f>IF(SP_SUL!I218="","*",SP_SUL!I218)</f>
        <v>*</v>
      </c>
      <c r="K216" s="110" t="str">
        <f>IF(SP_SUL!M218="","*",SP_SUL!M218)</f>
        <v>-</v>
      </c>
      <c r="L216" s="339" t="str">
        <f>IF(SP_SUL!N218="","*",SP_SUL!N218)</f>
        <v>-</v>
      </c>
      <c r="M216" s="111" t="str">
        <f>IF(SP_SUL!J218="","*",SP_SUL!J218)</f>
        <v>*</v>
      </c>
      <c r="N216" s="270" t="str">
        <f>IF(SP_SUL!K218="","*",SP_SUL!K218)</f>
        <v>*</v>
      </c>
      <c r="O216" s="270" t="str">
        <f>IF(SP_SUL!L218="","*",SP_SUL!L218)</f>
        <v>-</v>
      </c>
      <c r="P216" s="111"/>
      <c r="Q216" s="128" t="str">
        <f>IF(SP_SUL!O218="","*",SP_SUL!O218)</f>
        <v>*</v>
      </c>
      <c r="R216" s="128" t="str">
        <f>IF(SP_SUL!P218="","*",SP_SUL!P218)</f>
        <v>*</v>
      </c>
      <c r="S216" s="110" t="str">
        <f>IF(SP_SUL!Q218="","*",CONCATENATE(SP_SUL!Q218," ",SP_SUL!R218))</f>
        <v>*</v>
      </c>
      <c r="T216" s="110" t="str">
        <f>IF(SP_SUL!V218="","*",SP_SUL!V218)</f>
        <v>*</v>
      </c>
      <c r="U216" s="110" t="str">
        <f>IF(SP_SUL!W218="","*",SP_SUL!W218)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*</v>
      </c>
      <c r="C217" s="109" t="str">
        <f>IF(SP_SUL!Z219="","*",SP_SUL!Z219)</f>
        <v>*</v>
      </c>
      <c r="D217" s="110" t="str">
        <f>IF(SP_SUL!S219="","*",SP_SUL!S219)</f>
        <v>-</v>
      </c>
      <c r="E217" s="110" t="str">
        <f>IF(SP_SUL!T219="","*",SP_SUL!T219)</f>
        <v>-</v>
      </c>
      <c r="F217" s="110" t="str">
        <f>IF(SP_SUL!B219="","*",SP_SUL!B219)</f>
        <v>*</v>
      </c>
      <c r="G217" s="110" t="str">
        <f>IF(SP_SUL!D219="","*",SP_SUL!D219)</f>
        <v>*</v>
      </c>
      <c r="H217" s="110" t="str">
        <f>IF(SP_SUL!F219="","*",SP_SUL!F219)</f>
        <v>*</v>
      </c>
      <c r="I217" s="110" t="str">
        <f>IF(SP_SUL!H219="","*",SP_SUL!H219)</f>
        <v>*</v>
      </c>
      <c r="J217" s="110" t="str">
        <f>IF(SP_SUL!I219="","*",SP_SUL!I219)</f>
        <v>*</v>
      </c>
      <c r="K217" s="110" t="str">
        <f>IF(SP_SUL!M219="","*",SP_SUL!M219)</f>
        <v>-</v>
      </c>
      <c r="L217" s="339" t="str">
        <f>IF(SP_SUL!N219="","*",SP_SUL!N219)</f>
        <v>-</v>
      </c>
      <c r="M217" s="111" t="str">
        <f>IF(SP_SUL!J219="","*",SP_SUL!J219)</f>
        <v>*</v>
      </c>
      <c r="N217" s="270" t="str">
        <f>IF(SP_SUL!K219="","*",SP_SUL!K219)</f>
        <v>*</v>
      </c>
      <c r="O217" s="270" t="str">
        <f>IF(SP_SUL!L219="","*",SP_SUL!L219)</f>
        <v>-</v>
      </c>
      <c r="P217" s="111"/>
      <c r="Q217" s="128" t="str">
        <f>IF(SP_SUL!O219="","*",SP_SUL!O219)</f>
        <v>*</v>
      </c>
      <c r="R217" s="128" t="str">
        <f>IF(SP_SUL!P219="","*",SP_SUL!P219)</f>
        <v>*</v>
      </c>
      <c r="S217" s="110" t="str">
        <f>IF(SP_SUL!Q219="","*",CONCATENATE(SP_SUL!Q219," ",SP_SUL!R219))</f>
        <v>*</v>
      </c>
      <c r="T217" s="110" t="str">
        <f>IF(SP_SUL!V219="","*",SP_SUL!V219)</f>
        <v>*</v>
      </c>
      <c r="U217" s="110" t="str">
        <f>IF(SP_SUL!W219="","*",SP_SUL!W219)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*</v>
      </c>
      <c r="C218" s="109" t="str">
        <f>IF(SP_SUL!Z220="","*",SP_SUL!Z220)</f>
        <v>*</v>
      </c>
      <c r="D218" s="110" t="str">
        <f>IF(SP_SUL!S220="","*",SP_SUL!S220)</f>
        <v>-</v>
      </c>
      <c r="E218" s="110" t="str">
        <f>IF(SP_SUL!T220="","*",SP_SUL!T220)</f>
        <v>-</v>
      </c>
      <c r="F218" s="110" t="str">
        <f>IF(SP_SUL!B220="","*",SP_SUL!B220)</f>
        <v>*</v>
      </c>
      <c r="G218" s="110" t="str">
        <f>IF(SP_SUL!D220="","*",SP_SUL!D220)</f>
        <v>*</v>
      </c>
      <c r="H218" s="110" t="str">
        <f>IF(SP_SUL!F220="","*",SP_SUL!F220)</f>
        <v>*</v>
      </c>
      <c r="I218" s="110" t="str">
        <f>IF(SP_SUL!H220="","*",SP_SUL!H220)</f>
        <v>*</v>
      </c>
      <c r="J218" s="110" t="str">
        <f>IF(SP_SUL!I220="","*",SP_SUL!I220)</f>
        <v>*</v>
      </c>
      <c r="K218" s="110" t="str">
        <f>IF(SP_SUL!M220="","*",SP_SUL!M220)</f>
        <v>-</v>
      </c>
      <c r="L218" s="339" t="str">
        <f>IF(SP_SUL!N220="","*",SP_SUL!N220)</f>
        <v>-</v>
      </c>
      <c r="M218" s="111" t="str">
        <f>IF(SP_SUL!J220="","*",SP_SUL!J220)</f>
        <v>*</v>
      </c>
      <c r="N218" s="270" t="str">
        <f>IF(SP_SUL!K220="","*",SP_SUL!K220)</f>
        <v>*</v>
      </c>
      <c r="O218" s="270" t="str">
        <f>IF(SP_SUL!L220="","*",SP_SUL!L220)</f>
        <v>-</v>
      </c>
      <c r="P218" s="111"/>
      <c r="Q218" s="128" t="str">
        <f>IF(SP_SUL!O220="","*",SP_SUL!O220)</f>
        <v>*</v>
      </c>
      <c r="R218" s="128" t="str">
        <f>IF(SP_SUL!P220="","*",SP_SUL!P220)</f>
        <v>*</v>
      </c>
      <c r="S218" s="110" t="str">
        <f>IF(SP_SUL!Q220="","*",CONCATENATE(SP_SUL!Q220," ",SP_SUL!R220))</f>
        <v>*</v>
      </c>
      <c r="T218" s="110" t="str">
        <f>IF(SP_SUL!V220="","*",SP_SUL!V220)</f>
        <v>*</v>
      </c>
      <c r="U218" s="110" t="str">
        <f>IF(SP_SUL!W220="","*",SP_SUL!W220)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*</v>
      </c>
      <c r="C219" s="109" t="str">
        <f>IF(SP_SUL!Z221="","*",SP_SUL!Z221)</f>
        <v>*</v>
      </c>
      <c r="D219" s="110" t="str">
        <f>IF(SP_SUL!S221="","*",SP_SUL!S221)</f>
        <v>-</v>
      </c>
      <c r="E219" s="110" t="str">
        <f>IF(SP_SUL!T221="","*",SP_SUL!T221)</f>
        <v>-</v>
      </c>
      <c r="F219" s="110" t="str">
        <f>IF(SP_SUL!B221="","*",SP_SUL!B221)</f>
        <v>*</v>
      </c>
      <c r="G219" s="110" t="str">
        <f>IF(SP_SUL!D221="","*",SP_SUL!D221)</f>
        <v>*</v>
      </c>
      <c r="H219" s="110" t="str">
        <f>IF(SP_SUL!F221="","*",SP_SUL!F221)</f>
        <v>*</v>
      </c>
      <c r="I219" s="110" t="str">
        <f>IF(SP_SUL!H221="","*",SP_SUL!H221)</f>
        <v>*</v>
      </c>
      <c r="J219" s="110" t="str">
        <f>IF(SP_SUL!I221="","*",SP_SUL!I221)</f>
        <v>*</v>
      </c>
      <c r="K219" s="110" t="str">
        <f>IF(SP_SUL!M221="","*",SP_SUL!M221)</f>
        <v>-</v>
      </c>
      <c r="L219" s="339" t="str">
        <f>IF(SP_SUL!N221="","*",SP_SUL!N221)</f>
        <v>-</v>
      </c>
      <c r="M219" s="111" t="str">
        <f>IF(SP_SUL!J221="","*",SP_SUL!J221)</f>
        <v>*</v>
      </c>
      <c r="N219" s="270" t="str">
        <f>IF(SP_SUL!K221="","*",SP_SUL!K221)</f>
        <v>*</v>
      </c>
      <c r="O219" s="270" t="str">
        <f>IF(SP_SUL!L221="","*",SP_SUL!L221)</f>
        <v>-</v>
      </c>
      <c r="P219" s="111"/>
      <c r="Q219" s="128" t="str">
        <f>IF(SP_SUL!O221="","*",SP_SUL!O221)</f>
        <v>*</v>
      </c>
      <c r="R219" s="128" t="str">
        <f>IF(SP_SUL!P221="","*",SP_SUL!P221)</f>
        <v>*</v>
      </c>
      <c r="S219" s="110" t="str">
        <f>IF(SP_SUL!Q221="","*",CONCATENATE(SP_SUL!Q221," ",SP_SUL!R221))</f>
        <v>*</v>
      </c>
      <c r="T219" s="110" t="str">
        <f>IF(SP_SUL!V221="","*",SP_SUL!V221)</f>
        <v>*</v>
      </c>
      <c r="U219" s="110" t="str">
        <f>IF(SP_SUL!W221="","*",SP_SUL!W221)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*</v>
      </c>
      <c r="C220" s="109" t="str">
        <f>IF(SP_SUL!Z222="","*",SP_SUL!Z222)</f>
        <v>*</v>
      </c>
      <c r="D220" s="110" t="str">
        <f>IF(SP_SUL!S222="","*",SP_SUL!S222)</f>
        <v>-</v>
      </c>
      <c r="E220" s="110" t="str">
        <f>IF(SP_SUL!T222="","*",SP_SUL!T222)</f>
        <v>-</v>
      </c>
      <c r="F220" s="110" t="str">
        <f>IF(SP_SUL!B222="","*",SP_SUL!B222)</f>
        <v>*</v>
      </c>
      <c r="G220" s="110" t="str">
        <f>IF(SP_SUL!D222="","*",SP_SUL!D222)</f>
        <v>*</v>
      </c>
      <c r="H220" s="110" t="str">
        <f>IF(SP_SUL!F222="","*",SP_SUL!F222)</f>
        <v>*</v>
      </c>
      <c r="I220" s="110" t="str">
        <f>IF(SP_SUL!H222="","*",SP_SUL!H222)</f>
        <v>*</v>
      </c>
      <c r="J220" s="110" t="str">
        <f>IF(SP_SUL!I222="","*",SP_SUL!I222)</f>
        <v>*</v>
      </c>
      <c r="K220" s="110" t="str">
        <f>IF(SP_SUL!M222="","*",SP_SUL!M222)</f>
        <v>-</v>
      </c>
      <c r="L220" s="339" t="str">
        <f>IF(SP_SUL!N222="","*",SP_SUL!N222)</f>
        <v>-</v>
      </c>
      <c r="M220" s="111" t="str">
        <f>IF(SP_SUL!J222="","*",SP_SUL!J222)</f>
        <v>*</v>
      </c>
      <c r="N220" s="270" t="str">
        <f>IF(SP_SUL!K222="","*",SP_SUL!K222)</f>
        <v>*</v>
      </c>
      <c r="O220" s="270" t="str">
        <f>IF(SP_SUL!L222="","*",SP_SUL!L222)</f>
        <v>-</v>
      </c>
      <c r="P220" s="111"/>
      <c r="Q220" s="128" t="str">
        <f>IF(SP_SUL!O222="","*",SP_SUL!O222)</f>
        <v>*</v>
      </c>
      <c r="R220" s="128" t="str">
        <f>IF(SP_SUL!P222="","*",SP_SUL!P222)</f>
        <v>*</v>
      </c>
      <c r="S220" s="110" t="str">
        <f>IF(SP_SUL!Q222="","*",CONCATENATE(SP_SUL!Q222," ",SP_SUL!R222))</f>
        <v>*</v>
      </c>
      <c r="T220" s="110" t="str">
        <f>IF(SP_SUL!V222="","*",SP_SUL!V222)</f>
        <v>*</v>
      </c>
      <c r="U220" s="110" t="str">
        <f>IF(SP_SUL!W222="","*",SP_SUL!W222)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*</v>
      </c>
      <c r="C221" s="109" t="str">
        <f>IF(SP_SUL!Z223="","*",SP_SUL!Z223)</f>
        <v>*</v>
      </c>
      <c r="D221" s="110" t="str">
        <f>IF(SP_SUL!S223="","*",SP_SUL!S223)</f>
        <v>-</v>
      </c>
      <c r="E221" s="110" t="str">
        <f>IF(SP_SUL!T223="","*",SP_SUL!T223)</f>
        <v>-</v>
      </c>
      <c r="F221" s="110" t="str">
        <f>IF(SP_SUL!B223="","*",SP_SUL!B223)</f>
        <v>*</v>
      </c>
      <c r="G221" s="110" t="str">
        <f>IF(SP_SUL!D223="","*",SP_SUL!D223)</f>
        <v>*</v>
      </c>
      <c r="H221" s="110" t="str">
        <f>IF(SP_SUL!F223="","*",SP_SUL!F223)</f>
        <v>*</v>
      </c>
      <c r="I221" s="110" t="str">
        <f>IF(SP_SUL!H223="","*",SP_SUL!H223)</f>
        <v>*</v>
      </c>
      <c r="J221" s="110" t="str">
        <f>IF(SP_SUL!I223="","*",SP_SUL!I223)</f>
        <v>*</v>
      </c>
      <c r="K221" s="110" t="str">
        <f>IF(SP_SUL!M223="","*",SP_SUL!M223)</f>
        <v>-</v>
      </c>
      <c r="L221" s="339" t="str">
        <f>IF(SP_SUL!N223="","*",SP_SUL!N223)</f>
        <v>-</v>
      </c>
      <c r="M221" s="111" t="str">
        <f>IF(SP_SUL!J223="","*",SP_SUL!J223)</f>
        <v>*</v>
      </c>
      <c r="N221" s="270" t="str">
        <f>IF(SP_SUL!K223="","*",SP_SUL!K223)</f>
        <v>*</v>
      </c>
      <c r="O221" s="270" t="str">
        <f>IF(SP_SUL!L223="","*",SP_SUL!L223)</f>
        <v>-</v>
      </c>
      <c r="P221" s="111"/>
      <c r="Q221" s="128" t="str">
        <f>IF(SP_SUL!O223="","*",SP_SUL!O223)</f>
        <v>*</v>
      </c>
      <c r="R221" s="128" t="str">
        <f>IF(SP_SUL!P223="","*",SP_SUL!P223)</f>
        <v>*</v>
      </c>
      <c r="S221" s="110" t="str">
        <f>IF(SP_SUL!Q223="","*",CONCATENATE(SP_SUL!Q223," ",SP_SUL!R223))</f>
        <v>*</v>
      </c>
      <c r="T221" s="110" t="str">
        <f>IF(SP_SUL!V223="","*",SP_SUL!V223)</f>
        <v>*</v>
      </c>
      <c r="U221" s="110" t="str">
        <f>IF(SP_SUL!W223="","*",SP_SUL!W223)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*</v>
      </c>
      <c r="C222" s="109" t="str">
        <f>IF(SP_SUL!Z224="","*",SP_SUL!Z224)</f>
        <v>*</v>
      </c>
      <c r="D222" s="110" t="str">
        <f>IF(SP_SUL!S224="","*",SP_SUL!S224)</f>
        <v>-</v>
      </c>
      <c r="E222" s="110" t="str">
        <f>IF(SP_SUL!T224="","*",SP_SUL!T224)</f>
        <v>-</v>
      </c>
      <c r="F222" s="110" t="str">
        <f>IF(SP_SUL!B224="","*",SP_SUL!B224)</f>
        <v>*</v>
      </c>
      <c r="G222" s="110" t="str">
        <f>IF(SP_SUL!D224="","*",SP_SUL!D224)</f>
        <v>*</v>
      </c>
      <c r="H222" s="110" t="str">
        <f>IF(SP_SUL!F224="","*",SP_SUL!F224)</f>
        <v>*</v>
      </c>
      <c r="I222" s="110" t="str">
        <f>IF(SP_SUL!H224="","*",SP_SUL!H224)</f>
        <v>*</v>
      </c>
      <c r="J222" s="110" t="str">
        <f>IF(SP_SUL!I224="","*",SP_SUL!I224)</f>
        <v>*</v>
      </c>
      <c r="K222" s="110" t="str">
        <f>IF(SP_SUL!M224="","*",SP_SUL!M224)</f>
        <v>-</v>
      </c>
      <c r="L222" s="339" t="str">
        <f>IF(SP_SUL!N224="","*",SP_SUL!N224)</f>
        <v>-</v>
      </c>
      <c r="M222" s="111" t="str">
        <f>IF(SP_SUL!J224="","*",SP_SUL!J224)</f>
        <v>*</v>
      </c>
      <c r="N222" s="270" t="str">
        <f>IF(SP_SUL!K224="","*",SP_SUL!K224)</f>
        <v>*</v>
      </c>
      <c r="O222" s="270" t="str">
        <f>IF(SP_SUL!L224="","*",SP_SUL!L224)</f>
        <v>-</v>
      </c>
      <c r="P222" s="111"/>
      <c r="Q222" s="128" t="str">
        <f>IF(SP_SUL!O224="","*",SP_SUL!O224)</f>
        <v>*</v>
      </c>
      <c r="R222" s="128" t="str">
        <f>IF(SP_SUL!P224="","*",SP_SUL!P224)</f>
        <v>*</v>
      </c>
      <c r="S222" s="110" t="str">
        <f>IF(SP_SUL!Q224="","*",CONCATENATE(SP_SUL!Q224," ",SP_SUL!R224))</f>
        <v>*</v>
      </c>
      <c r="T222" s="110" t="str">
        <f>IF(SP_SUL!V224="","*",SP_SUL!V224)</f>
        <v>*</v>
      </c>
      <c r="U222" s="110" t="str">
        <f>IF(SP_SUL!W224="","*",SP_SUL!W224)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*</v>
      </c>
      <c r="C223" s="109" t="str">
        <f>IF(SP_SUL!Z225="","*",SP_SUL!Z225)</f>
        <v>*</v>
      </c>
      <c r="D223" s="110" t="str">
        <f>IF(SP_SUL!S225="","*",SP_SUL!S225)</f>
        <v>-</v>
      </c>
      <c r="E223" s="110" t="str">
        <f>IF(SP_SUL!T225="","*",SP_SUL!T225)</f>
        <v>-</v>
      </c>
      <c r="F223" s="110" t="str">
        <f>IF(SP_SUL!B225="","*",SP_SUL!B225)</f>
        <v>*</v>
      </c>
      <c r="G223" s="110" t="str">
        <f>IF(SP_SUL!D225="","*",SP_SUL!D225)</f>
        <v>*</v>
      </c>
      <c r="H223" s="110" t="str">
        <f>IF(SP_SUL!F225="","*",SP_SUL!F225)</f>
        <v>*</v>
      </c>
      <c r="I223" s="110" t="str">
        <f>IF(SP_SUL!H225="","*",SP_SUL!H225)</f>
        <v>*</v>
      </c>
      <c r="J223" s="110" t="str">
        <f>IF(SP_SUL!I225="","*",SP_SUL!I225)</f>
        <v>*</v>
      </c>
      <c r="K223" s="110" t="str">
        <f>IF(SP_SUL!M225="","*",SP_SUL!M225)</f>
        <v>-</v>
      </c>
      <c r="L223" s="339" t="str">
        <f>IF(SP_SUL!N225="","*",SP_SUL!N225)</f>
        <v>-</v>
      </c>
      <c r="M223" s="111" t="str">
        <f>IF(SP_SUL!J225="","*",SP_SUL!J225)</f>
        <v>*</v>
      </c>
      <c r="N223" s="270" t="str">
        <f>IF(SP_SUL!K225="","*",SP_SUL!K225)</f>
        <v>*</v>
      </c>
      <c r="O223" s="270" t="str">
        <f>IF(SP_SUL!L225="","*",SP_SUL!L225)</f>
        <v>-</v>
      </c>
      <c r="P223" s="111"/>
      <c r="Q223" s="128" t="str">
        <f>IF(SP_SUL!O225="","*",SP_SUL!O225)</f>
        <v>*</v>
      </c>
      <c r="R223" s="128" t="str">
        <f>IF(SP_SUL!P225="","*",SP_SUL!P225)</f>
        <v>*</v>
      </c>
      <c r="S223" s="110" t="str">
        <f>IF(SP_SUL!Q225="","*",CONCATENATE(SP_SUL!Q225," ",SP_SUL!R225))</f>
        <v>*</v>
      </c>
      <c r="T223" s="110" t="str">
        <f>IF(SP_SUL!V225="","*",SP_SUL!V225)</f>
        <v>*</v>
      </c>
      <c r="U223" s="110" t="str">
        <f>IF(SP_SUL!W225="","*",SP_SUL!W225)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*</v>
      </c>
      <c r="C224" s="109" t="str">
        <f>IF(SP_SUL!Z226="","*",SP_SUL!Z226)</f>
        <v>*</v>
      </c>
      <c r="D224" s="110" t="str">
        <f>IF(SP_SUL!S226="","*",SP_SUL!S226)</f>
        <v>-</v>
      </c>
      <c r="E224" s="110" t="str">
        <f>IF(SP_SUL!T226="","*",SP_SUL!T226)</f>
        <v>-</v>
      </c>
      <c r="F224" s="110" t="str">
        <f>IF(SP_SUL!B226="","*",SP_SUL!B226)</f>
        <v>*</v>
      </c>
      <c r="G224" s="110" t="str">
        <f>IF(SP_SUL!D226="","*",SP_SUL!D226)</f>
        <v>*</v>
      </c>
      <c r="H224" s="110" t="str">
        <f>IF(SP_SUL!F226="","*",SP_SUL!F226)</f>
        <v>*</v>
      </c>
      <c r="I224" s="110" t="str">
        <f>IF(SP_SUL!H226="","*",SP_SUL!H226)</f>
        <v>*</v>
      </c>
      <c r="J224" s="110" t="str">
        <f>IF(SP_SUL!I226="","*",SP_SUL!I226)</f>
        <v>*</v>
      </c>
      <c r="K224" s="110" t="str">
        <f>IF(SP_SUL!M226="","*",SP_SUL!M226)</f>
        <v>-</v>
      </c>
      <c r="L224" s="339" t="str">
        <f>IF(SP_SUL!N226="","*",SP_SUL!N226)</f>
        <v>-</v>
      </c>
      <c r="M224" s="111" t="str">
        <f>IF(SP_SUL!J226="","*",SP_SUL!J226)</f>
        <v>*</v>
      </c>
      <c r="N224" s="270" t="str">
        <f>IF(SP_SUL!K226="","*",SP_SUL!K226)</f>
        <v>*</v>
      </c>
      <c r="O224" s="270" t="str">
        <f>IF(SP_SUL!L226="","*",SP_SUL!L226)</f>
        <v>-</v>
      </c>
      <c r="P224" s="111"/>
      <c r="Q224" s="128" t="str">
        <f>IF(SP_SUL!O226="","*",SP_SUL!O226)</f>
        <v>*</v>
      </c>
      <c r="R224" s="128" t="str">
        <f>IF(SP_SUL!P226="","*",SP_SUL!P226)</f>
        <v>*</v>
      </c>
      <c r="S224" s="110" t="str">
        <f>IF(SP_SUL!Q226="","*",CONCATENATE(SP_SUL!Q226," ",SP_SUL!R226))</f>
        <v>*</v>
      </c>
      <c r="T224" s="110" t="str">
        <f>IF(SP_SUL!V226="","*",SP_SUL!V226)</f>
        <v>*</v>
      </c>
      <c r="U224" s="110" t="str">
        <f>IF(SP_SUL!W226="","*",SP_SUL!W226)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*</v>
      </c>
      <c r="C225" s="109" t="str">
        <f>IF(SP_SUL!Z227="","*",SP_SUL!Z227)</f>
        <v>*</v>
      </c>
      <c r="D225" s="110" t="str">
        <f>IF(SP_SUL!S227="","*",SP_SUL!S227)</f>
        <v>-</v>
      </c>
      <c r="E225" s="110" t="str">
        <f>IF(SP_SUL!T227="","*",SP_SUL!T227)</f>
        <v>-</v>
      </c>
      <c r="F225" s="110" t="str">
        <f>IF(SP_SUL!B227="","*",SP_SUL!B227)</f>
        <v>*</v>
      </c>
      <c r="G225" s="110" t="str">
        <f>IF(SP_SUL!D227="","*",SP_SUL!D227)</f>
        <v>*</v>
      </c>
      <c r="H225" s="110" t="str">
        <f>IF(SP_SUL!F227="","*",SP_SUL!F227)</f>
        <v>*</v>
      </c>
      <c r="I225" s="110" t="str">
        <f>IF(SP_SUL!H227="","*",SP_SUL!H227)</f>
        <v>*</v>
      </c>
      <c r="J225" s="110" t="str">
        <f>IF(SP_SUL!I227="","*",SP_SUL!I227)</f>
        <v>*</v>
      </c>
      <c r="K225" s="110" t="str">
        <f>IF(SP_SUL!M227="","*",SP_SUL!M227)</f>
        <v>-</v>
      </c>
      <c r="L225" s="339" t="str">
        <f>IF(SP_SUL!N227="","*",SP_SUL!N227)</f>
        <v>-</v>
      </c>
      <c r="M225" s="111" t="str">
        <f>IF(SP_SUL!J227="","*",SP_SUL!J227)</f>
        <v>*</v>
      </c>
      <c r="N225" s="270" t="str">
        <f>IF(SP_SUL!K227="","*",SP_SUL!K227)</f>
        <v>*</v>
      </c>
      <c r="O225" s="270" t="str">
        <f>IF(SP_SUL!L227="","*",SP_SUL!L227)</f>
        <v>-</v>
      </c>
      <c r="P225" s="111"/>
      <c r="Q225" s="128" t="str">
        <f>IF(SP_SUL!O227="","*",SP_SUL!O227)</f>
        <v>*</v>
      </c>
      <c r="R225" s="128" t="str">
        <f>IF(SP_SUL!P227="","*",SP_SUL!P227)</f>
        <v>*</v>
      </c>
      <c r="S225" s="110" t="str">
        <f>IF(SP_SUL!Q227="","*",CONCATENATE(SP_SUL!Q227," ",SP_SUL!R227))</f>
        <v>*</v>
      </c>
      <c r="T225" s="110" t="str">
        <f>IF(SP_SUL!V227="","*",SP_SUL!V227)</f>
        <v>*</v>
      </c>
      <c r="U225" s="110" t="str">
        <f>IF(SP_SUL!W227="","*",SP_SUL!W227)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*</v>
      </c>
      <c r="H226" s="110" t="str">
        <f>IF(SP_SUL!F228="","*",SP_SUL!F228)</f>
        <v>*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339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*</v>
      </c>
      <c r="C227" s="109" t="str">
        <f>IF(SP_SUL!Z229="","*",SP_SUL!Z229)</f>
        <v>*</v>
      </c>
      <c r="D227" s="110" t="str">
        <f>IF(SP_SUL!S229="","*",SP_SUL!S229)</f>
        <v>-</v>
      </c>
      <c r="E227" s="110" t="str">
        <f>IF(SP_SUL!T229="","*",SP_SUL!T229)</f>
        <v>-</v>
      </c>
      <c r="F227" s="110" t="str">
        <f>IF(SP_SUL!B229="","*",SP_SUL!B229)</f>
        <v>*</v>
      </c>
      <c r="G227" s="110" t="str">
        <f>IF(SP_SUL!D229="","*",SP_SUL!D229)</f>
        <v>*</v>
      </c>
      <c r="H227" s="110" t="str">
        <f>IF(SP_SUL!F229="","*",SP_SUL!F229)</f>
        <v>*</v>
      </c>
      <c r="I227" s="110" t="str">
        <f>IF(SP_SUL!H229="","*",SP_SUL!H229)</f>
        <v>*</v>
      </c>
      <c r="J227" s="110" t="str">
        <f>IF(SP_SUL!I229="","*",SP_SUL!I229)</f>
        <v>*</v>
      </c>
      <c r="K227" s="110" t="str">
        <f>IF(SP_SUL!M229="","*",SP_SUL!M229)</f>
        <v>-</v>
      </c>
      <c r="L227" s="339" t="str">
        <f>IF(SP_SUL!N229="","*",SP_SUL!N229)</f>
        <v>-</v>
      </c>
      <c r="M227" s="111" t="str">
        <f>IF(SP_SUL!J229="","*",SP_SUL!J229)</f>
        <v>*</v>
      </c>
      <c r="N227" s="270" t="str">
        <f>IF(SP_SUL!K229="","*",SP_SUL!K229)</f>
        <v>*</v>
      </c>
      <c r="O227" s="270" t="str">
        <f>IF(SP_SUL!L229="","*",SP_SUL!L229)</f>
        <v>-</v>
      </c>
      <c r="P227" s="111"/>
      <c r="Q227" s="128" t="str">
        <f>IF(SP_SUL!O229="","*",SP_SUL!O229)</f>
        <v>*</v>
      </c>
      <c r="R227" s="128" t="str">
        <f>IF(SP_SUL!P229="","*",SP_SUL!P229)</f>
        <v>*</v>
      </c>
      <c r="S227" s="110" t="str">
        <f>IF(SP_SUL!Q229="","*",CONCATENATE(SP_SUL!Q229," ",SP_SUL!R229))</f>
        <v>*</v>
      </c>
      <c r="T227" s="110" t="str">
        <f>IF(SP_SUL!V229="","*",SP_SUL!V229)</f>
        <v>*</v>
      </c>
      <c r="U227" s="110" t="str">
        <f>IF(SP_SUL!W229="","*",SP_SUL!W229)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*</v>
      </c>
      <c r="C228" s="109" t="str">
        <f>IF(SP_SUL!Z230="","*",SP_SUL!Z230)</f>
        <v>*</v>
      </c>
      <c r="D228" s="110" t="str">
        <f>IF(SP_SUL!S230="","*",SP_SUL!S230)</f>
        <v>-</v>
      </c>
      <c r="E228" s="110" t="str">
        <f>IF(SP_SUL!T230="","*",SP_SUL!T230)</f>
        <v>-</v>
      </c>
      <c r="F228" s="110" t="str">
        <f>IF(SP_SUL!B230="","*",SP_SUL!B230)</f>
        <v>*</v>
      </c>
      <c r="G228" s="110" t="str">
        <f>IF(SP_SUL!D230="","*",SP_SUL!D230)</f>
        <v>*</v>
      </c>
      <c r="H228" s="110" t="str">
        <f>IF(SP_SUL!F230="","*",SP_SUL!F230)</f>
        <v>*</v>
      </c>
      <c r="I228" s="110" t="str">
        <f>IF(SP_SUL!H230="","*",SP_SUL!H230)</f>
        <v>*</v>
      </c>
      <c r="J228" s="110" t="str">
        <f>IF(SP_SUL!I230="","*",SP_SUL!I230)</f>
        <v>*</v>
      </c>
      <c r="K228" s="110" t="str">
        <f>IF(SP_SUL!M230="","*",SP_SUL!M230)</f>
        <v>-</v>
      </c>
      <c r="L228" s="339" t="str">
        <f>IF(SP_SUL!N230="","*",SP_SUL!N230)</f>
        <v>-</v>
      </c>
      <c r="M228" s="111" t="str">
        <f>IF(SP_SUL!J230="","*",SP_SUL!J230)</f>
        <v>*</v>
      </c>
      <c r="N228" s="270" t="str">
        <f>IF(SP_SUL!K230="","*",SP_SUL!K230)</f>
        <v>*</v>
      </c>
      <c r="O228" s="270" t="str">
        <f>IF(SP_SUL!L230="","*",SP_SUL!L230)</f>
        <v>-</v>
      </c>
      <c r="P228" s="111"/>
      <c r="Q228" s="128" t="str">
        <f>IF(SP_SUL!O230="","*",SP_SUL!O230)</f>
        <v>*</v>
      </c>
      <c r="R228" s="128" t="str">
        <f>IF(SP_SUL!P230="","*",SP_SUL!P230)</f>
        <v>*</v>
      </c>
      <c r="S228" s="110" t="str">
        <f>IF(SP_SUL!Q230="","*",CONCATENATE(SP_SUL!Q230," ",SP_SUL!R230))</f>
        <v>*</v>
      </c>
      <c r="T228" s="110" t="str">
        <f>IF(SP_SUL!V230="","*",SP_SUL!V230)</f>
        <v>*</v>
      </c>
      <c r="U228" s="110" t="str">
        <f>IF(SP_SUL!W230="","*",SP_SUL!W230)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*</v>
      </c>
      <c r="C229" s="109" t="str">
        <f>IF(SP_SUL!Z231="","*",SP_SUL!Z231)</f>
        <v>*</v>
      </c>
      <c r="D229" s="110" t="str">
        <f>IF(SP_SUL!S231="","*",SP_SUL!S231)</f>
        <v>-</v>
      </c>
      <c r="E229" s="110" t="str">
        <f>IF(SP_SUL!T231="","*",SP_SUL!T231)</f>
        <v>-</v>
      </c>
      <c r="F229" s="110" t="str">
        <f>IF(SP_SUL!B231="","*",SP_SUL!B231)</f>
        <v>*</v>
      </c>
      <c r="G229" s="110" t="str">
        <f>IF(SP_SUL!D231="","*",SP_SUL!D231)</f>
        <v>*</v>
      </c>
      <c r="H229" s="110" t="str">
        <f>IF(SP_SUL!F231="","*",SP_SUL!F231)</f>
        <v>*</v>
      </c>
      <c r="I229" s="110" t="str">
        <f>IF(SP_SUL!H231="","*",SP_SUL!H231)</f>
        <v>*</v>
      </c>
      <c r="J229" s="110" t="str">
        <f>IF(SP_SUL!I231="","*",SP_SUL!I231)</f>
        <v>*</v>
      </c>
      <c r="K229" s="110" t="str">
        <f>IF(SP_SUL!M231="","*",SP_SUL!M231)</f>
        <v>-</v>
      </c>
      <c r="L229" s="339" t="str">
        <f>IF(SP_SUL!N231="","*",SP_SUL!N231)</f>
        <v>-</v>
      </c>
      <c r="M229" s="111" t="str">
        <f>IF(SP_SUL!J231="","*",SP_SUL!J231)</f>
        <v>*</v>
      </c>
      <c r="N229" s="270" t="str">
        <f>IF(SP_SUL!K231="","*",SP_SUL!K231)</f>
        <v>*</v>
      </c>
      <c r="O229" s="270" t="str">
        <f>IF(SP_SUL!L231="","*",SP_SUL!L231)</f>
        <v>-</v>
      </c>
      <c r="P229" s="111"/>
      <c r="Q229" s="128" t="str">
        <f>IF(SP_SUL!O231="","*",SP_SUL!O231)</f>
        <v>*</v>
      </c>
      <c r="R229" s="128" t="str">
        <f>IF(SP_SUL!P231="","*",SP_SUL!P231)</f>
        <v>*</v>
      </c>
      <c r="S229" s="110" t="str">
        <f>IF(SP_SUL!Q231="","*",CONCATENATE(SP_SUL!Q231," ",SP_SUL!R231))</f>
        <v>*</v>
      </c>
      <c r="T229" s="110" t="str">
        <f>IF(SP_SUL!V231="","*",SP_SUL!V231)</f>
        <v>*</v>
      </c>
      <c r="U229" s="110" t="str">
        <f>IF(SP_SUL!W231="","*",SP_SUL!W231)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*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 t="str">
        <f>IF(SP_SUL!B232="","*",SP_SUL!B232)</f>
        <v>*</v>
      </c>
      <c r="G230" s="110" t="str">
        <f>IF(SP_SUL!D232="","*",SP_SUL!D232)</f>
        <v>*</v>
      </c>
      <c r="H230" s="110" t="str">
        <f>IF(SP_SUL!F232="","*",SP_SUL!F232)</f>
        <v>*</v>
      </c>
      <c r="I230" s="110" t="str">
        <f>IF(SP_SUL!H232="","*",SP_SUL!H232)</f>
        <v>*</v>
      </c>
      <c r="J230" s="110" t="str">
        <f>IF(SP_SUL!I232="","*",SP_SUL!I232)</f>
        <v>*</v>
      </c>
      <c r="K230" s="110" t="str">
        <f>IF(SP_SUL!M232="","*",SP_SUL!M232)</f>
        <v>-</v>
      </c>
      <c r="L230" s="339" t="str">
        <f>IF(SP_SUL!N232="","*",SP_SUL!N232)</f>
        <v>-</v>
      </c>
      <c r="M230" s="111" t="str">
        <f>IF(SP_SUL!J232="","*",SP_SUL!J232)</f>
        <v>*</v>
      </c>
      <c r="N230" s="270" t="str">
        <f>IF(SP_SUL!K232="","*",SP_SUL!K232)</f>
        <v>*</v>
      </c>
      <c r="O230" s="270" t="str">
        <f>IF(SP_SUL!L232="","*",SP_SUL!L232)</f>
        <v>-</v>
      </c>
      <c r="P230" s="111"/>
      <c r="Q230" s="128" t="str">
        <f>IF(SP_SUL!O232="","*",SP_SUL!O232)</f>
        <v>*</v>
      </c>
      <c r="R230" s="128" t="str">
        <f>IF(SP_SUL!P232="","*",SP_SUL!P232)</f>
        <v>*</v>
      </c>
      <c r="S230" s="110" t="str">
        <f>IF(SP_SUL!Q232="","*",CONCATENATE(SP_SUL!Q232," ",SP_SUL!R232))</f>
        <v>*</v>
      </c>
      <c r="T230" s="110" t="str">
        <f>IF(SP_SUL!V232="","*",SP_SUL!V232)</f>
        <v>*</v>
      </c>
      <c r="U230" s="110" t="str">
        <f>IF(SP_SUL!W232="","*",SP_SUL!W232)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*</v>
      </c>
      <c r="C231" s="109" t="str">
        <f>IF(SP_SUL!Z233="","*",SP_SUL!Z233)</f>
        <v>*</v>
      </c>
      <c r="D231" s="110" t="str">
        <f>IF(SP_SUL!S233="","*",SP_SUL!S233)</f>
        <v>-</v>
      </c>
      <c r="E231" s="110" t="str">
        <f>IF(SP_SUL!T233="","*",SP_SUL!T233)</f>
        <v>-</v>
      </c>
      <c r="F231" s="110" t="str">
        <f>IF(SP_SUL!B233="","*",SP_SUL!B233)</f>
        <v>*</v>
      </c>
      <c r="G231" s="110" t="str">
        <f>IF(SP_SUL!D233="","*",SP_SUL!D233)</f>
        <v>*</v>
      </c>
      <c r="H231" s="110" t="str">
        <f>IF(SP_SUL!F233="","*",SP_SUL!F233)</f>
        <v>*</v>
      </c>
      <c r="I231" s="110" t="str">
        <f>IF(SP_SUL!H233="","*",SP_SUL!H233)</f>
        <v>*</v>
      </c>
      <c r="J231" s="110" t="str">
        <f>IF(SP_SUL!I233="","*",SP_SUL!I233)</f>
        <v>*</v>
      </c>
      <c r="K231" s="110" t="str">
        <f>IF(SP_SUL!M233="","*",SP_SUL!M233)</f>
        <v>-</v>
      </c>
      <c r="L231" s="339" t="str">
        <f>IF(SP_SUL!N233="","*",SP_SUL!N233)</f>
        <v>-</v>
      </c>
      <c r="M231" s="111" t="str">
        <f>IF(SP_SUL!J233="","*",SP_SUL!J233)</f>
        <v>*</v>
      </c>
      <c r="N231" s="270" t="str">
        <f>IF(SP_SUL!K233="","*",SP_SUL!K233)</f>
        <v>*</v>
      </c>
      <c r="O231" s="270" t="str">
        <f>IF(SP_SUL!L233="","*",SP_SUL!L233)</f>
        <v>-</v>
      </c>
      <c r="P231" s="111"/>
      <c r="Q231" s="128" t="str">
        <f>IF(SP_SUL!O233="","*",SP_SUL!O233)</f>
        <v>*</v>
      </c>
      <c r="R231" s="128" t="str">
        <f>IF(SP_SUL!P233="","*",SP_SUL!P233)</f>
        <v>*</v>
      </c>
      <c r="S231" s="110" t="str">
        <f>IF(SP_SUL!Q233="","*",CONCATENATE(SP_SUL!Q233," ",SP_SUL!R233))</f>
        <v>*</v>
      </c>
      <c r="T231" s="110" t="str">
        <f>IF(SP_SUL!V233="","*",SP_SUL!V233)</f>
        <v>*</v>
      </c>
      <c r="U231" s="110" t="str">
        <f>IF(SP_SUL!W233="","*",SP_SUL!W233)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*</v>
      </c>
      <c r="C232" s="109" t="str">
        <f>IF(SP_SUL!Z234="","*",SP_SUL!Z234)</f>
        <v>*</v>
      </c>
      <c r="D232" s="110" t="str">
        <f>IF(SP_SUL!S234="","*",SP_SUL!S234)</f>
        <v>-</v>
      </c>
      <c r="E232" s="110" t="str">
        <f>IF(SP_SUL!T234="","*",SP_SUL!T234)</f>
        <v>-</v>
      </c>
      <c r="F232" s="110" t="str">
        <f>IF(SP_SUL!B234="","*",SP_SUL!B234)</f>
        <v>*</v>
      </c>
      <c r="G232" s="110" t="str">
        <f>IF(SP_SUL!D234="","*",SP_SUL!D234)</f>
        <v>*</v>
      </c>
      <c r="H232" s="110" t="str">
        <f>IF(SP_SUL!F234="","*",SP_SUL!F234)</f>
        <v>*</v>
      </c>
      <c r="I232" s="110" t="str">
        <f>IF(SP_SUL!H234="","*",SP_SUL!H234)</f>
        <v>*</v>
      </c>
      <c r="J232" s="110" t="str">
        <f>IF(SP_SUL!I234="","*",SP_SUL!I234)</f>
        <v>*</v>
      </c>
      <c r="K232" s="110" t="str">
        <f>IF(SP_SUL!M234="","*",SP_SUL!M234)</f>
        <v>-</v>
      </c>
      <c r="L232" s="339" t="str">
        <f>IF(SP_SUL!N234="","*",SP_SUL!N234)</f>
        <v>-</v>
      </c>
      <c r="M232" s="111" t="str">
        <f>IF(SP_SUL!J234="","*",SP_SUL!J234)</f>
        <v>*</v>
      </c>
      <c r="N232" s="270" t="str">
        <f>IF(SP_SUL!K234="","*",SP_SUL!K234)</f>
        <v>*</v>
      </c>
      <c r="O232" s="270" t="str">
        <f>IF(SP_SUL!L234="","*",SP_SUL!L234)</f>
        <v>-</v>
      </c>
      <c r="P232" s="111"/>
      <c r="Q232" s="128" t="str">
        <f>IF(SP_SUL!O234="","*",SP_SUL!O234)</f>
        <v>*</v>
      </c>
      <c r="R232" s="128" t="str">
        <f>IF(SP_SUL!P234="","*",SP_SUL!P234)</f>
        <v>*</v>
      </c>
      <c r="S232" s="110" t="str">
        <f>IF(SP_SUL!Q234="","*",CONCATENATE(SP_SUL!Q234," ",SP_SUL!R234))</f>
        <v>*</v>
      </c>
      <c r="T232" s="110" t="str">
        <f>IF(SP_SUL!V234="","*",SP_SUL!V234)</f>
        <v>*</v>
      </c>
      <c r="U232" s="110" t="str">
        <f>IF(SP_SUL!W234="","*",SP_SUL!W234)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*</v>
      </c>
      <c r="C233" s="109" t="str">
        <f>IF(SP_SUL!Z235="","*",SP_SUL!Z235)</f>
        <v>*</v>
      </c>
      <c r="D233" s="110" t="str">
        <f>IF(SP_SUL!S235="","*",SP_SUL!S235)</f>
        <v>-</v>
      </c>
      <c r="E233" s="110" t="str">
        <f>IF(SP_SUL!T235="","*",SP_SUL!T235)</f>
        <v>-</v>
      </c>
      <c r="F233" s="110" t="str">
        <f>IF(SP_SUL!B235="","*",SP_SUL!B235)</f>
        <v>*</v>
      </c>
      <c r="G233" s="110" t="str">
        <f>IF(SP_SUL!D235="","*",SP_SUL!D235)</f>
        <v>*</v>
      </c>
      <c r="H233" s="110" t="str">
        <f>IF(SP_SUL!F235="","*",SP_SUL!F235)</f>
        <v>*</v>
      </c>
      <c r="I233" s="110" t="str">
        <f>IF(SP_SUL!H235="","*",SP_SUL!H235)</f>
        <v>*</v>
      </c>
      <c r="J233" s="110" t="str">
        <f>IF(SP_SUL!I235="","*",SP_SUL!I235)</f>
        <v>*</v>
      </c>
      <c r="K233" s="110" t="str">
        <f>IF(SP_SUL!M235="","*",SP_SUL!M235)</f>
        <v>-</v>
      </c>
      <c r="L233" s="339" t="str">
        <f>IF(SP_SUL!N235="","*",SP_SUL!N235)</f>
        <v>-</v>
      </c>
      <c r="M233" s="111" t="str">
        <f>IF(SP_SUL!J235="","*",SP_SUL!J235)</f>
        <v>*</v>
      </c>
      <c r="N233" s="270" t="str">
        <f>IF(SP_SUL!K235="","*",SP_SUL!K235)</f>
        <v>*</v>
      </c>
      <c r="O233" s="270" t="str">
        <f>IF(SP_SUL!L235="","*",SP_SUL!L235)</f>
        <v>-</v>
      </c>
      <c r="P233" s="111"/>
      <c r="Q233" s="128" t="str">
        <f>IF(SP_SUL!O235="","*",SP_SUL!O235)</f>
        <v>*</v>
      </c>
      <c r="R233" s="128" t="str">
        <f>IF(SP_SUL!P235="","*",SP_SUL!P235)</f>
        <v>*</v>
      </c>
      <c r="S233" s="110" t="str">
        <f>IF(SP_SUL!Q235="","*",CONCATENATE(SP_SUL!Q235," ",SP_SUL!R235))</f>
        <v>*</v>
      </c>
      <c r="T233" s="110" t="str">
        <f>IF(SP_SUL!V235="","*",SP_SUL!V235)</f>
        <v>*</v>
      </c>
      <c r="U233" s="110" t="str">
        <f>IF(SP_SUL!W235="","*",SP_SUL!W235)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*</v>
      </c>
      <c r="C234" s="109" t="str">
        <f>IF(SP_SUL!Z236="","*",SP_SUL!Z236)</f>
        <v>*</v>
      </c>
      <c r="D234" s="110" t="str">
        <f>IF(SP_SUL!S236="","*",SP_SUL!S236)</f>
        <v>-</v>
      </c>
      <c r="E234" s="110" t="str">
        <f>IF(SP_SUL!T236="","*",SP_SUL!T236)</f>
        <v>-</v>
      </c>
      <c r="F234" s="110" t="str">
        <f>IF(SP_SUL!B236="","*",SP_SUL!B236)</f>
        <v>*</v>
      </c>
      <c r="G234" s="110" t="str">
        <f>IF(SP_SUL!D236="","*",SP_SUL!D236)</f>
        <v>*</v>
      </c>
      <c r="H234" s="110" t="str">
        <f>IF(SP_SUL!F236="","*",SP_SUL!F236)</f>
        <v>*</v>
      </c>
      <c r="I234" s="110" t="str">
        <f>IF(SP_SUL!H236="","*",SP_SUL!H236)</f>
        <v>*</v>
      </c>
      <c r="J234" s="110" t="str">
        <f>IF(SP_SUL!I236="","*",SP_SUL!I236)</f>
        <v>*</v>
      </c>
      <c r="K234" s="110" t="str">
        <f>IF(SP_SUL!M236="","*",SP_SUL!M236)</f>
        <v>-</v>
      </c>
      <c r="L234" s="339" t="str">
        <f>IF(SP_SUL!N236="","*",SP_SUL!N236)</f>
        <v>-</v>
      </c>
      <c r="M234" s="111" t="str">
        <f>IF(SP_SUL!J236="","*",SP_SUL!J236)</f>
        <v>*</v>
      </c>
      <c r="N234" s="270" t="str">
        <f>IF(SP_SUL!K236="","*",SP_SUL!K236)</f>
        <v>*</v>
      </c>
      <c r="O234" s="270" t="str">
        <f>IF(SP_SUL!L236="","*",SP_SUL!L236)</f>
        <v>-</v>
      </c>
      <c r="P234" s="111"/>
      <c r="Q234" s="128" t="str">
        <f>IF(SP_SUL!O236="","*",SP_SUL!O236)</f>
        <v>*</v>
      </c>
      <c r="R234" s="128" t="str">
        <f>IF(SP_SUL!P236="","*",SP_SUL!P236)</f>
        <v>*</v>
      </c>
      <c r="S234" s="110" t="str">
        <f>IF(SP_SUL!Q236="","*",CONCATENATE(SP_SUL!Q236," ",SP_SUL!R236))</f>
        <v>*</v>
      </c>
      <c r="T234" s="110" t="str">
        <f>IF(SP_SUL!V236="","*",SP_SUL!V236)</f>
        <v>*</v>
      </c>
      <c r="U234" s="110" t="str">
        <f>IF(SP_SUL!W236="","*",SP_SUL!W236)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*</v>
      </c>
      <c r="C235" s="109" t="str">
        <f>IF(SP_SUL!Z237="","*",SP_SUL!Z237)</f>
        <v>*</v>
      </c>
      <c r="D235" s="110" t="str">
        <f>IF(SP_SUL!S237="","*",SP_SUL!S237)</f>
        <v>-</v>
      </c>
      <c r="E235" s="110" t="str">
        <f>IF(SP_SUL!T237="","*",SP_SUL!T237)</f>
        <v>-</v>
      </c>
      <c r="F235" s="110" t="str">
        <f>IF(SP_SUL!B237="","*",SP_SUL!B237)</f>
        <v>*</v>
      </c>
      <c r="G235" s="110" t="str">
        <f>IF(SP_SUL!D237="","*",SP_SUL!D237)</f>
        <v>*</v>
      </c>
      <c r="H235" s="110" t="str">
        <f>IF(SP_SUL!F237="","*",SP_SUL!F237)</f>
        <v>*</v>
      </c>
      <c r="I235" s="110" t="str">
        <f>IF(SP_SUL!H237="","*",SP_SUL!H237)</f>
        <v>*</v>
      </c>
      <c r="J235" s="110" t="str">
        <f>IF(SP_SUL!I237="","*",SP_SUL!I237)</f>
        <v>*</v>
      </c>
      <c r="K235" s="110" t="str">
        <f>IF(SP_SUL!M237="","*",SP_SUL!M237)</f>
        <v>-</v>
      </c>
      <c r="L235" s="339" t="str">
        <f>IF(SP_SUL!N237="","*",SP_SUL!N237)</f>
        <v>-</v>
      </c>
      <c r="M235" s="111" t="str">
        <f>IF(SP_SUL!J237="","*",SP_SUL!J237)</f>
        <v>*</v>
      </c>
      <c r="N235" s="270" t="str">
        <f>IF(SP_SUL!K237="","*",SP_SUL!K237)</f>
        <v>*</v>
      </c>
      <c r="O235" s="270" t="str">
        <f>IF(SP_SUL!L237="","*",SP_SUL!L237)</f>
        <v>-</v>
      </c>
      <c r="P235" s="111"/>
      <c r="Q235" s="128" t="str">
        <f>IF(SP_SUL!O237="","*",SP_SUL!O237)</f>
        <v>*</v>
      </c>
      <c r="R235" s="128" t="str">
        <f>IF(SP_SUL!P237="","*",SP_SUL!P237)</f>
        <v>*</v>
      </c>
      <c r="S235" s="110" t="str">
        <f>IF(SP_SUL!Q237="","*",CONCATENATE(SP_SUL!Q237," ",SP_SUL!R237))</f>
        <v>*</v>
      </c>
      <c r="T235" s="110" t="str">
        <f>IF(SP_SUL!V237="","*",SP_SUL!V237)</f>
        <v>*</v>
      </c>
      <c r="U235" s="110" t="str">
        <f>IF(SP_SUL!W237="","*",SP_SUL!W237)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*</v>
      </c>
      <c r="C236" s="109" t="str">
        <f>IF(SP_SUL!Z238="","*",SP_SUL!Z238)</f>
        <v>*</v>
      </c>
      <c r="D236" s="110" t="str">
        <f>IF(SP_SUL!S238="","*",SP_SUL!S238)</f>
        <v>-</v>
      </c>
      <c r="E236" s="110" t="str">
        <f>IF(SP_SUL!T238="","*",SP_SUL!T238)</f>
        <v>-</v>
      </c>
      <c r="F236" s="110" t="str">
        <f>IF(SP_SUL!B238="","*",SP_SUL!B238)</f>
        <v>*</v>
      </c>
      <c r="G236" s="110" t="str">
        <f>IF(SP_SUL!D238="","*",SP_SUL!D238)</f>
        <v>*</v>
      </c>
      <c r="H236" s="110" t="str">
        <f>IF(SP_SUL!F238="","*",SP_SUL!F238)</f>
        <v>*</v>
      </c>
      <c r="I236" s="110" t="str">
        <f>IF(SP_SUL!H238="","*",SP_SUL!H238)</f>
        <v>*</v>
      </c>
      <c r="J236" s="110" t="str">
        <f>IF(SP_SUL!I238="","*",SP_SUL!I238)</f>
        <v>*</v>
      </c>
      <c r="K236" s="110" t="str">
        <f>IF(SP_SUL!M238="","*",SP_SUL!M238)</f>
        <v>-</v>
      </c>
      <c r="L236" s="339" t="str">
        <f>IF(SP_SUL!N238="","*",SP_SUL!N238)</f>
        <v>-</v>
      </c>
      <c r="M236" s="111" t="str">
        <f>IF(SP_SUL!J238="","*",SP_SUL!J238)</f>
        <v>*</v>
      </c>
      <c r="N236" s="270" t="str">
        <f>IF(SP_SUL!K238="","*",SP_SUL!K238)</f>
        <v>*</v>
      </c>
      <c r="O236" s="270" t="str">
        <f>IF(SP_SUL!L238="","*",SP_SUL!L238)</f>
        <v>-</v>
      </c>
      <c r="P236" s="111"/>
      <c r="Q236" s="128" t="str">
        <f>IF(SP_SUL!O238="","*",SP_SUL!O238)</f>
        <v>*</v>
      </c>
      <c r="R236" s="128" t="str">
        <f>IF(SP_SUL!P238="","*",SP_SUL!P238)</f>
        <v>*</v>
      </c>
      <c r="S236" s="110" t="str">
        <f>IF(SP_SUL!Q238="","*",CONCATENATE(SP_SUL!Q238," ",SP_SUL!R238))</f>
        <v>*</v>
      </c>
      <c r="T236" s="110" t="str">
        <f>IF(SP_SUL!V238="","*",SP_SUL!V238)</f>
        <v>*</v>
      </c>
      <c r="U236" s="110" t="str">
        <f>IF(SP_SUL!W238="","*",SP_SUL!W238)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*</v>
      </c>
      <c r="C237" s="109" t="str">
        <f>IF(SP_SUL!Z239="","*",SP_SUL!Z239)</f>
        <v>*</v>
      </c>
      <c r="D237" s="110" t="str">
        <f>IF(SP_SUL!S239="","*",SP_SUL!S239)</f>
        <v>-</v>
      </c>
      <c r="E237" s="110" t="str">
        <f>IF(SP_SUL!T239="","*",SP_SUL!T239)</f>
        <v>-</v>
      </c>
      <c r="F237" s="110" t="str">
        <f>IF(SP_SUL!B239="","*",SP_SUL!B239)</f>
        <v>*</v>
      </c>
      <c r="G237" s="110" t="str">
        <f>IF(SP_SUL!D239="","*",SP_SUL!D239)</f>
        <v>*</v>
      </c>
      <c r="H237" s="110" t="str">
        <f>IF(SP_SUL!F239="","*",SP_SUL!F239)</f>
        <v>*</v>
      </c>
      <c r="I237" s="110" t="str">
        <f>IF(SP_SUL!H239="","*",SP_SUL!H239)</f>
        <v>*</v>
      </c>
      <c r="J237" s="110" t="str">
        <f>IF(SP_SUL!I239="","*",SP_SUL!I239)</f>
        <v>*</v>
      </c>
      <c r="K237" s="110" t="str">
        <f>IF(SP_SUL!M239="","*",SP_SUL!M239)</f>
        <v>-</v>
      </c>
      <c r="L237" s="339" t="str">
        <f>IF(SP_SUL!N239="","*",SP_SUL!N239)</f>
        <v>-</v>
      </c>
      <c r="M237" s="111" t="str">
        <f>IF(SP_SUL!J239="","*",SP_SUL!J239)</f>
        <v>*</v>
      </c>
      <c r="N237" s="270" t="str">
        <f>IF(SP_SUL!K239="","*",SP_SUL!K239)</f>
        <v>*</v>
      </c>
      <c r="O237" s="270" t="str">
        <f>IF(SP_SUL!L239="","*",SP_SUL!L239)</f>
        <v>-</v>
      </c>
      <c r="P237" s="111"/>
      <c r="Q237" s="128" t="str">
        <f>IF(SP_SUL!O239="","*",SP_SUL!O239)</f>
        <v>*</v>
      </c>
      <c r="R237" s="128" t="str">
        <f>IF(SP_SUL!P239="","*",SP_SUL!P239)</f>
        <v>*</v>
      </c>
      <c r="S237" s="110" t="str">
        <f>IF(SP_SUL!Q239="","*",CONCATENATE(SP_SUL!Q239," ",SP_SUL!R239))</f>
        <v>*</v>
      </c>
      <c r="T237" s="110" t="str">
        <f>IF(SP_SUL!V239="","*",SP_SUL!V239)</f>
        <v>*</v>
      </c>
      <c r="U237" s="110" t="str">
        <f>IF(SP_SUL!W239="","*",SP_SUL!W239)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*</v>
      </c>
      <c r="C238" s="109" t="str">
        <f>IF(SP_SUL!Z240="","*",SP_SUL!Z240)</f>
        <v>*</v>
      </c>
      <c r="D238" s="110" t="str">
        <f>IF(SP_SUL!S240="","*",SP_SUL!S240)</f>
        <v>-</v>
      </c>
      <c r="E238" s="110" t="str">
        <f>IF(SP_SUL!T240="","*",SP_SUL!T240)</f>
        <v>-</v>
      </c>
      <c r="F238" s="110" t="str">
        <f>IF(SP_SUL!B240="","*",SP_SUL!B240)</f>
        <v>*</v>
      </c>
      <c r="G238" s="110" t="str">
        <f>IF(SP_SUL!D240="","*",SP_SUL!D240)</f>
        <v>*</v>
      </c>
      <c r="H238" s="110" t="str">
        <f>IF(SP_SUL!F240="","*",SP_SUL!F240)</f>
        <v>*</v>
      </c>
      <c r="I238" s="110" t="str">
        <f>IF(SP_SUL!H240="","*",SP_SUL!H240)</f>
        <v>*</v>
      </c>
      <c r="J238" s="110" t="str">
        <f>IF(SP_SUL!I240="","*",SP_SUL!I240)</f>
        <v>*</v>
      </c>
      <c r="K238" s="110" t="str">
        <f>IF(SP_SUL!M240="","*",SP_SUL!M240)</f>
        <v>-</v>
      </c>
      <c r="L238" s="339" t="str">
        <f>IF(SP_SUL!N240="","*",SP_SUL!N240)</f>
        <v>-</v>
      </c>
      <c r="M238" s="111" t="str">
        <f>IF(SP_SUL!J240="","*",SP_SUL!J240)</f>
        <v>*</v>
      </c>
      <c r="N238" s="270" t="str">
        <f>IF(SP_SUL!K240="","*",SP_SUL!K240)</f>
        <v>*</v>
      </c>
      <c r="O238" s="270" t="str">
        <f>IF(SP_SUL!L240="","*",SP_SUL!L240)</f>
        <v>-</v>
      </c>
      <c r="P238" s="111"/>
      <c r="Q238" s="128" t="str">
        <f>IF(SP_SUL!O240="","*",SP_SUL!O240)</f>
        <v>*</v>
      </c>
      <c r="R238" s="128" t="str">
        <f>IF(SP_SUL!P240="","*",SP_SUL!P240)</f>
        <v>*</v>
      </c>
      <c r="S238" s="110" t="str">
        <f>IF(SP_SUL!Q240="","*",CONCATENATE(SP_SUL!Q240," ",SP_SUL!R240))</f>
        <v>*</v>
      </c>
      <c r="T238" s="110" t="str">
        <f>IF(SP_SUL!V240="","*",SP_SUL!V240)</f>
        <v>*</v>
      </c>
      <c r="U238" s="110" t="str">
        <f>IF(SP_SUL!W240="","*",SP_SUL!W240)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*</v>
      </c>
      <c r="C239" s="109" t="str">
        <f>IF(SP_SUL!Z241="","*",SP_SUL!Z241)</f>
        <v>*</v>
      </c>
      <c r="D239" s="110" t="str">
        <f>IF(SP_SUL!S241="","*",SP_SUL!S241)</f>
        <v>-</v>
      </c>
      <c r="E239" s="110" t="str">
        <f>IF(SP_SUL!T241="","*",SP_SUL!T241)</f>
        <v>-</v>
      </c>
      <c r="F239" s="110" t="str">
        <f>IF(SP_SUL!B241="","*",SP_SUL!B241)</f>
        <v>*</v>
      </c>
      <c r="G239" s="110" t="str">
        <f>IF(SP_SUL!D241="","*",SP_SUL!D241)</f>
        <v>*</v>
      </c>
      <c r="H239" s="110" t="str">
        <f>IF(SP_SUL!F241="","*",SP_SUL!F241)</f>
        <v>*</v>
      </c>
      <c r="I239" s="110" t="str">
        <f>IF(SP_SUL!H241="","*",SP_SUL!H241)</f>
        <v>*</v>
      </c>
      <c r="J239" s="110" t="str">
        <f>IF(SP_SUL!I241="","*",SP_SUL!I241)</f>
        <v>*</v>
      </c>
      <c r="K239" s="110" t="str">
        <f>IF(SP_SUL!M241="","*",SP_SUL!M241)</f>
        <v>-</v>
      </c>
      <c r="L239" s="339" t="str">
        <f>IF(SP_SUL!N241="","*",SP_SUL!N241)</f>
        <v>-</v>
      </c>
      <c r="M239" s="111" t="str">
        <f>IF(SP_SUL!J241="","*",SP_SUL!J241)</f>
        <v>*</v>
      </c>
      <c r="N239" s="270" t="str">
        <f>IF(SP_SUL!K241="","*",SP_SUL!K241)</f>
        <v>*</v>
      </c>
      <c r="O239" s="270" t="str">
        <f>IF(SP_SUL!L241="","*",SP_SUL!L241)</f>
        <v>-</v>
      </c>
      <c r="P239" s="111"/>
      <c r="Q239" s="128" t="str">
        <f>IF(SP_SUL!O241="","*",SP_SUL!O241)</f>
        <v>*</v>
      </c>
      <c r="R239" s="128" t="str">
        <f>IF(SP_SUL!P241="","*",SP_SUL!P241)</f>
        <v>*</v>
      </c>
      <c r="S239" s="110" t="str">
        <f>IF(SP_SUL!Q241="","*",CONCATENATE(SP_SUL!Q241," ",SP_SUL!R241))</f>
        <v>*</v>
      </c>
      <c r="T239" s="110" t="str">
        <f>IF(SP_SUL!V241="","*",SP_SUL!V241)</f>
        <v>*</v>
      </c>
      <c r="U239" s="110" t="str">
        <f>IF(SP_SUL!W241="","*",SP_SUL!W241)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*</v>
      </c>
      <c r="C240" s="109" t="str">
        <f>IF(SP_SUL!Z242="","*",SP_SUL!Z242)</f>
        <v>*</v>
      </c>
      <c r="D240" s="110" t="str">
        <f>IF(SP_SUL!S242="","*",SP_SUL!S242)</f>
        <v>-</v>
      </c>
      <c r="E240" s="110" t="str">
        <f>IF(SP_SUL!T242="","*",SP_SUL!T242)</f>
        <v>-</v>
      </c>
      <c r="F240" s="110" t="str">
        <f>IF(SP_SUL!B242="","*",SP_SUL!B242)</f>
        <v>*</v>
      </c>
      <c r="G240" s="110" t="str">
        <f>IF(SP_SUL!D242="","*",SP_SUL!D242)</f>
        <v>*</v>
      </c>
      <c r="H240" s="110" t="str">
        <f>IF(SP_SUL!F242="","*",SP_SUL!F242)</f>
        <v>*</v>
      </c>
      <c r="I240" s="110" t="str">
        <f>IF(SP_SUL!H242="","*",SP_SUL!H242)</f>
        <v>*</v>
      </c>
      <c r="J240" s="110" t="str">
        <f>IF(SP_SUL!I242="","*",SP_SUL!I242)</f>
        <v>*</v>
      </c>
      <c r="K240" s="110" t="str">
        <f>IF(SP_SUL!M242="","*",SP_SUL!M242)</f>
        <v>-</v>
      </c>
      <c r="L240" s="339" t="str">
        <f>IF(SP_SUL!N242="","*",SP_SUL!N242)</f>
        <v>-</v>
      </c>
      <c r="M240" s="111" t="str">
        <f>IF(SP_SUL!J242="","*",SP_SUL!J242)</f>
        <v>*</v>
      </c>
      <c r="N240" s="270" t="str">
        <f>IF(SP_SUL!K242="","*",SP_SUL!K242)</f>
        <v>*</v>
      </c>
      <c r="O240" s="270" t="str">
        <f>IF(SP_SUL!L242="","*",SP_SUL!L242)</f>
        <v>-</v>
      </c>
      <c r="P240" s="111"/>
      <c r="Q240" s="128" t="str">
        <f>IF(SP_SUL!O242="","*",SP_SUL!O242)</f>
        <v>*</v>
      </c>
      <c r="R240" s="128" t="str">
        <f>IF(SP_SUL!P242="","*",SP_SUL!P242)</f>
        <v>*</v>
      </c>
      <c r="S240" s="110" t="str">
        <f>IF(SP_SUL!Q242="","*",CONCATENATE(SP_SUL!Q242," ",SP_SUL!R242))</f>
        <v>*</v>
      </c>
      <c r="T240" s="110" t="str">
        <f>IF(SP_SUL!V242="","*",SP_SUL!V242)</f>
        <v>*</v>
      </c>
      <c r="U240" s="110" t="str">
        <f>IF(SP_SUL!W242="","*",SP_SUL!W242)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-</v>
      </c>
      <c r="E241" s="110" t="str">
        <f>IF(SP_SUL!T243="","*",SP_SUL!T243)</f>
        <v>-</v>
      </c>
      <c r="F241" s="110" t="str">
        <f>IF(SP_SUL!B243="","*",SP_SUL!B243)</f>
        <v>*</v>
      </c>
      <c r="G241" s="110" t="str">
        <f>IF(SP_SUL!D243="","*",SP_SUL!D243)</f>
        <v>*</v>
      </c>
      <c r="H241" s="110" t="str">
        <f>IF(SP_SUL!F243="","*",SP_SUL!F243)</f>
        <v>*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-</v>
      </c>
      <c r="L241" s="339" t="str">
        <f>IF(SP_SUL!N243="","*",SP_SUL!N243)</f>
        <v>-</v>
      </c>
      <c r="M241" s="111" t="str">
        <f>IF(SP_SUL!J243="","*",SP_SUL!J243)</f>
        <v>*</v>
      </c>
      <c r="N241" s="270" t="str">
        <f>IF(SP_SUL!K243="","*",SP_SUL!K243)</f>
        <v>*</v>
      </c>
      <c r="O241" s="270" t="str">
        <f>IF(SP_SUL!L243="","*",SP_SUL!L243)</f>
        <v>-</v>
      </c>
      <c r="P241" s="111"/>
      <c r="Q241" s="128" t="str">
        <f>IF(SP_SUL!O243="","*",SP_SUL!O243)</f>
        <v>*</v>
      </c>
      <c r="R241" s="128" t="str">
        <f>IF(SP_SUL!P243="","*",SP_SUL!P243)</f>
        <v>*</v>
      </c>
      <c r="S241" s="110" t="str">
        <f>IF(SP_SUL!Q243="","*",CONCATENATE(SP_SUL!Q243," ",SP_SUL!R243))</f>
        <v>*</v>
      </c>
      <c r="T241" s="110" t="str">
        <f>IF(SP_SUL!V243="","*",SP_SUL!V243)</f>
        <v>*</v>
      </c>
      <c r="U241" s="110" t="str">
        <f>IF(SP_SUL!W243="","*",SP_SUL!W243)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-</v>
      </c>
      <c r="E242" s="110" t="str">
        <f>IF(SP_SUL!T244="","*",SP_SUL!T244)</f>
        <v>-</v>
      </c>
      <c r="F242" s="110" t="str">
        <f>IF(SP_SUL!B244="","*",SP_SUL!B244)</f>
        <v>*</v>
      </c>
      <c r="G242" s="110" t="str">
        <f>IF(SP_SUL!D244="","*",SP_SUL!D244)</f>
        <v>*</v>
      </c>
      <c r="H242" s="110" t="str">
        <f>IF(SP_SUL!F244="","*",SP_SUL!F244)</f>
        <v>*</v>
      </c>
      <c r="I242" s="110" t="str">
        <f>IF(SP_SUL!H244="","*",SP_SUL!H244)</f>
        <v>*</v>
      </c>
      <c r="J242" s="110" t="str">
        <f>IF(SP_SUL!I244="","*",SP_SUL!I244)</f>
        <v>*</v>
      </c>
      <c r="K242" s="110" t="str">
        <f>IF(SP_SUL!M244="","*",SP_SUL!M244)</f>
        <v>-</v>
      </c>
      <c r="L242" s="339" t="str">
        <f>IF(SP_SUL!N244="","*",SP_SUL!N244)</f>
        <v>-</v>
      </c>
      <c r="M242" s="111" t="str">
        <f>IF(SP_SUL!J244="","*",SP_SUL!J244)</f>
        <v>*</v>
      </c>
      <c r="N242" s="270" t="str">
        <f>IF(SP_SUL!K244="","*",SP_SUL!K244)</f>
        <v>*</v>
      </c>
      <c r="O242" s="270" t="str">
        <f>IF(SP_SUL!L244="","*",SP_SUL!L244)</f>
        <v>-</v>
      </c>
      <c r="P242" s="111"/>
      <c r="Q242" s="128" t="str">
        <f>IF(SP_SUL!O244="","*",SP_SUL!O244)</f>
        <v>*</v>
      </c>
      <c r="R242" s="128" t="str">
        <f>IF(SP_SUL!P244="","*",SP_SUL!P244)</f>
        <v>*</v>
      </c>
      <c r="S242" s="110" t="str">
        <f>IF(SP_SUL!Q244="","*",CONCATENATE(SP_SUL!Q244," ",SP_SUL!R244))</f>
        <v>*</v>
      </c>
      <c r="T242" s="110" t="str">
        <f>IF(SP_SUL!V244="","*",SP_SUL!V244)</f>
        <v>*</v>
      </c>
      <c r="U242" s="110" t="str">
        <f>IF(SP_SUL!W244="","*",SP_SUL!W244)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-</v>
      </c>
      <c r="E243" s="110" t="str">
        <f>IF(SP_SUL!T245="","*",SP_SUL!T245)</f>
        <v>-</v>
      </c>
      <c r="F243" s="110" t="str">
        <f>IF(SP_SUL!B245="","*",SP_SUL!B245)</f>
        <v>*</v>
      </c>
      <c r="G243" s="110" t="str">
        <f>IF(SP_SUL!D245="","*",SP_SUL!D245)</f>
        <v>*</v>
      </c>
      <c r="H243" s="110" t="str">
        <f>IF(SP_SUL!F245="","*",SP_SUL!F245)</f>
        <v>*</v>
      </c>
      <c r="I243" s="110" t="str">
        <f>IF(SP_SUL!H245="","*",SP_SUL!H245)</f>
        <v>*</v>
      </c>
      <c r="J243" s="110" t="str">
        <f>IF(SP_SUL!I245="","*",SP_SUL!I245)</f>
        <v>*</v>
      </c>
      <c r="K243" s="110" t="str">
        <f>IF(SP_SUL!M245="","*",SP_SUL!M245)</f>
        <v>-</v>
      </c>
      <c r="L243" s="339" t="str">
        <f>IF(SP_SUL!N245="","*",SP_SUL!N245)</f>
        <v>-</v>
      </c>
      <c r="M243" s="111" t="str">
        <f>IF(SP_SUL!J245="","*",SP_SUL!J245)</f>
        <v>*</v>
      </c>
      <c r="N243" s="270" t="str">
        <f>IF(SP_SUL!K245="","*",SP_SUL!K245)</f>
        <v>*</v>
      </c>
      <c r="O243" s="270" t="str">
        <f>IF(SP_SUL!L245="","*",SP_SUL!L245)</f>
        <v>-</v>
      </c>
      <c r="P243" s="111"/>
      <c r="Q243" s="128" t="str">
        <f>IF(SP_SUL!O245="","*",SP_SUL!O245)</f>
        <v>*</v>
      </c>
      <c r="R243" s="128" t="str">
        <f>IF(SP_SUL!P245="","*",SP_SUL!P245)</f>
        <v>*</v>
      </c>
      <c r="S243" s="110" t="str">
        <f>IF(SP_SUL!Q245="","*",CONCATENATE(SP_SUL!Q245," ",SP_SUL!R245))</f>
        <v>*</v>
      </c>
      <c r="T243" s="110" t="str">
        <f>IF(SP_SUL!V245="","*",SP_SUL!V245)</f>
        <v>*</v>
      </c>
      <c r="U243" s="110" t="str">
        <f>IF(SP_SUL!W245="","*",SP_SUL!W245)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-</v>
      </c>
      <c r="E244" s="110" t="str">
        <f>IF(SP_SUL!T246="","*",SP_SUL!T246)</f>
        <v>-</v>
      </c>
      <c r="F244" s="110" t="str">
        <f>IF(SP_SUL!B246="","*",SP_SUL!B246)</f>
        <v>*</v>
      </c>
      <c r="G244" s="110" t="str">
        <f>IF(SP_SUL!D246="","*",SP_SUL!D246)</f>
        <v>*</v>
      </c>
      <c r="H244" s="110" t="str">
        <f>IF(SP_SUL!F246="","*",SP_SUL!F246)</f>
        <v>*</v>
      </c>
      <c r="I244" s="110" t="str">
        <f>IF(SP_SUL!H246="","*",SP_SUL!H246)</f>
        <v>*</v>
      </c>
      <c r="J244" s="110" t="str">
        <f>IF(SP_SUL!I246="","*",SP_SUL!I246)</f>
        <v>*</v>
      </c>
      <c r="K244" s="110" t="str">
        <f>IF(SP_SUL!M246="","*",SP_SUL!M246)</f>
        <v>-</v>
      </c>
      <c r="L244" s="339" t="str">
        <f>IF(SP_SUL!N246="","*",SP_SUL!N246)</f>
        <v>-</v>
      </c>
      <c r="M244" s="111" t="str">
        <f>IF(SP_SUL!J246="","*",SP_SUL!J246)</f>
        <v>*</v>
      </c>
      <c r="N244" s="270" t="str">
        <f>IF(SP_SUL!K246="","*",SP_SUL!K246)</f>
        <v>*</v>
      </c>
      <c r="O244" s="270" t="str">
        <f>IF(SP_SUL!L246="","*",SP_SUL!L246)</f>
        <v>-</v>
      </c>
      <c r="P244" s="111"/>
      <c r="Q244" s="128" t="str">
        <f>IF(SP_SUL!O246="","*",SP_SUL!O246)</f>
        <v>*</v>
      </c>
      <c r="R244" s="128" t="str">
        <f>IF(SP_SUL!P246="","*",SP_SUL!P246)</f>
        <v>*</v>
      </c>
      <c r="S244" s="110" t="str">
        <f>IF(SP_SUL!Q246="","*",CONCATENATE(SP_SUL!Q246," ",SP_SUL!R246))</f>
        <v>*</v>
      </c>
      <c r="T244" s="110" t="str">
        <f>IF(SP_SUL!V246="","*",SP_SUL!V246)</f>
        <v>*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-</v>
      </c>
      <c r="E245" s="110" t="str">
        <f>IF(SP_SUL!T247="","*",SP_SUL!T247)</f>
        <v>-</v>
      </c>
      <c r="F245" s="110" t="str">
        <f>IF(SP_SUL!B247="","*",SP_SUL!B247)</f>
        <v>*</v>
      </c>
      <c r="G245" s="110" t="str">
        <f>IF(SP_SUL!D247="","*",SP_SUL!D247)</f>
        <v>*</v>
      </c>
      <c r="H245" s="110" t="str">
        <f>IF(SP_SUL!F247="","*",SP_SUL!F247)</f>
        <v>*</v>
      </c>
      <c r="I245" s="110" t="str">
        <f>IF(SP_SUL!H247="","*",SP_SUL!H247)</f>
        <v>*</v>
      </c>
      <c r="J245" s="110" t="str">
        <f>IF(SP_SUL!I247="","*",SP_SUL!I247)</f>
        <v>*</v>
      </c>
      <c r="K245" s="110" t="str">
        <f>IF(SP_SUL!M247="","*",SP_SUL!M247)</f>
        <v>-</v>
      </c>
      <c r="L245" s="339" t="str">
        <f>IF(SP_SUL!N247="","*",SP_SUL!N247)</f>
        <v>-</v>
      </c>
      <c r="M245" s="111" t="str">
        <f>IF(SP_SUL!J247="","*",SP_SUL!J247)</f>
        <v>*</v>
      </c>
      <c r="N245" s="270" t="str">
        <f>IF(SP_SUL!K247="","*",SP_SUL!K247)</f>
        <v>*</v>
      </c>
      <c r="O245" s="270" t="str">
        <f>IF(SP_SUL!L247="","*",SP_SUL!L247)</f>
        <v>-</v>
      </c>
      <c r="P245" s="111"/>
      <c r="Q245" s="128" t="str">
        <f>IF(SP_SUL!O247="","*",SP_SUL!O247)</f>
        <v>*</v>
      </c>
      <c r="R245" s="128" t="str">
        <f>IF(SP_SUL!P247="","*",SP_SUL!P247)</f>
        <v>*</v>
      </c>
      <c r="S245" s="110" t="str">
        <f>IF(SP_SUL!Q247="","*",CONCATENATE(SP_SUL!Q247," ",SP_SUL!R247))</f>
        <v>*</v>
      </c>
      <c r="T245" s="110" t="str">
        <f>IF(SP_SUL!V247="","*",SP_SUL!V247)</f>
        <v>*</v>
      </c>
      <c r="U245" s="110" t="str">
        <f>IF(SP_SUL!W247="","*",SP_SUL!W247)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 t="str">
        <f>IF(SP_SUL!B248="","*",SP_SUL!B248)</f>
        <v>*</v>
      </c>
      <c r="G246" s="110" t="str">
        <f>IF(SP_SUL!D248="","*",SP_SUL!D248)</f>
        <v>*</v>
      </c>
      <c r="H246" s="110" t="str">
        <f>IF(SP_SUL!F248="","*",SP_SUL!F248)</f>
        <v>*</v>
      </c>
      <c r="I246" s="110" t="str">
        <f>IF(SP_SUL!H248="","*",SP_SUL!H248)</f>
        <v>*</v>
      </c>
      <c r="J246" s="110" t="str">
        <f>IF(SP_SUL!I248="","*",SP_SUL!I248)</f>
        <v>*</v>
      </c>
      <c r="K246" s="110" t="str">
        <f>IF(SP_SUL!M248="","*",SP_SUL!M248)</f>
        <v>-</v>
      </c>
      <c r="L246" s="339" t="str">
        <f>IF(SP_SUL!N248="","*",SP_SUL!N248)</f>
        <v>-</v>
      </c>
      <c r="M246" s="111" t="str">
        <f>IF(SP_SUL!J248="","*",SP_SUL!J248)</f>
        <v>*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 t="str">
        <f>IF(SP_SUL!O248="","*",SP_SUL!O248)</f>
        <v>*</v>
      </c>
      <c r="R246" s="128" t="str">
        <f>IF(SP_SUL!P248="","*",SP_SUL!P248)</f>
        <v>*</v>
      </c>
      <c r="S246" s="110" t="str">
        <f>IF(SP_SUL!Q248="","*",CONCATENATE(SP_SUL!Q248," ",SP_SUL!R248))</f>
        <v>*</v>
      </c>
      <c r="T246" s="110" t="str">
        <f>IF(SP_SUL!V248="","*",SP_SUL!V248)</f>
        <v>*</v>
      </c>
      <c r="U246" s="110" t="str">
        <f>IF(SP_SUL!W248="","*",SP_SUL!W248)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339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339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339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339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339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339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339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339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339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339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339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339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339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339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339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339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339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339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339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339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339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339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339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339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339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339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1282</v>
      </c>
    </row>
  </sheetData>
  <autoFilter ref="A2:Y3000" xr:uid="{D1126E52-FA3F-4EAC-A720-DDE9797BEFF6}">
    <filterColumn colId="5">
      <filters>
        <dateGroupItem year="2025" month="12" day="8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5" t="s">
        <v>1283</v>
      </c>
      <c r="D5" s="396"/>
      <c r="E5" s="396"/>
      <c r="F5" s="396"/>
      <c r="G5" s="396"/>
      <c r="H5" s="396"/>
      <c r="I5" s="396"/>
      <c r="J5" s="397"/>
      <c r="K5" s="398" t="s">
        <v>1284</v>
      </c>
      <c r="L5" s="399"/>
      <c r="M5" s="399"/>
      <c r="N5" s="399"/>
      <c r="O5" s="400" t="s">
        <v>1285</v>
      </c>
      <c r="P5" s="401"/>
      <c r="Q5" s="402"/>
    </row>
    <row r="6" spans="1:17" s="94" customFormat="1" ht="15.75" customHeight="1">
      <c r="A6" s="88" t="s">
        <v>1280</v>
      </c>
      <c r="B6" s="95" t="s">
        <v>1279</v>
      </c>
      <c r="C6" s="96" t="s">
        <v>869</v>
      </c>
      <c r="D6" s="97" t="s">
        <v>870</v>
      </c>
      <c r="E6" s="96" t="s">
        <v>1286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1287</v>
      </c>
      <c r="M6" s="139" t="s">
        <v>335</v>
      </c>
      <c r="N6" s="140" t="s">
        <v>864</v>
      </c>
      <c r="O6" s="246" t="s">
        <v>907</v>
      </c>
      <c r="P6" s="157"/>
      <c r="Q6" s="193" t="s">
        <v>1288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6.25E-2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1</v>
      </c>
      <c r="P162" s="91"/>
      <c r="Q162" s="145" t="str">
        <f>IF($A$2=1,IF(SP_SUL!BJ160="","*",SP_SUL!BJ160),IF(SP_SUL!BK160="","*",SP_SUL!BK160))</f>
        <v>Aguardando solicitar MC1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1</v>
      </c>
      <c r="P163" s="91"/>
      <c r="Q163" s="145" t="str">
        <f>IF($A$2=1,IF(SP_SUL!BJ161="","*",SP_SUL!BJ161),IF(SP_SUL!BK161="","*",SP_SUL!BK161))</f>
        <v>TP em preparação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1</v>
      </c>
      <c r="P165" s="91"/>
      <c r="Q165" s="145" t="str">
        <f>IF($A$2=1,IF(SP_SUL!BJ163="","*",SP_SUL!BJ163),IF(SP_SUL!BK163="","*",SP_SUL!BK163))</f>
        <v>TP em preparação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1</v>
      </c>
      <c r="P167" s="91"/>
      <c r="Q167" s="145" t="str">
        <f>IF($A$2=1,IF(SP_SUL!BJ165="","*",SP_SUL!BJ165),IF(SP_SUL!BK165="","*",SP_SUL!BK165))</f>
        <v>Aguardando solicitar MC1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79.900000000000006</v>
      </c>
      <c r="N170" s="141" t="str">
        <f>IF(SP_SUL!AM168="","*",SP_SUL!AM168)</f>
        <v>K83</v>
      </c>
      <c r="O170" s="174">
        <f>SP_SUL!BH168</f>
        <v>1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1</v>
      </c>
      <c r="P171" s="91"/>
      <c r="Q171" s="145" t="str">
        <f>IF($A$2=1,IF(SP_SUL!BJ169="","*",SP_SUL!BJ169),IF(SP_SUL!BK169="","*",SP_SUL!BK169))</f>
        <v xml:space="preserve">TP's em preparação 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1</v>
      </c>
      <c r="P172" s="91"/>
      <c r="Q172" s="145" t="str">
        <f>IF($A$2=1,IF(SP_SUL!BJ170="","*",SP_SUL!BJ170),IF(SP_SUL!BK170="","*",SP_SUL!BK170))</f>
        <v>TP em preparação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1</v>
      </c>
      <c r="P173" s="91"/>
      <c r="Q173" s="145" t="str">
        <f>IF($A$2=1,IF(SP_SUL!BJ171="","*",SP_SUL!BJ171),IF(SP_SUL!BK171="","*",SP_SUL!BK171))</f>
        <v>TP em preparação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1</v>
      </c>
      <c r="P174" s="91"/>
      <c r="Q174" s="145" t="str">
        <f>IF($A$2=1,IF(SP_SUL!BJ172="","*",SP_SUL!BJ172),IF(SP_SUL!BK172="","*",SP_SUL!BK172))</f>
        <v>TP em preparação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1</v>
      </c>
      <c r="P175" s="91"/>
      <c r="Q175" s="145" t="str">
        <f>IF($A$2=1,IF(SP_SUL!BJ173="","*",SP_SUL!BJ173),IF(SP_SUL!BK173="","*",SP_SUL!BK173))</f>
        <v>TP em preparação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1</v>
      </c>
      <c r="P176" s="91"/>
      <c r="Q176" s="145" t="str">
        <f>IF($A$2=1,IF(SP_SUL!BJ174="","*",SP_SUL!BJ174),IF(SP_SUL!BK174="","*",SP_SUL!BK174))</f>
        <v>TP em preparação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1</v>
      </c>
      <c r="P177" s="91"/>
      <c r="Q177" s="145" t="str">
        <f>IF($A$2=1,IF(SP_SUL!BJ175="","*",SP_SUL!BJ175),IF(SP_SUL!BK175="","*",SP_SUL!BK175))</f>
        <v>TP em preparação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1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ZGP-ZWU</v>
      </c>
      <c r="M182" s="141">
        <f>IF(SP_SUL!AP180="","*",SP_SUL!AP180)</f>
        <v>101.6</v>
      </c>
      <c r="N182" s="141" t="str">
        <f>IF(SP_SUL!AM180="","*",SP_SUL!AM180)</f>
        <v>ZGP-ZWU</v>
      </c>
      <c r="O182" s="174">
        <f>SP_SUL!BH180</f>
        <v>1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1</v>
      </c>
      <c r="P183" s="91"/>
      <c r="Q183" s="145" t="str">
        <f>IF($A$2=1,IF(SP_SUL!BJ181="","*",SP_SUL!BJ181),IF(SP_SUL!BK181="","*",SP_SUL!BK181))</f>
        <v>TP em preparação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1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4" t="str">
        <f>IF(SP_SUL!K187="","*",SP_SUL!K187)</f>
        <v>*</v>
      </c>
      <c r="I189" s="132" t="str">
        <f>IF(SP_SUL!O187="","*",SP_SUL!O187)</f>
        <v>*</v>
      </c>
      <c r="J189" s="132" t="str">
        <f>IF(SP_SUL!P187="","*",SP_SUL!P187)</f>
        <v>*</v>
      </c>
      <c r="K189" s="141" t="str">
        <f>IF(SP_SUL!AK187="","*",SP_SUL!AK187)</f>
        <v>-</v>
      </c>
      <c r="L189" s="141" t="str">
        <f>IF(SP_SUL!AM187="","*",SP_SUL!AM187)</f>
        <v>-</v>
      </c>
      <c r="M189" s="141" t="str">
        <f>IF(SP_SUL!AP187="","*",SP_SUL!AP187)</f>
        <v>-</v>
      </c>
      <c r="N189" s="141" t="str">
        <f>IF(SP_SUL!AM187="","*",SP_SUL!AM187)</f>
        <v>-</v>
      </c>
      <c r="O189" s="174">
        <f>SP_SUL!BH187</f>
        <v>0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4" t="str">
        <f>IF(SP_SUL!K188="","*",SP_SUL!K188)</f>
        <v>*</v>
      </c>
      <c r="I190" s="132" t="str">
        <f>IF(SP_SUL!O188="","*",SP_SUL!O188)</f>
        <v>*</v>
      </c>
      <c r="J190" s="132" t="str">
        <f>IF(SP_SUL!P188="","*",SP_SUL!P188)</f>
        <v>*</v>
      </c>
      <c r="K190" s="141" t="str">
        <f>IF(SP_SUL!AK188="","*",SP_SUL!AK188)</f>
        <v>-</v>
      </c>
      <c r="L190" s="141" t="str">
        <f>IF(SP_SUL!AM188="","*",SP_SUL!AM188)</f>
        <v>-</v>
      </c>
      <c r="M190" s="141" t="str">
        <f>IF(SP_SUL!AP188="","*",SP_SUL!AP188)</f>
        <v>-</v>
      </c>
      <c r="N190" s="141" t="str">
        <f>IF(SP_SUL!AM188="","*",SP_SUL!AM188)</f>
        <v>-</v>
      </c>
      <c r="O190" s="174">
        <f>SP_SUL!BH188</f>
        <v>0</v>
      </c>
      <c r="P190" s="91"/>
      <c r="Q190" s="145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4" t="str">
        <f>IF(SP_SUL!K189="","*",SP_SUL!K189)</f>
        <v>*</v>
      </c>
      <c r="I191" s="132" t="str">
        <f>IF(SP_SUL!O189="","*",SP_SUL!O189)</f>
        <v>*</v>
      </c>
      <c r="J191" s="132" t="str">
        <f>IF(SP_SUL!P189="","*",SP_SUL!P189)</f>
        <v>*</v>
      </c>
      <c r="K191" s="141" t="str">
        <f>IF(SP_SUL!AK189="","*",SP_SUL!AK189)</f>
        <v>-</v>
      </c>
      <c r="L191" s="141" t="str">
        <f>IF(SP_SUL!AM189="","*",SP_SUL!AM189)</f>
        <v>-</v>
      </c>
      <c r="M191" s="141" t="str">
        <f>IF(SP_SUL!AP189="","*",SP_SUL!AP189)</f>
        <v>-</v>
      </c>
      <c r="N191" s="141" t="str">
        <f>IF(SP_SUL!AM189="","*",SP_SUL!AM189)</f>
        <v>-</v>
      </c>
      <c r="O191" s="174">
        <f>SP_SUL!BH189</f>
        <v>0</v>
      </c>
      <c r="P191" s="91"/>
      <c r="Q191" s="145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4" t="str">
        <f>IF(SP_SUL!K190="","*",SP_SUL!K190)</f>
        <v>*</v>
      </c>
      <c r="I192" s="132" t="str">
        <f>IF(SP_SUL!O190="","*",SP_SUL!O190)</f>
        <v>*</v>
      </c>
      <c r="J192" s="132" t="str">
        <f>IF(SP_SUL!P190="","*",SP_SUL!P190)</f>
        <v>*</v>
      </c>
      <c r="K192" s="141" t="str">
        <f>IF(SP_SUL!AK190="","*",SP_SUL!AK190)</f>
        <v>-</v>
      </c>
      <c r="L192" s="141" t="str">
        <f>IF(SP_SUL!AM190="","*",SP_SUL!AM190)</f>
        <v>-</v>
      </c>
      <c r="M192" s="141" t="str">
        <f>IF(SP_SUL!AP190="","*",SP_SUL!AP190)</f>
        <v>-</v>
      </c>
      <c r="N192" s="141" t="str">
        <f>IF(SP_SUL!AM190="","*",SP_SUL!AM190)</f>
        <v>-</v>
      </c>
      <c r="O192" s="174">
        <f>SP_SUL!BH190</f>
        <v>0</v>
      </c>
      <c r="P192" s="91"/>
      <c r="Q192" s="145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4" t="str">
        <f>IF(SP_SUL!K191="","*",SP_SUL!K191)</f>
        <v>*</v>
      </c>
      <c r="I193" s="132" t="str">
        <f>IF(SP_SUL!O191="","*",SP_SUL!O191)</f>
        <v>*</v>
      </c>
      <c r="J193" s="132" t="str">
        <f>IF(SP_SUL!P191="","*",SP_SUL!P191)</f>
        <v>*</v>
      </c>
      <c r="K193" s="141" t="str">
        <f>IF(SP_SUL!AK191="","*",SP_SUL!AK191)</f>
        <v>-</v>
      </c>
      <c r="L193" s="141" t="str">
        <f>IF(SP_SUL!AM191="","*",SP_SUL!AM191)</f>
        <v>-</v>
      </c>
      <c r="M193" s="141" t="str">
        <f>IF(SP_SUL!AP191="","*",SP_SUL!AP191)</f>
        <v>-</v>
      </c>
      <c r="N193" s="141" t="str">
        <f>IF(SP_SUL!AM191="","*",SP_SUL!AM191)</f>
        <v>-</v>
      </c>
      <c r="O193" s="174">
        <f>SP_SUL!BH191</f>
        <v>0</v>
      </c>
      <c r="P193" s="91"/>
      <c r="Q193" s="145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4" t="str">
        <f>IF(SP_SUL!K192="","*",SP_SUL!K192)</f>
        <v>*</v>
      </c>
      <c r="I194" s="132" t="str">
        <f>IF(SP_SUL!O192="","*",SP_SUL!O192)</f>
        <v>*</v>
      </c>
      <c r="J194" s="132" t="str">
        <f>IF(SP_SUL!P192="","*",SP_SUL!P192)</f>
        <v>*</v>
      </c>
      <c r="K194" s="141" t="str">
        <f>IF(SP_SUL!AK192="","*",SP_SUL!AK192)</f>
        <v>-</v>
      </c>
      <c r="L194" s="141" t="str">
        <f>IF(SP_SUL!AM192="","*",SP_SUL!AM192)</f>
        <v>-</v>
      </c>
      <c r="M194" s="141" t="str">
        <f>IF(SP_SUL!AP192="","*",SP_SUL!AP192)</f>
        <v>-</v>
      </c>
      <c r="N194" s="141" t="str">
        <f>IF(SP_SUL!AM192="","*",SP_SUL!AM192)</f>
        <v>-</v>
      </c>
      <c r="O194" s="174">
        <f>SP_SUL!BH192</f>
        <v>0</v>
      </c>
      <c r="P194" s="91"/>
      <c r="Q194" s="145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4" t="str">
        <f>IF(SP_SUL!K193="","*",SP_SUL!K193)</f>
        <v>*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-</v>
      </c>
      <c r="M195" s="141" t="str">
        <f>IF(SP_SUL!AP193="","*",SP_SUL!AP193)</f>
        <v>-</v>
      </c>
      <c r="N195" s="141" t="str">
        <f>IF(SP_SUL!AM193="","*",SP_SUL!AM193)</f>
        <v>-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4" t="str">
        <f>IF(SP_SUL!K195="","*",SP_SUL!K195)</f>
        <v>*</v>
      </c>
      <c r="I197" s="132" t="str">
        <f>IF(SP_SUL!O195="","*",SP_SUL!O195)</f>
        <v>*</v>
      </c>
      <c r="J197" s="132" t="str">
        <f>IF(SP_SUL!P195="","*",SP_SUL!P195)</f>
        <v>*</v>
      </c>
      <c r="K197" s="141" t="str">
        <f>IF(SP_SUL!AK195="","*",SP_SUL!AK195)</f>
        <v>-</v>
      </c>
      <c r="L197" s="141" t="str">
        <f>IF(SP_SUL!AM195="","*",SP_SUL!AM195)</f>
        <v>-</v>
      </c>
      <c r="M197" s="141" t="str">
        <f>IF(SP_SUL!AP195="","*",SP_SUL!AP195)</f>
        <v>-</v>
      </c>
      <c r="N197" s="141" t="str">
        <f>IF(SP_SUL!AM195="","*",SP_SUL!AM195)</f>
        <v>-</v>
      </c>
      <c r="O197" s="174">
        <f>SP_SUL!BH195</f>
        <v>0</v>
      </c>
      <c r="P197" s="91"/>
      <c r="Q197" s="145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4" t="str">
        <f>IF(SP_SUL!K196="","*",SP_SUL!K196)</f>
        <v>*</v>
      </c>
      <c r="I198" s="132" t="str">
        <f>IF(SP_SUL!O196="","*",SP_SUL!O196)</f>
        <v>*</v>
      </c>
      <c r="J198" s="132" t="str">
        <f>IF(SP_SUL!P196="","*",SP_SUL!P196)</f>
        <v>*</v>
      </c>
      <c r="K198" s="141" t="str">
        <f>IF(SP_SUL!AK196="","*",SP_SUL!AK196)</f>
        <v>-</v>
      </c>
      <c r="L198" s="141" t="str">
        <f>IF(SP_SUL!AM196="","*",SP_SUL!AM196)</f>
        <v>-</v>
      </c>
      <c r="M198" s="141" t="str">
        <f>IF(SP_SUL!AP196="","*",SP_SUL!AP196)</f>
        <v>-</v>
      </c>
      <c r="N198" s="141" t="str">
        <f>IF(SP_SUL!AM196="","*",SP_SUL!AM196)</f>
        <v>-</v>
      </c>
      <c r="O198" s="174">
        <f>SP_SUL!BH196</f>
        <v>0</v>
      </c>
      <c r="P198" s="91"/>
      <c r="Q198" s="145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4" t="str">
        <f>IF(SP_SUL!K197="","*",SP_SUL!K197)</f>
        <v>*</v>
      </c>
      <c r="I199" s="132" t="str">
        <f>IF(SP_SUL!O197="","*",SP_SUL!O197)</f>
        <v>*</v>
      </c>
      <c r="J199" s="132" t="str">
        <f>IF(SP_SUL!P197="","*",SP_SUL!P197)</f>
        <v>*</v>
      </c>
      <c r="K199" s="141" t="str">
        <f>IF(SP_SUL!AK197="","*",SP_SUL!AK197)</f>
        <v>-</v>
      </c>
      <c r="L199" s="141" t="str">
        <f>IF(SP_SUL!AM197="","*",SP_SUL!AM197)</f>
        <v>-</v>
      </c>
      <c r="M199" s="141" t="str">
        <f>IF(SP_SUL!AP197="","*",SP_SUL!AP197)</f>
        <v>-</v>
      </c>
      <c r="N199" s="141" t="str">
        <f>IF(SP_SUL!AM197="","*",SP_SUL!AM197)</f>
        <v>-</v>
      </c>
      <c r="O199" s="174">
        <f>SP_SUL!BH197</f>
        <v>0</v>
      </c>
      <c r="P199" s="91"/>
      <c r="Q199" s="145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4" t="str">
        <f>IF(SP_SUL!K198="","*",SP_SUL!K198)</f>
        <v>*</v>
      </c>
      <c r="I200" s="132" t="str">
        <f>IF(SP_SUL!O198="","*",SP_SUL!O198)</f>
        <v>*</v>
      </c>
      <c r="J200" s="132" t="str">
        <f>IF(SP_SUL!P198="","*",SP_SUL!P198)</f>
        <v>*</v>
      </c>
      <c r="K200" s="141" t="str">
        <f>IF(SP_SUL!AK198="","*",SP_SUL!AK198)</f>
        <v>-</v>
      </c>
      <c r="L200" s="141" t="str">
        <f>IF(SP_SUL!AM198="","*",SP_SUL!AM198)</f>
        <v>-</v>
      </c>
      <c r="M200" s="141" t="str">
        <f>IF(SP_SUL!AP198="","*",SP_SUL!AP198)</f>
        <v>-</v>
      </c>
      <c r="N200" s="141" t="str">
        <f>IF(SP_SUL!AM198="","*",SP_SUL!AM198)</f>
        <v>-</v>
      </c>
      <c r="O200" s="174">
        <f>SP_SUL!BH198</f>
        <v>0</v>
      </c>
      <c r="P200" s="91"/>
      <c r="Q200" s="145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4" t="str">
        <f>IF(SP_SUL!K199="","*",SP_SUL!K199)</f>
        <v>*</v>
      </c>
      <c r="I201" s="132" t="str">
        <f>IF(SP_SUL!O199="","*",SP_SUL!O199)</f>
        <v>*</v>
      </c>
      <c r="J201" s="132" t="str">
        <f>IF(SP_SUL!P199="","*",SP_SUL!P199)</f>
        <v>*</v>
      </c>
      <c r="K201" s="141" t="str">
        <f>IF(SP_SUL!AK199="","*",SP_SUL!AK199)</f>
        <v>-</v>
      </c>
      <c r="L201" s="141" t="str">
        <f>IF(SP_SUL!AM199="","*",SP_SUL!AM199)</f>
        <v>-</v>
      </c>
      <c r="M201" s="141" t="str">
        <f>IF(SP_SUL!AP199="","*",SP_SUL!AP199)</f>
        <v>-</v>
      </c>
      <c r="N201" s="141" t="str">
        <f>IF(SP_SUL!AM199="","*",SP_SUL!AM199)</f>
        <v>-</v>
      </c>
      <c r="O201" s="174">
        <f>SP_SUL!BH199</f>
        <v>0</v>
      </c>
      <c r="P201" s="91"/>
      <c r="Q201" s="145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4" t="str">
        <f>IF(SP_SUL!K201="","*",SP_SUL!K201)</f>
        <v>*</v>
      </c>
      <c r="I203" s="132" t="str">
        <f>IF(SP_SUL!O201="","*",SP_SUL!O201)</f>
        <v>*</v>
      </c>
      <c r="J203" s="132" t="str">
        <f>IF(SP_SUL!P201="","*",SP_SUL!P201)</f>
        <v>*</v>
      </c>
      <c r="K203" s="141" t="str">
        <f>IF(SP_SUL!AK201="","*",SP_SUL!AK201)</f>
        <v>-</v>
      </c>
      <c r="L203" s="141" t="str">
        <f>IF(SP_SUL!AM201="","*",SP_SUL!AM201)</f>
        <v>-</v>
      </c>
      <c r="M203" s="141" t="str">
        <f>IF(SP_SUL!AP201="","*",SP_SUL!AP201)</f>
        <v>-</v>
      </c>
      <c r="N203" s="141" t="str">
        <f>IF(SP_SUL!AM201="","*",SP_SUL!AM201)</f>
        <v>-</v>
      </c>
      <c r="O203" s="174">
        <f>SP_SUL!BH201</f>
        <v>0</v>
      </c>
      <c r="P203" s="91"/>
      <c r="Q203" s="145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4" t="str">
        <f>IF(SP_SUL!K202="","*",SP_SUL!K202)</f>
        <v>*</v>
      </c>
      <c r="I204" s="132" t="str">
        <f>IF(SP_SUL!O202="","*",SP_SUL!O202)</f>
        <v>*</v>
      </c>
      <c r="J204" s="132" t="str">
        <f>IF(SP_SUL!P202="","*",SP_SUL!P202)</f>
        <v>*</v>
      </c>
      <c r="K204" s="141" t="str">
        <f>IF(SP_SUL!AK202="","*",SP_SUL!AK202)</f>
        <v>-</v>
      </c>
      <c r="L204" s="141" t="str">
        <f>IF(SP_SUL!AM202="","*",SP_SUL!AM202)</f>
        <v>-</v>
      </c>
      <c r="M204" s="141" t="str">
        <f>IF(SP_SUL!AP202="","*",SP_SUL!AP202)</f>
        <v>-</v>
      </c>
      <c r="N204" s="141" t="str">
        <f>IF(SP_SUL!AM202="","*",SP_SUL!AM202)</f>
        <v>-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4" t="str">
        <f>IF(SP_SUL!K203="","*",SP_SUL!K203)</f>
        <v>*</v>
      </c>
      <c r="I205" s="132" t="str">
        <f>IF(SP_SUL!O203="","*",SP_SUL!O203)</f>
        <v>*</v>
      </c>
      <c r="J205" s="132" t="str">
        <f>IF(SP_SUL!P203="","*",SP_SUL!P203)</f>
        <v>*</v>
      </c>
      <c r="K205" s="141" t="str">
        <f>IF(SP_SUL!AK203="","*",SP_SUL!AK203)</f>
        <v>-</v>
      </c>
      <c r="L205" s="141" t="str">
        <f>IF(SP_SUL!AM203="","*",SP_SUL!AM203)</f>
        <v>-</v>
      </c>
      <c r="M205" s="141" t="str">
        <f>IF(SP_SUL!AP203="","*",SP_SUL!AP203)</f>
        <v>-</v>
      </c>
      <c r="N205" s="141" t="str">
        <f>IF(SP_SUL!AM203="","*",SP_SUL!AM203)</f>
        <v>-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4" t="str">
        <f>IF(SP_SUL!K205="","*",SP_SUL!K205)</f>
        <v>*</v>
      </c>
      <c r="I207" s="132" t="str">
        <f>IF(SP_SUL!O205="","*",SP_SUL!O205)</f>
        <v>*</v>
      </c>
      <c r="J207" s="132" t="str">
        <f>IF(SP_SUL!P205="","*",SP_SUL!P205)</f>
        <v>*</v>
      </c>
      <c r="K207" s="141" t="str">
        <f>IF(SP_SUL!AK205="","*",SP_SUL!AK205)</f>
        <v>-</v>
      </c>
      <c r="L207" s="141" t="str">
        <f>IF(SP_SUL!AM205="","*",SP_SUL!AM205)</f>
        <v>-</v>
      </c>
      <c r="M207" s="141" t="str">
        <f>IF(SP_SUL!AP205="","*",SP_SUL!AP205)</f>
        <v>-</v>
      </c>
      <c r="N207" s="141" t="str">
        <f>IF(SP_SUL!AM205="","*",SP_SUL!AM205)</f>
        <v>-</v>
      </c>
      <c r="O207" s="174">
        <f>SP_SUL!BH205</f>
        <v>0</v>
      </c>
      <c r="P207" s="91"/>
      <c r="Q207" s="145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4" t="str">
        <f>IF(SP_SUL!K206="","*",SP_SUL!K206)</f>
        <v>*</v>
      </c>
      <c r="I208" s="132" t="str">
        <f>IF(SP_SUL!O206="","*",SP_SUL!O206)</f>
        <v>*</v>
      </c>
      <c r="J208" s="132" t="str">
        <f>IF(SP_SUL!P206="","*",SP_SUL!P206)</f>
        <v>*</v>
      </c>
      <c r="K208" s="141" t="str">
        <f>IF(SP_SUL!AK206="","*",SP_SUL!AK206)</f>
        <v>-</v>
      </c>
      <c r="L208" s="141" t="str">
        <f>IF(SP_SUL!AM206="","*",SP_SUL!AM206)</f>
        <v>-</v>
      </c>
      <c r="M208" s="141" t="str">
        <f>IF(SP_SUL!AP206="","*",SP_SUL!AP206)</f>
        <v>-</v>
      </c>
      <c r="N208" s="141" t="str">
        <f>IF(SP_SUL!AM206="","*",SP_SUL!AM206)</f>
        <v>-</v>
      </c>
      <c r="O208" s="174">
        <f>SP_SUL!BH206</f>
        <v>0</v>
      </c>
      <c r="P208" s="91"/>
      <c r="Q208" s="145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4" t="str">
        <f>IF(SP_SUL!K207="","*",SP_SUL!K207)</f>
        <v>*</v>
      </c>
      <c r="I209" s="132" t="str">
        <f>IF(SP_SUL!O207="","*",SP_SUL!O207)</f>
        <v>*</v>
      </c>
      <c r="J209" s="132" t="str">
        <f>IF(SP_SUL!P207="","*",SP_SUL!P207)</f>
        <v>*</v>
      </c>
      <c r="K209" s="141" t="str">
        <f>IF(SP_SUL!AK207="","*",SP_SUL!AK207)</f>
        <v>-</v>
      </c>
      <c r="L209" s="141" t="str">
        <f>IF(SP_SUL!AM207="","*",SP_SUL!AM207)</f>
        <v>-</v>
      </c>
      <c r="M209" s="141" t="str">
        <f>IF(SP_SUL!AP207="","*",SP_SUL!AP207)</f>
        <v>-</v>
      </c>
      <c r="N209" s="141" t="str">
        <f>IF(SP_SUL!AM207="","*",SP_SUL!AM207)</f>
        <v>-</v>
      </c>
      <c r="O209" s="174">
        <f>SP_SUL!BH207</f>
        <v>0</v>
      </c>
      <c r="P209" s="91"/>
      <c r="Q209" s="145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4" t="str">
        <f>IF(SP_SUL!K208="","*",SP_SUL!K208)</f>
        <v>*</v>
      </c>
      <c r="I210" s="132" t="str">
        <f>IF(SP_SUL!O208="","*",SP_SUL!O208)</f>
        <v>*</v>
      </c>
      <c r="J210" s="132" t="str">
        <f>IF(SP_SUL!P208="","*",SP_SUL!P208)</f>
        <v>*</v>
      </c>
      <c r="K210" s="141" t="str">
        <f>IF(SP_SUL!AK208="","*",SP_SUL!AK208)</f>
        <v>-</v>
      </c>
      <c r="L210" s="141" t="str">
        <f>IF(SP_SUL!AM208="","*",SP_SUL!AM208)</f>
        <v>-</v>
      </c>
      <c r="M210" s="141" t="str">
        <f>IF(SP_SUL!AP208="","*",SP_SUL!AP208)</f>
        <v>-</v>
      </c>
      <c r="N210" s="141" t="str">
        <f>IF(SP_SUL!AM208="","*",SP_SUL!AM208)</f>
        <v>-</v>
      </c>
      <c r="O210" s="174">
        <f>SP_SUL!BH208</f>
        <v>0</v>
      </c>
      <c r="P210" s="91"/>
      <c r="Q210" s="145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4" t="str">
        <f>IF(SP_SUL!K209="","*",SP_SUL!K209)</f>
        <v>*</v>
      </c>
      <c r="I211" s="132" t="str">
        <f>IF(SP_SUL!O209="","*",SP_SUL!O209)</f>
        <v>*</v>
      </c>
      <c r="J211" s="132" t="str">
        <f>IF(SP_SUL!P209="","*",SP_SUL!P209)</f>
        <v>*</v>
      </c>
      <c r="K211" s="141" t="str">
        <f>IF(SP_SUL!AK209="","*",SP_SUL!AK209)</f>
        <v>-</v>
      </c>
      <c r="L211" s="141" t="str">
        <f>IF(SP_SUL!AM209="","*",SP_SUL!AM209)</f>
        <v>-</v>
      </c>
      <c r="M211" s="141" t="str">
        <f>IF(SP_SUL!AP209="","*",SP_SUL!AP209)</f>
        <v>-</v>
      </c>
      <c r="N211" s="141" t="str">
        <f>IF(SP_SUL!AM209="","*",SP_SUL!AM209)</f>
        <v>-</v>
      </c>
      <c r="O211" s="174">
        <f>SP_SUL!BH209</f>
        <v>0</v>
      </c>
      <c r="P211" s="91"/>
      <c r="Q211" s="145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4" t="str">
        <f>IF(SP_SUL!K210="","*",SP_SUL!K210)</f>
        <v>*</v>
      </c>
      <c r="I212" s="132" t="str">
        <f>IF(SP_SUL!O210="","*",SP_SUL!O210)</f>
        <v>*</v>
      </c>
      <c r="J212" s="132" t="str">
        <f>IF(SP_SUL!P210="","*",SP_SUL!P210)</f>
        <v>*</v>
      </c>
      <c r="K212" s="141" t="str">
        <f>IF(SP_SUL!AK210="","*",SP_SUL!AK210)</f>
        <v>-</v>
      </c>
      <c r="L212" s="141" t="str">
        <f>IF(SP_SUL!AM210="","*",SP_SUL!AM210)</f>
        <v>-</v>
      </c>
      <c r="M212" s="141" t="str">
        <f>IF(SP_SUL!AP210="","*",SP_SUL!AP210)</f>
        <v>-</v>
      </c>
      <c r="N212" s="141" t="str">
        <f>IF(SP_SUL!AM210="","*",SP_SUL!AM210)</f>
        <v>-</v>
      </c>
      <c r="O212" s="174">
        <f>SP_SUL!BH210</f>
        <v>0</v>
      </c>
      <c r="P212" s="91"/>
      <c r="Q212" s="145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4" t="str">
        <f>IF(SP_SUL!K211="","*",SP_SUL!K211)</f>
        <v>*</v>
      </c>
      <c r="I213" s="132" t="str">
        <f>IF(SP_SUL!O211="","*",SP_SUL!O211)</f>
        <v>*</v>
      </c>
      <c r="J213" s="132" t="str">
        <f>IF(SP_SUL!P211="","*",SP_SUL!P211)</f>
        <v>*</v>
      </c>
      <c r="K213" s="141" t="str">
        <f>IF(SP_SUL!AK211="","*",SP_SUL!AK211)</f>
        <v>-</v>
      </c>
      <c r="L213" s="141" t="str">
        <f>IF(SP_SUL!AM211="","*",SP_SUL!AM211)</f>
        <v>-</v>
      </c>
      <c r="M213" s="141" t="str">
        <f>IF(SP_SUL!AP211="","*",SP_SUL!AP211)</f>
        <v>-</v>
      </c>
      <c r="N213" s="141" t="str">
        <f>IF(SP_SUL!AM211="","*",SP_SUL!AM211)</f>
        <v>-</v>
      </c>
      <c r="O213" s="174">
        <f>SP_SUL!BH211</f>
        <v>0</v>
      </c>
      <c r="P213" s="91"/>
      <c r="Q213" s="145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4" t="str">
        <f>IF(SP_SUL!K212="","*",SP_SUL!K212)</f>
        <v>*</v>
      </c>
      <c r="I214" s="132" t="str">
        <f>IF(SP_SUL!O212="","*",SP_SUL!O212)</f>
        <v>*</v>
      </c>
      <c r="J214" s="132" t="str">
        <f>IF(SP_SUL!P212="","*",SP_SUL!P212)</f>
        <v>*</v>
      </c>
      <c r="K214" s="141" t="str">
        <f>IF(SP_SUL!AK212="","*",SP_SUL!AK212)</f>
        <v>-</v>
      </c>
      <c r="L214" s="141" t="str">
        <f>IF(SP_SUL!AM212="","*",SP_SUL!AM212)</f>
        <v>-</v>
      </c>
      <c r="M214" s="141" t="str">
        <f>IF(SP_SUL!AP212="","*",SP_SUL!AP212)</f>
        <v>-</v>
      </c>
      <c r="N214" s="141" t="str">
        <f>IF(SP_SUL!AM212="","*",SP_SUL!AM212)</f>
        <v>-</v>
      </c>
      <c r="O214" s="174">
        <f>SP_SUL!BH212</f>
        <v>0</v>
      </c>
      <c r="P214" s="91"/>
      <c r="Q214" s="145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4" t="str">
        <f>IF(SP_SUL!K213="","*",SP_SUL!K213)</f>
        <v>*</v>
      </c>
      <c r="I215" s="132" t="str">
        <f>IF(SP_SUL!O213="","*",SP_SUL!O213)</f>
        <v>*</v>
      </c>
      <c r="J215" s="132" t="str">
        <f>IF(SP_SUL!P213="","*",SP_SUL!P213)</f>
        <v>*</v>
      </c>
      <c r="K215" s="141" t="str">
        <f>IF(SP_SUL!AK213="","*",SP_SUL!AK213)</f>
        <v>-</v>
      </c>
      <c r="L215" s="141" t="str">
        <f>IF(SP_SUL!AM213="","*",SP_SUL!AM213)</f>
        <v>-</v>
      </c>
      <c r="M215" s="141" t="str">
        <f>IF(SP_SUL!AP213="","*",SP_SUL!AP213)</f>
        <v>-</v>
      </c>
      <c r="N215" s="141" t="str">
        <f>IF(SP_SUL!AM213="","*",SP_SUL!AM213)</f>
        <v>-</v>
      </c>
      <c r="O215" s="174">
        <f>SP_SUL!BH213</f>
        <v>0</v>
      </c>
      <c r="P215" s="91"/>
      <c r="Q215" s="145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4" t="str">
        <f>IF(SP_SUL!K214="","*",SP_SUL!K214)</f>
        <v>*</v>
      </c>
      <c r="I216" s="132" t="str">
        <f>IF(SP_SUL!O214="","*",SP_SUL!O214)</f>
        <v>*</v>
      </c>
      <c r="J216" s="132" t="str">
        <f>IF(SP_SUL!P214="","*",SP_SUL!P214)</f>
        <v>*</v>
      </c>
      <c r="K216" s="141" t="str">
        <f>IF(SP_SUL!AK214="","*",SP_SUL!AK214)</f>
        <v>-</v>
      </c>
      <c r="L216" s="141" t="str">
        <f>IF(SP_SUL!AM214="","*",SP_SUL!AM214)</f>
        <v>-</v>
      </c>
      <c r="M216" s="141" t="str">
        <f>IF(SP_SUL!AP214="","*",SP_SUL!AP214)</f>
        <v>-</v>
      </c>
      <c r="N216" s="141" t="str">
        <f>IF(SP_SUL!AM214="","*",SP_SUL!AM214)</f>
        <v>-</v>
      </c>
      <c r="O216" s="174">
        <f>SP_SUL!BH214</f>
        <v>0</v>
      </c>
      <c r="P216" s="91"/>
      <c r="Q216" s="145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4" t="str">
        <f>IF(SP_SUL!K215="","*",SP_SUL!K215)</f>
        <v>*</v>
      </c>
      <c r="I217" s="132" t="str">
        <f>IF(SP_SUL!O215="","*",SP_SUL!O215)</f>
        <v>*</v>
      </c>
      <c r="J217" s="132" t="str">
        <f>IF(SP_SUL!P215="","*",SP_SUL!P215)</f>
        <v>*</v>
      </c>
      <c r="K217" s="141" t="str">
        <f>IF(SP_SUL!AK215="","*",SP_SUL!AK215)</f>
        <v>-</v>
      </c>
      <c r="L217" s="141" t="str">
        <f>IF(SP_SUL!AM215="","*",SP_SUL!AM215)</f>
        <v>-</v>
      </c>
      <c r="M217" s="141" t="str">
        <f>IF(SP_SUL!AP215="","*",SP_SUL!AP215)</f>
        <v>-</v>
      </c>
      <c r="N217" s="141" t="str">
        <f>IF(SP_SUL!AM215="","*",SP_SUL!AM215)</f>
        <v>-</v>
      </c>
      <c r="O217" s="174">
        <f>SP_SUL!BH215</f>
        <v>0</v>
      </c>
      <c r="P217" s="91"/>
      <c r="Q217" s="145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4" t="str">
        <f>IF(SP_SUL!K219="","*",SP_SUL!K219)</f>
        <v>*</v>
      </c>
      <c r="I220" s="132" t="str">
        <f>IF(SP_SUL!O219="","*",SP_SUL!O219)</f>
        <v>*</v>
      </c>
      <c r="J220" s="132" t="str">
        <f>IF(SP_SUL!P219="","*",SP_SUL!P219)</f>
        <v>*</v>
      </c>
      <c r="K220" s="141" t="str">
        <f>IF(SP_SUL!AK219="","*",SP_SUL!AK219)</f>
        <v>-</v>
      </c>
      <c r="L220" s="141" t="str">
        <f>IF(SP_SUL!AM219="","*",SP_SUL!AM219)</f>
        <v>-</v>
      </c>
      <c r="M220" s="141" t="str">
        <f>IF(SP_SUL!AP219="","*",SP_SUL!AP219)</f>
        <v>-</v>
      </c>
      <c r="N220" s="141" t="str">
        <f>IF(SP_SUL!AM219="","*",SP_SUL!AM219)</f>
        <v>-</v>
      </c>
      <c r="O220" s="174">
        <f>SP_SUL!BH219</f>
        <v>0</v>
      </c>
      <c r="P220" s="91"/>
      <c r="Q220" s="145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4" t="str">
        <f>IF(SP_SUL!K220="","*",SP_SUL!K220)</f>
        <v>*</v>
      </c>
      <c r="I221" s="132" t="str">
        <f>IF(SP_SUL!O220="","*",SP_SUL!O220)</f>
        <v>*</v>
      </c>
      <c r="J221" s="132" t="str">
        <f>IF(SP_SUL!P220="","*",SP_SUL!P220)</f>
        <v>*</v>
      </c>
      <c r="K221" s="141" t="str">
        <f>IF(SP_SUL!AK220="","*",SP_SUL!AK220)</f>
        <v>-</v>
      </c>
      <c r="L221" s="141" t="str">
        <f>IF(SP_SUL!AM220="","*",SP_SUL!AM220)</f>
        <v>-</v>
      </c>
      <c r="M221" s="141" t="str">
        <f>IF(SP_SUL!AP220="","*",SP_SUL!AP220)</f>
        <v>-</v>
      </c>
      <c r="N221" s="141" t="str">
        <f>IF(SP_SUL!AM220="","*",SP_SUL!AM220)</f>
        <v>-</v>
      </c>
      <c r="O221" s="174">
        <f>SP_SUL!BH220</f>
        <v>0</v>
      </c>
      <c r="P221" s="91"/>
      <c r="Q221" s="145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4" t="str">
        <f>IF(SP_SUL!K221="","*",SP_SUL!K221)</f>
        <v>*</v>
      </c>
      <c r="I222" s="132" t="str">
        <f>IF(SP_SUL!O221="","*",SP_SUL!O221)</f>
        <v>*</v>
      </c>
      <c r="J222" s="132" t="str">
        <f>IF(SP_SUL!P221="","*",SP_SUL!P221)</f>
        <v>*</v>
      </c>
      <c r="K222" s="141" t="str">
        <f>IF(SP_SUL!AK221="","*",SP_SUL!AK221)</f>
        <v>-</v>
      </c>
      <c r="L222" s="141" t="str">
        <f>IF(SP_SUL!AM221="","*",SP_SUL!AM221)</f>
        <v>-</v>
      </c>
      <c r="M222" s="141" t="str">
        <f>IF(SP_SUL!AP221="","*",SP_SUL!AP221)</f>
        <v>-</v>
      </c>
      <c r="N222" s="141" t="str">
        <f>IF(SP_SUL!AM221="","*",SP_SUL!AM221)</f>
        <v>-</v>
      </c>
      <c r="O222" s="174">
        <f>SP_SUL!BH221</f>
        <v>0</v>
      </c>
      <c r="P222" s="91"/>
      <c r="Q222" s="145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4" t="str">
        <f>IF(SP_SUL!K222="","*",SP_SUL!K222)</f>
        <v>*</v>
      </c>
      <c r="I223" s="132" t="str">
        <f>IF(SP_SUL!O222="","*",SP_SUL!O222)</f>
        <v>*</v>
      </c>
      <c r="J223" s="132" t="str">
        <f>IF(SP_SUL!P222="","*",SP_SUL!P222)</f>
        <v>*</v>
      </c>
      <c r="K223" s="141" t="str">
        <f>IF(SP_SUL!AK222="","*",SP_SUL!AK222)</f>
        <v>-</v>
      </c>
      <c r="L223" s="141" t="str">
        <f>IF(SP_SUL!AM222="","*",SP_SUL!AM222)</f>
        <v>-</v>
      </c>
      <c r="M223" s="141" t="str">
        <f>IF(SP_SUL!AP222="","*",SP_SUL!AP222)</f>
        <v>-</v>
      </c>
      <c r="N223" s="141" t="str">
        <f>IF(SP_SUL!AM222="","*",SP_SUL!AM222)</f>
        <v>-</v>
      </c>
      <c r="O223" s="174">
        <f>SP_SUL!BH222</f>
        <v>0</v>
      </c>
      <c r="P223" s="91"/>
      <c r="Q223" s="145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4" t="str">
        <f>IF(SP_SUL!K223="","*",SP_SUL!K223)</f>
        <v>*</v>
      </c>
      <c r="I224" s="132" t="str">
        <f>IF(SP_SUL!O223="","*",SP_SUL!O223)</f>
        <v>*</v>
      </c>
      <c r="J224" s="132" t="str">
        <f>IF(SP_SUL!P223="","*",SP_SUL!P223)</f>
        <v>*</v>
      </c>
      <c r="K224" s="141" t="str">
        <f>IF(SP_SUL!AK223="","*",SP_SUL!AK223)</f>
        <v>-</v>
      </c>
      <c r="L224" s="141" t="str">
        <f>IF(SP_SUL!AM223="","*",SP_SUL!AM223)</f>
        <v>-</v>
      </c>
      <c r="M224" s="141" t="str">
        <f>IF(SP_SUL!AP223="","*",SP_SUL!AP223)</f>
        <v>-</v>
      </c>
      <c r="N224" s="141" t="str">
        <f>IF(SP_SUL!AM223="","*",SP_SUL!AM223)</f>
        <v>-</v>
      </c>
      <c r="O224" s="174">
        <f>SP_SUL!BH223</f>
        <v>0</v>
      </c>
      <c r="P224" s="91"/>
      <c r="Q224" s="145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4" t="str">
        <f>IF(SP_SUL!K224="","*",SP_SUL!K224)</f>
        <v>*</v>
      </c>
      <c r="I225" s="132" t="str">
        <f>IF(SP_SUL!O224="","*",SP_SUL!O224)</f>
        <v>*</v>
      </c>
      <c r="J225" s="132" t="str">
        <f>IF(SP_SUL!P224="","*",SP_SUL!P224)</f>
        <v>*</v>
      </c>
      <c r="K225" s="141" t="str">
        <f>IF(SP_SUL!AK224="","*",SP_SUL!AK224)</f>
        <v>-</v>
      </c>
      <c r="L225" s="141" t="str">
        <f>IF(SP_SUL!AM224="","*",SP_SUL!AM224)</f>
        <v>-</v>
      </c>
      <c r="M225" s="141" t="str">
        <f>IF(SP_SUL!AP224="","*",SP_SUL!AP224)</f>
        <v>-</v>
      </c>
      <c r="N225" s="141" t="str">
        <f>IF(SP_SUL!AM224="","*",SP_SUL!AM224)</f>
        <v>-</v>
      </c>
      <c r="O225" s="174">
        <f>SP_SUL!BH224</f>
        <v>0</v>
      </c>
      <c r="P225" s="91"/>
      <c r="Q225" s="145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4" t="str">
        <f>IF(SP_SUL!K225="","*",SP_SUL!K225)</f>
        <v>*</v>
      </c>
      <c r="I226" s="132" t="str">
        <f>IF(SP_SUL!O225="","*",SP_SUL!O225)</f>
        <v>*</v>
      </c>
      <c r="J226" s="132" t="str">
        <f>IF(SP_SUL!P225="","*",SP_SUL!P225)</f>
        <v>*</v>
      </c>
      <c r="K226" s="141" t="str">
        <f>IF(SP_SUL!AK225="","*",SP_SUL!AK225)</f>
        <v>-</v>
      </c>
      <c r="L226" s="141" t="str">
        <f>IF(SP_SUL!AM225="","*",SP_SUL!AM225)</f>
        <v>-</v>
      </c>
      <c r="M226" s="141" t="str">
        <f>IF(SP_SUL!AP225="","*",SP_SUL!AP225)</f>
        <v>-</v>
      </c>
      <c r="N226" s="141" t="str">
        <f>IF(SP_SUL!AM225="","*",SP_SUL!AM225)</f>
        <v>-</v>
      </c>
      <c r="O226" s="174">
        <f>SP_SUL!BH225</f>
        <v>0</v>
      </c>
      <c r="P226" s="91"/>
      <c r="Q226" s="145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4" t="str">
        <f>IF(SP_SUL!K226="","*",SP_SUL!K226)</f>
        <v>*</v>
      </c>
      <c r="I227" s="132" t="str">
        <f>IF(SP_SUL!O226="","*",SP_SUL!O226)</f>
        <v>*</v>
      </c>
      <c r="J227" s="132" t="str">
        <f>IF(SP_SUL!P226="","*",SP_SUL!P226)</f>
        <v>*</v>
      </c>
      <c r="K227" s="141" t="str">
        <f>IF(SP_SUL!AK226="","*",SP_SUL!AK226)</f>
        <v>-</v>
      </c>
      <c r="L227" s="141" t="str">
        <f>IF(SP_SUL!AM226="","*",SP_SUL!AM226)</f>
        <v>-</v>
      </c>
      <c r="M227" s="141" t="str">
        <f>IF(SP_SUL!AP226="","*",SP_SUL!AP226)</f>
        <v>-</v>
      </c>
      <c r="N227" s="141" t="str">
        <f>IF(SP_SUL!AM226="","*",SP_SUL!AM226)</f>
        <v>-</v>
      </c>
      <c r="O227" s="174">
        <f>SP_SUL!BH226</f>
        <v>0</v>
      </c>
      <c r="P227" s="91"/>
      <c r="Q227" s="145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4" t="str">
        <f>IF(SP_SUL!K227="","*",SP_SUL!K227)</f>
        <v>*</v>
      </c>
      <c r="I228" s="132" t="str">
        <f>IF(SP_SUL!O227="","*",SP_SUL!O227)</f>
        <v>*</v>
      </c>
      <c r="J228" s="132" t="str">
        <f>IF(SP_SUL!P227="","*",SP_SUL!P227)</f>
        <v>*</v>
      </c>
      <c r="K228" s="141" t="str">
        <f>IF(SP_SUL!AK227="","*",SP_SUL!AK227)</f>
        <v>-</v>
      </c>
      <c r="L228" s="141" t="str">
        <f>IF(SP_SUL!AM227="","*",SP_SUL!AM227)</f>
        <v>-</v>
      </c>
      <c r="M228" s="141" t="str">
        <f>IF(SP_SUL!AP227="","*",SP_SUL!AP227)</f>
        <v>-</v>
      </c>
      <c r="N228" s="141" t="str">
        <f>IF(SP_SUL!AM227="","*",SP_SUL!AM227)</f>
        <v>-</v>
      </c>
      <c r="O228" s="174">
        <f>SP_SUL!BH227</f>
        <v>0</v>
      </c>
      <c r="P228" s="91"/>
      <c r="Q228" s="145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4" t="str">
        <f>IF(SP_SUL!K229="","*",SP_SUL!K229)</f>
        <v>*</v>
      </c>
      <c r="I229" s="132" t="str">
        <f>IF(SP_SUL!O229="","*",SP_SUL!O229)</f>
        <v>*</v>
      </c>
      <c r="J229" s="132" t="str">
        <f>IF(SP_SUL!P229="","*",SP_SUL!P229)</f>
        <v>*</v>
      </c>
      <c r="K229" s="141" t="str">
        <f>IF(SP_SUL!AK229="","*",SP_SUL!AK229)</f>
        <v>-</v>
      </c>
      <c r="L229" s="141" t="str">
        <f>IF(SP_SUL!AM229="","*",SP_SUL!AM229)</f>
        <v>-</v>
      </c>
      <c r="M229" s="141" t="str">
        <f>IF(SP_SUL!AP229="","*",SP_SUL!AP229)</f>
        <v>-</v>
      </c>
      <c r="N229" s="141" t="str">
        <f>IF(SP_SUL!AM229="","*",SP_SUL!AM229)</f>
        <v>-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4" t="str">
        <f>IF(SP_SUL!K230="","*",SP_SUL!K230)</f>
        <v>*</v>
      </c>
      <c r="I230" s="132" t="str">
        <f>IF(SP_SUL!O230="","*",SP_SUL!O230)</f>
        <v>*</v>
      </c>
      <c r="J230" s="132" t="str">
        <f>IF(SP_SUL!P230="","*",SP_SUL!P230)</f>
        <v>*</v>
      </c>
      <c r="K230" s="141" t="str">
        <f>IF(SP_SUL!AK230="","*",SP_SUL!AK230)</f>
        <v>-</v>
      </c>
      <c r="L230" s="141" t="str">
        <f>IF(SP_SUL!AM230="","*",SP_SUL!AM230)</f>
        <v>-</v>
      </c>
      <c r="M230" s="141" t="str">
        <f>IF(SP_SUL!AP230="","*",SP_SUL!AP230)</f>
        <v>-</v>
      </c>
      <c r="N230" s="141" t="str">
        <f>IF(SP_SUL!AM230="","*",SP_SUL!AM230)</f>
        <v>-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4" t="str">
        <f>IF(SP_SUL!K231="","*",SP_SUL!K231)</f>
        <v>*</v>
      </c>
      <c r="I231" s="132" t="str">
        <f>IF(SP_SUL!O231="","*",SP_SUL!O231)</f>
        <v>*</v>
      </c>
      <c r="J231" s="132" t="str">
        <f>IF(SP_SUL!P231="","*",SP_SUL!P231)</f>
        <v>*</v>
      </c>
      <c r="K231" s="141" t="str">
        <f>IF(SP_SUL!AK231="","*",SP_SUL!AK231)</f>
        <v>-</v>
      </c>
      <c r="L231" s="141" t="str">
        <f>IF(SP_SUL!AM231="","*",SP_SUL!AM231)</f>
        <v>-</v>
      </c>
      <c r="M231" s="141" t="str">
        <f>IF(SP_SUL!AP231="","*",SP_SUL!AP231)</f>
        <v>-</v>
      </c>
      <c r="N231" s="141" t="str">
        <f>IF(SP_SUL!AM231="","*",SP_SUL!AM231)</f>
        <v>-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4" t="str">
        <f>IF(SP_SUL!K232="","*",SP_SUL!K232)</f>
        <v>*</v>
      </c>
      <c r="I232" s="132" t="str">
        <f>IF(SP_SUL!O232="","*",SP_SUL!O232)</f>
        <v>*</v>
      </c>
      <c r="J232" s="132" t="str">
        <f>IF(SP_SUL!P232="","*",SP_SUL!P232)</f>
        <v>*</v>
      </c>
      <c r="K232" s="141" t="str">
        <f>IF(SP_SUL!AK232="","*",SP_SUL!AK232)</f>
        <v>-</v>
      </c>
      <c r="L232" s="141" t="str">
        <f>IF(SP_SUL!AM232="","*",SP_SUL!AM232)</f>
        <v>-</v>
      </c>
      <c r="M232" s="141" t="str">
        <f>IF(SP_SUL!AP232="","*",SP_SUL!AP232)</f>
        <v>-</v>
      </c>
      <c r="N232" s="141" t="str">
        <f>IF(SP_SUL!AM232="","*",SP_SUL!AM232)</f>
        <v>-</v>
      </c>
      <c r="O232" s="174">
        <f>SP_SUL!BH232</f>
        <v>0</v>
      </c>
      <c r="P232" s="91"/>
      <c r="Q232" s="145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4" t="str">
        <f>IF(SP_SUL!K233="","*",SP_SUL!K233)</f>
        <v>*</v>
      </c>
      <c r="I233" s="132" t="str">
        <f>IF(SP_SUL!O233="","*",SP_SUL!O233)</f>
        <v>*</v>
      </c>
      <c r="J233" s="132" t="str">
        <f>IF(SP_SUL!P233="","*",SP_SUL!P233)</f>
        <v>*</v>
      </c>
      <c r="K233" s="141" t="str">
        <f>IF(SP_SUL!AK233="","*",SP_SUL!AK233)</f>
        <v>-</v>
      </c>
      <c r="L233" s="141" t="str">
        <f>IF(SP_SUL!AM233="","*",SP_SUL!AM233)</f>
        <v>-</v>
      </c>
      <c r="M233" s="141" t="str">
        <f>IF(SP_SUL!AP233="","*",SP_SUL!AP233)</f>
        <v>-</v>
      </c>
      <c r="N233" s="141" t="str">
        <f>IF(SP_SUL!AM233="","*",SP_SUL!AM233)</f>
        <v>-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4" t="str">
        <f>IF(SP_SUL!K234="","*",SP_SUL!K234)</f>
        <v>*</v>
      </c>
      <c r="I234" s="132" t="str">
        <f>IF(SP_SUL!O234="","*",SP_SUL!O234)</f>
        <v>*</v>
      </c>
      <c r="J234" s="132" t="str">
        <f>IF(SP_SUL!P234="","*",SP_SUL!P234)</f>
        <v>*</v>
      </c>
      <c r="K234" s="141" t="str">
        <f>IF(SP_SUL!AK234="","*",SP_SUL!AK234)</f>
        <v>-</v>
      </c>
      <c r="L234" s="141" t="str">
        <f>IF(SP_SUL!AM234="","*",SP_SUL!AM234)</f>
        <v>-</v>
      </c>
      <c r="M234" s="141" t="str">
        <f>IF(SP_SUL!AP234="","*",SP_SUL!AP234)</f>
        <v>-</v>
      </c>
      <c r="N234" s="141" t="str">
        <f>IF(SP_SUL!AM234="","*",SP_SUL!AM234)</f>
        <v>-</v>
      </c>
      <c r="O234" s="174">
        <f>SP_SUL!BH234</f>
        <v>0</v>
      </c>
      <c r="P234" s="91"/>
      <c r="Q234" s="145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4" t="str">
        <f>IF(SP_SUL!K235="","*",SP_SUL!K235)</f>
        <v>*</v>
      </c>
      <c r="I235" s="132" t="str">
        <f>IF(SP_SUL!O235="","*",SP_SUL!O235)</f>
        <v>*</v>
      </c>
      <c r="J235" s="132" t="str">
        <f>IF(SP_SUL!P235="","*",SP_SUL!P235)</f>
        <v>*</v>
      </c>
      <c r="K235" s="141" t="str">
        <f>IF(SP_SUL!AK235="","*",SP_SUL!AK235)</f>
        <v>-</v>
      </c>
      <c r="L235" s="141" t="str">
        <f>IF(SP_SUL!AM235="","*",SP_SUL!AM235)</f>
        <v>-</v>
      </c>
      <c r="M235" s="141" t="str">
        <f>IF(SP_SUL!AP235="","*",SP_SUL!AP235)</f>
        <v>-</v>
      </c>
      <c r="N235" s="141" t="str">
        <f>IF(SP_SUL!AM235="","*",SP_SUL!AM235)</f>
        <v>-</v>
      </c>
      <c r="O235" s="174">
        <f>SP_SUL!BH235</f>
        <v>0</v>
      </c>
      <c r="P235" s="91"/>
      <c r="Q235" s="145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4" t="str">
        <f>IF(SP_SUL!K236="","*",SP_SUL!K236)</f>
        <v>*</v>
      </c>
      <c r="I236" s="132" t="str">
        <f>IF(SP_SUL!O236="","*",SP_SUL!O236)</f>
        <v>*</v>
      </c>
      <c r="J236" s="132" t="str">
        <f>IF(SP_SUL!P236="","*",SP_SUL!P236)</f>
        <v>*</v>
      </c>
      <c r="K236" s="141" t="str">
        <f>IF(SP_SUL!AK236="","*",SP_SUL!AK236)</f>
        <v>-</v>
      </c>
      <c r="L236" s="141" t="str">
        <f>IF(SP_SUL!AM236="","*",SP_SUL!AM236)</f>
        <v>-</v>
      </c>
      <c r="M236" s="141" t="str">
        <f>IF(SP_SUL!AP236="","*",SP_SUL!AP236)</f>
        <v>-</v>
      </c>
      <c r="N236" s="141" t="str">
        <f>IF(SP_SUL!AM236="","*",SP_SUL!AM236)</f>
        <v>-</v>
      </c>
      <c r="O236" s="174">
        <f>SP_SUL!BH236</f>
        <v>0</v>
      </c>
      <c r="P236" s="91"/>
      <c r="Q236" s="145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4" t="str">
        <f>IF(SP_SUL!K237="","*",SP_SUL!K237)</f>
        <v>*</v>
      </c>
      <c r="I237" s="132" t="str">
        <f>IF(SP_SUL!O237="","*",SP_SUL!O237)</f>
        <v>*</v>
      </c>
      <c r="J237" s="132" t="str">
        <f>IF(SP_SUL!P237="","*",SP_SUL!P237)</f>
        <v>*</v>
      </c>
      <c r="K237" s="141" t="str">
        <f>IF(SP_SUL!AK237="","*",SP_SUL!AK237)</f>
        <v>-</v>
      </c>
      <c r="L237" s="141" t="str">
        <f>IF(SP_SUL!AM237="","*",SP_SUL!AM237)</f>
        <v>-</v>
      </c>
      <c r="M237" s="141" t="str">
        <f>IF(SP_SUL!AP237="","*",SP_SUL!AP237)</f>
        <v>-</v>
      </c>
      <c r="N237" s="141" t="str">
        <f>IF(SP_SUL!AM237="","*",SP_SUL!AM237)</f>
        <v>-</v>
      </c>
      <c r="O237" s="174">
        <f>SP_SUL!BH237</f>
        <v>0</v>
      </c>
      <c r="P237" s="91"/>
      <c r="Q237" s="145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4" t="str">
        <f>IF(SP_SUL!K238="","*",SP_SUL!K238)</f>
        <v>*</v>
      </c>
      <c r="I238" s="132" t="str">
        <f>IF(SP_SUL!O238="","*",SP_SUL!O238)</f>
        <v>*</v>
      </c>
      <c r="J238" s="132" t="str">
        <f>IF(SP_SUL!P238="","*",SP_SUL!P238)</f>
        <v>*</v>
      </c>
      <c r="K238" s="141" t="str">
        <f>IF(SP_SUL!AK238="","*",SP_SUL!AK238)</f>
        <v>-</v>
      </c>
      <c r="L238" s="141" t="str">
        <f>IF(SP_SUL!AM238="","*",SP_SUL!AM238)</f>
        <v>-</v>
      </c>
      <c r="M238" s="141" t="str">
        <f>IF(SP_SUL!AP238="","*",SP_SUL!AP238)</f>
        <v>-</v>
      </c>
      <c r="N238" s="141" t="str">
        <f>IF(SP_SUL!AM238="","*",SP_SUL!AM238)</f>
        <v>-</v>
      </c>
      <c r="O238" s="174">
        <f>SP_SUL!BH238</f>
        <v>0</v>
      </c>
      <c r="P238" s="91"/>
      <c r="Q238" s="145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4" t="str">
        <f>IF(SP_SUL!K239="","*",SP_SUL!K239)</f>
        <v>*</v>
      </c>
      <c r="I239" s="132" t="str">
        <f>IF(SP_SUL!O239="","*",SP_SUL!O239)</f>
        <v>*</v>
      </c>
      <c r="J239" s="132" t="str">
        <f>IF(SP_SUL!P239="","*",SP_SUL!P239)</f>
        <v>*</v>
      </c>
      <c r="K239" s="141" t="str">
        <f>IF(SP_SUL!AK239="","*",SP_SUL!AK239)</f>
        <v>-</v>
      </c>
      <c r="L239" s="141" t="str">
        <f>IF(SP_SUL!AM239="","*",SP_SUL!AM239)</f>
        <v>-</v>
      </c>
      <c r="M239" s="141" t="str">
        <f>IF(SP_SUL!AP239="","*",SP_SUL!AP239)</f>
        <v>-</v>
      </c>
      <c r="N239" s="141" t="str">
        <f>IF(SP_SUL!AM239="","*",SP_SUL!AM239)</f>
        <v>-</v>
      </c>
      <c r="O239" s="174">
        <f>SP_SUL!BH239</f>
        <v>0</v>
      </c>
      <c r="P239" s="91"/>
      <c r="Q239" s="145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4" t="str">
        <f>IF(SP_SUL!K240="","*",SP_SUL!K240)</f>
        <v>*</v>
      </c>
      <c r="I240" s="132" t="str">
        <f>IF(SP_SUL!O240="","*",SP_SUL!O240)</f>
        <v>*</v>
      </c>
      <c r="J240" s="132" t="str">
        <f>IF(SP_SUL!P240="","*",SP_SUL!P240)</f>
        <v>*</v>
      </c>
      <c r="K240" s="141" t="str">
        <f>IF(SP_SUL!AK240="","*",SP_SUL!AK240)</f>
        <v>-</v>
      </c>
      <c r="L240" s="141" t="str">
        <f>IF(SP_SUL!AM240="","*",SP_SUL!AM240)</f>
        <v>-</v>
      </c>
      <c r="M240" s="141" t="str">
        <f>IF(SP_SUL!AP240="","*",SP_SUL!AP240)</f>
        <v>-</v>
      </c>
      <c r="N240" s="141" t="str">
        <f>IF(SP_SUL!AM240="","*",SP_SUL!AM240)</f>
        <v>-</v>
      </c>
      <c r="O240" s="174">
        <f>SP_SUL!BH240</f>
        <v>0</v>
      </c>
      <c r="P240" s="91"/>
      <c r="Q240" s="145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4" t="str">
        <f>IF(SP_SUL!K241="","*",SP_SUL!K241)</f>
        <v>*</v>
      </c>
      <c r="I241" s="132" t="str">
        <f>IF(SP_SUL!O241="","*",SP_SUL!O241)</f>
        <v>*</v>
      </c>
      <c r="J241" s="132" t="str">
        <f>IF(SP_SUL!P241="","*",SP_SUL!P241)</f>
        <v>*</v>
      </c>
      <c r="K241" s="141" t="str">
        <f>IF(SP_SUL!AK241="","*",SP_SUL!AK241)</f>
        <v>-</v>
      </c>
      <c r="L241" s="141" t="str">
        <f>IF(SP_SUL!AM241="","*",SP_SUL!AM241)</f>
        <v>-</v>
      </c>
      <c r="M241" s="141" t="str">
        <f>IF(SP_SUL!AP241="","*",SP_SUL!AP241)</f>
        <v>-</v>
      </c>
      <c r="N241" s="141" t="str">
        <f>IF(SP_SUL!AM241="","*",SP_SUL!AM241)</f>
        <v>-</v>
      </c>
      <c r="O241" s="174">
        <f>SP_SUL!BH241</f>
        <v>0</v>
      </c>
      <c r="P241" s="91"/>
      <c r="Q241" s="145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4" t="str">
        <f>IF(SP_SUL!K242="","*",SP_SUL!K242)</f>
        <v>*</v>
      </c>
      <c r="I242" s="132" t="str">
        <f>IF(SP_SUL!O242="","*",SP_SUL!O242)</f>
        <v>*</v>
      </c>
      <c r="J242" s="132" t="str">
        <f>IF(SP_SUL!P242="","*",SP_SUL!P242)</f>
        <v>*</v>
      </c>
      <c r="K242" s="141" t="str">
        <f>IF(SP_SUL!AK242="","*",SP_SUL!AK242)</f>
        <v>-</v>
      </c>
      <c r="L242" s="141" t="str">
        <f>IF(SP_SUL!AM242="","*",SP_SUL!AM242)</f>
        <v>-</v>
      </c>
      <c r="M242" s="141" t="str">
        <f>IF(SP_SUL!AP242="","*",SP_SUL!AP242)</f>
        <v>-</v>
      </c>
      <c r="N242" s="141" t="str">
        <f>IF(SP_SUL!AM242="","*",SP_SUL!AM242)</f>
        <v>-</v>
      </c>
      <c r="O242" s="174">
        <f>SP_SUL!BH242</f>
        <v>0</v>
      </c>
      <c r="P242" s="91"/>
      <c r="Q242" s="145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4" t="str">
        <f>IF(SP_SUL!K243="","*",SP_SUL!K243)</f>
        <v>*</v>
      </c>
      <c r="I243" s="132" t="str">
        <f>IF(SP_SUL!O243="","*",SP_SUL!O243)</f>
        <v>*</v>
      </c>
      <c r="J243" s="132" t="str">
        <f>IF(SP_SUL!P243="","*",SP_SUL!P243)</f>
        <v>*</v>
      </c>
      <c r="K243" s="141" t="str">
        <f>IF(SP_SUL!AK243="","*",SP_SUL!AK243)</f>
        <v>-</v>
      </c>
      <c r="L243" s="141" t="str">
        <f>IF(SP_SUL!AM243="","*",SP_SUL!AM243)</f>
        <v>-</v>
      </c>
      <c r="M243" s="141" t="str">
        <f>IF(SP_SUL!AP243="","*",SP_SUL!AP243)</f>
        <v>-</v>
      </c>
      <c r="N243" s="141" t="str">
        <f>IF(SP_SUL!AM243="","*",SP_SUL!AM243)</f>
        <v>-</v>
      </c>
      <c r="O243" s="174">
        <f>SP_SUL!BH243</f>
        <v>0</v>
      </c>
      <c r="P243" s="91"/>
      <c r="Q243" s="145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4" t="str">
        <f>IF(SP_SUL!K244="","*",SP_SUL!K244)</f>
        <v>*</v>
      </c>
      <c r="I244" s="132" t="str">
        <f>IF(SP_SUL!O244="","*",SP_SUL!O244)</f>
        <v>*</v>
      </c>
      <c r="J244" s="132" t="str">
        <f>IF(SP_SUL!P244="","*",SP_SUL!P244)</f>
        <v>*</v>
      </c>
      <c r="K244" s="141" t="str">
        <f>IF(SP_SUL!AK244="","*",SP_SUL!AK244)</f>
        <v>-</v>
      </c>
      <c r="L244" s="141" t="str">
        <f>IF(SP_SUL!AM244="","*",SP_SUL!AM244)</f>
        <v>-</v>
      </c>
      <c r="M244" s="141" t="str">
        <f>IF(SP_SUL!AP244="","*",SP_SUL!AP244)</f>
        <v>-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1288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J154" sqref="J154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1289</v>
      </c>
      <c r="C2" s="96" t="s">
        <v>854</v>
      </c>
      <c r="D2" s="96" t="s">
        <v>856</v>
      </c>
      <c r="E2" s="96" t="s">
        <v>1290</v>
      </c>
      <c r="F2" s="96" t="s">
        <v>1291</v>
      </c>
      <c r="G2" s="96" t="s">
        <v>1292</v>
      </c>
      <c r="H2" s="96" t="s">
        <v>1293</v>
      </c>
      <c r="I2" s="96" t="s">
        <v>1294</v>
      </c>
      <c r="J2" s="96" t="s">
        <v>1295</v>
      </c>
      <c r="K2" s="131" t="s">
        <v>1296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*</v>
      </c>
      <c r="E176" s="121" t="str">
        <f>IF(SP_SUL!H187="","*",SP_SUL!H187)</f>
        <v>*</v>
      </c>
      <c r="F176" s="137" t="str">
        <f>IF(SP_SUL!M187="","*",SP_SUL!M187)</f>
        <v>-</v>
      </c>
      <c r="G176" s="121" t="str">
        <f>IF(SP_SUL!I187="","*",SP_SUL!I187)</f>
        <v>*</v>
      </c>
      <c r="H176" s="121" t="str">
        <f>IF(SP_SUL!AB187="","*",SP_SUL!AB187)</f>
        <v>*</v>
      </c>
      <c r="I176" s="121" t="str">
        <f>IF(SP_SUL!AC187="","*",SP_SUL!AC187)</f>
        <v>*</v>
      </c>
      <c r="J176" s="122" t="str">
        <f>IF(SP_SUL!AA187="","*",SP_SUL!AA187)</f>
        <v>*</v>
      </c>
      <c r="K176" s="134" t="str">
        <f>IF(SP_SUL!AD187="","*",SP_SUL!AD187)</f>
        <v>*</v>
      </c>
    </row>
    <row r="177" spans="2:11" s="123" customFormat="1" hidden="1">
      <c r="B177" s="120" t="str">
        <f>IF(SP_SUL!Y188="","*",SP_SUL!Y188)</f>
        <v>*</v>
      </c>
      <c r="C177" s="121" t="str">
        <f>IF(SP_SUL!B188="","*",SP_SUL!B188)</f>
        <v>*</v>
      </c>
      <c r="D177" s="121" t="str">
        <f>IF(SP_SUL!D188="","*",SP_SUL!D188)</f>
        <v>*</v>
      </c>
      <c r="E177" s="121" t="str">
        <f>IF(SP_SUL!H188="","*",SP_SUL!H188)</f>
        <v>*</v>
      </c>
      <c r="F177" s="137" t="str">
        <f>IF(SP_SUL!M188="","*",SP_SUL!M188)</f>
        <v>-</v>
      </c>
      <c r="G177" s="121" t="str">
        <f>IF(SP_SUL!I188="","*",SP_SUL!I188)</f>
        <v>*</v>
      </c>
      <c r="H177" s="121" t="str">
        <f>IF(SP_SUL!AB188="","*",SP_SUL!AB188)</f>
        <v>*</v>
      </c>
      <c r="I177" s="121" t="str">
        <f>IF(SP_SUL!AC188="","*",SP_SUL!AC188)</f>
        <v>*</v>
      </c>
      <c r="J177" s="122" t="str">
        <f>IF(SP_SUL!AA188="","*",SP_SUL!AA188)</f>
        <v>*</v>
      </c>
      <c r="K177" s="134" t="str">
        <f>IF(SP_SUL!AD188="","*",SP_SUL!AD188)</f>
        <v>*</v>
      </c>
    </row>
    <row r="178" spans="2:11" s="123" customFormat="1" hidden="1">
      <c r="B178" s="120" t="str">
        <f>IF(SP_SUL!Y189="","*",SP_SUL!Y189)</f>
        <v>*</v>
      </c>
      <c r="C178" s="121" t="str">
        <f>IF(SP_SUL!B189="","*",SP_SUL!B189)</f>
        <v>*</v>
      </c>
      <c r="D178" s="121" t="str">
        <f>IF(SP_SUL!D189="","*",SP_SUL!D189)</f>
        <v>*</v>
      </c>
      <c r="E178" s="121" t="str">
        <f>IF(SP_SUL!H189="","*",SP_SUL!H189)</f>
        <v>*</v>
      </c>
      <c r="F178" s="137" t="str">
        <f>IF(SP_SUL!M189="","*",SP_SUL!M189)</f>
        <v>-</v>
      </c>
      <c r="G178" s="121" t="str">
        <f>IF(SP_SUL!I189="","*",SP_SUL!I189)</f>
        <v>*</v>
      </c>
      <c r="H178" s="121" t="str">
        <f>IF(SP_SUL!AB189="","*",SP_SUL!AB189)</f>
        <v>*</v>
      </c>
      <c r="I178" s="121" t="str">
        <f>IF(SP_SUL!AC189="","*",SP_SUL!AC189)</f>
        <v>*</v>
      </c>
      <c r="J178" s="122" t="str">
        <f>IF(SP_SUL!AA189="","*",SP_SUL!AA189)</f>
        <v>*</v>
      </c>
      <c r="K178" s="134" t="str">
        <f>IF(SP_SUL!AD189="","*",SP_SUL!AD189)</f>
        <v>*</v>
      </c>
    </row>
    <row r="179" spans="2:11" s="123" customFormat="1" hidden="1">
      <c r="B179" s="120" t="str">
        <f>IF(SP_SUL!Y190="","*",SP_SUL!Y190)</f>
        <v>*</v>
      </c>
      <c r="C179" s="121" t="str">
        <f>IF(SP_SUL!B190="","*",SP_SUL!B190)</f>
        <v>*</v>
      </c>
      <c r="D179" s="121" t="str">
        <f>IF(SP_SUL!D190="","*",SP_SUL!D190)</f>
        <v>*</v>
      </c>
      <c r="E179" s="121" t="str">
        <f>IF(SP_SUL!H190="","*",SP_SUL!H190)</f>
        <v>*</v>
      </c>
      <c r="F179" s="137" t="str">
        <f>IF(SP_SUL!M190="","*",SP_SUL!M190)</f>
        <v>-</v>
      </c>
      <c r="G179" s="121" t="str">
        <f>IF(SP_SUL!I190="","*",SP_SUL!I190)</f>
        <v>*</v>
      </c>
      <c r="H179" s="121" t="str">
        <f>IF(SP_SUL!AB190="","*",SP_SUL!AB190)</f>
        <v>*</v>
      </c>
      <c r="I179" s="121" t="str">
        <f>IF(SP_SUL!AC190="","*",SP_SUL!AC190)</f>
        <v>*</v>
      </c>
      <c r="J179" s="122" t="str">
        <f>IF(SP_SUL!AA190="","*",SP_SUL!AA190)</f>
        <v>*</v>
      </c>
      <c r="K179" s="134" t="str">
        <f>IF(SP_SUL!AD190="","*",SP_SUL!AD190)</f>
        <v>*</v>
      </c>
    </row>
    <row r="180" spans="2:11" s="123" customFormat="1" hidden="1">
      <c r="B180" s="120" t="str">
        <f>IF(SP_SUL!Y192="","*",SP_SUL!Y192)</f>
        <v>*</v>
      </c>
      <c r="C180" s="121" t="str">
        <f>IF(SP_SUL!B192="","*",SP_SUL!B192)</f>
        <v>*</v>
      </c>
      <c r="D180" s="121" t="str">
        <f>IF(SP_SUL!D192="","*",SP_SUL!D192)</f>
        <v>*</v>
      </c>
      <c r="E180" s="121" t="str">
        <f>IF(SP_SUL!H192="","*",SP_SUL!H192)</f>
        <v>*</v>
      </c>
      <c r="F180" s="137" t="str">
        <f>IF(SP_SUL!M192="","*",SP_SUL!M192)</f>
        <v>-</v>
      </c>
      <c r="G180" s="121" t="str">
        <f>IF(SP_SUL!I192="","*",SP_SUL!I192)</f>
        <v>*</v>
      </c>
      <c r="H180" s="121" t="str">
        <f>IF(SP_SUL!AB192="","*",SP_SUL!AB192)</f>
        <v>*</v>
      </c>
      <c r="I180" s="121" t="str">
        <f>IF(SP_SUL!AC192="","*",SP_SUL!AC192)</f>
        <v>*</v>
      </c>
      <c r="J180" s="122" t="str">
        <f>IF(SP_SUL!AA192="","*",SP_SUL!AA192)</f>
        <v>*</v>
      </c>
      <c r="K180" s="134" t="str">
        <f>IF(SP_SUL!AD192="","*",SP_SUL!AD192)</f>
        <v>*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*</v>
      </c>
      <c r="C182" s="121" t="str">
        <f>IF(SP_SUL!B195="","*",SP_SUL!B195)</f>
        <v>*</v>
      </c>
      <c r="D182" s="121" t="str">
        <f>IF(SP_SUL!D195="","*",SP_SUL!D195)</f>
        <v>*</v>
      </c>
      <c r="E182" s="121" t="str">
        <f>IF(SP_SUL!H195="","*",SP_SUL!H195)</f>
        <v>*</v>
      </c>
      <c r="F182" s="137" t="str">
        <f>IF(SP_SUL!M195="","*",SP_SUL!M195)</f>
        <v>-</v>
      </c>
      <c r="G182" s="121" t="str">
        <f>IF(SP_SUL!I195="","*",SP_SUL!I195)</f>
        <v>*</v>
      </c>
      <c r="H182" s="121" t="str">
        <f>IF(SP_SUL!AB195="","*",SP_SUL!AB195)</f>
        <v>*</v>
      </c>
      <c r="I182" s="121" t="str">
        <f>IF(SP_SUL!AC195="","*",SP_SUL!AC195)</f>
        <v>*</v>
      </c>
      <c r="J182" s="122" t="str">
        <f>IF(SP_SUL!AA195="","*",SP_SUL!AA195)</f>
        <v>*</v>
      </c>
      <c r="K182" s="134" t="str">
        <f>IF(SP_SUL!AD195="","*",SP_SUL!AD195)</f>
        <v>*</v>
      </c>
    </row>
    <row r="183" spans="2:11" s="123" customFormat="1" hidden="1">
      <c r="B183" s="120" t="str">
        <f>IF(SP_SUL!Y196="","*",SP_SUL!Y196)</f>
        <v>*</v>
      </c>
      <c r="C183" s="121" t="str">
        <f>IF(SP_SUL!B196="","*",SP_SUL!B196)</f>
        <v>*</v>
      </c>
      <c r="D183" s="121" t="str">
        <f>IF(SP_SUL!D196="","*",SP_SUL!D196)</f>
        <v>*</v>
      </c>
      <c r="E183" s="121" t="str">
        <f>IF(SP_SUL!H196="","*",SP_SUL!H196)</f>
        <v>*</v>
      </c>
      <c r="F183" s="137" t="str">
        <f>IF(SP_SUL!M196="","*",SP_SUL!M196)</f>
        <v>-</v>
      </c>
      <c r="G183" s="121" t="str">
        <f>IF(SP_SUL!I196="","*",SP_SUL!I196)</f>
        <v>*</v>
      </c>
      <c r="H183" s="121" t="str">
        <f>IF(SP_SUL!AB196="","*",SP_SUL!AB196)</f>
        <v>*</v>
      </c>
      <c r="I183" s="121" t="str">
        <f>IF(SP_SUL!AC196="","*",SP_SUL!AC196)</f>
        <v>*</v>
      </c>
      <c r="J183" s="122" t="str">
        <f>IF(SP_SUL!AA196="","*",SP_SUL!AA196)</f>
        <v>*</v>
      </c>
      <c r="K183" s="134" t="str">
        <f>IF(SP_SUL!AD196="","*",SP_SUL!AD196)</f>
        <v>*</v>
      </c>
    </row>
    <row r="184" spans="2:11" s="123" customFormat="1" hidden="1">
      <c r="B184" s="120" t="str">
        <f>IF(SP_SUL!Y197="","*",SP_SUL!Y197)</f>
        <v>*</v>
      </c>
      <c r="C184" s="121" t="str">
        <f>IF(SP_SUL!B197="","*",SP_SUL!B197)</f>
        <v>*</v>
      </c>
      <c r="D184" s="121" t="str">
        <f>IF(SP_SUL!D197="","*",SP_SUL!D197)</f>
        <v>*</v>
      </c>
      <c r="E184" s="121" t="str">
        <f>IF(SP_SUL!H197="","*",SP_SUL!H197)</f>
        <v>*</v>
      </c>
      <c r="F184" s="137" t="str">
        <f>IF(SP_SUL!M197="","*",SP_SUL!M197)</f>
        <v>-</v>
      </c>
      <c r="G184" s="121" t="str">
        <f>IF(SP_SUL!I197="","*",SP_SUL!I197)</f>
        <v>*</v>
      </c>
      <c r="H184" s="121" t="str">
        <f>IF(SP_SUL!AB197="","*",SP_SUL!AB197)</f>
        <v>*</v>
      </c>
      <c r="I184" s="121" t="str">
        <f>IF(SP_SUL!AC197="","*",SP_SUL!AC197)</f>
        <v>*</v>
      </c>
      <c r="J184" s="122" t="str">
        <f>IF(SP_SUL!AA197="","*",SP_SUL!AA197)</f>
        <v>*</v>
      </c>
      <c r="K184" s="134" t="str">
        <f>IF(SP_SUL!AD197="","*",SP_SUL!AD197)</f>
        <v>*</v>
      </c>
    </row>
    <row r="185" spans="2:11" s="123" customFormat="1" hidden="1">
      <c r="B185" s="120" t="str">
        <f>IF(SP_SUL!Y198="","*",SP_SUL!Y198)</f>
        <v>*</v>
      </c>
      <c r="C185" s="121" t="str">
        <f>IF(SP_SUL!B198="","*",SP_SUL!B198)</f>
        <v>*</v>
      </c>
      <c r="D185" s="121" t="str">
        <f>IF(SP_SUL!D198="","*",SP_SUL!D198)</f>
        <v>*</v>
      </c>
      <c r="E185" s="121" t="str">
        <f>IF(SP_SUL!H198="","*",SP_SUL!H198)</f>
        <v>*</v>
      </c>
      <c r="F185" s="137" t="str">
        <f>IF(SP_SUL!M198="","*",SP_SUL!M198)</f>
        <v>-</v>
      </c>
      <c r="G185" s="121" t="str">
        <f>IF(SP_SUL!I198="","*",SP_SUL!I198)</f>
        <v>*</v>
      </c>
      <c r="H185" s="121" t="str">
        <f>IF(SP_SUL!AB198="","*",SP_SUL!AB198)</f>
        <v>*</v>
      </c>
      <c r="I185" s="121" t="str">
        <f>IF(SP_SUL!AC198="","*",SP_SUL!AC198)</f>
        <v>*</v>
      </c>
      <c r="J185" s="122" t="str">
        <f>IF(SP_SUL!AA198="","*",SP_SUL!AA198)</f>
        <v>*</v>
      </c>
      <c r="K185" s="134" t="str">
        <f>IF(SP_SUL!AD198="","*",SP_SUL!AD198)</f>
        <v>*</v>
      </c>
    </row>
    <row r="186" spans="2:11" s="123" customFormat="1" hidden="1">
      <c r="B186" s="120" t="str">
        <f>IF(SP_SUL!Y199="","*",SP_SUL!Y199)</f>
        <v>*</v>
      </c>
      <c r="C186" s="121" t="str">
        <f>IF(SP_SUL!B199="","*",SP_SUL!B199)</f>
        <v>*</v>
      </c>
      <c r="D186" s="121" t="str">
        <f>IF(SP_SUL!D199="","*",SP_SUL!D199)</f>
        <v>*</v>
      </c>
      <c r="E186" s="121" t="str">
        <f>IF(SP_SUL!H199="","*",SP_SUL!H199)</f>
        <v>*</v>
      </c>
      <c r="F186" s="137" t="str">
        <f>IF(SP_SUL!M199="","*",SP_SUL!M199)</f>
        <v>-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*</v>
      </c>
      <c r="K186" s="134" t="str">
        <f>IF(SP_SUL!AD199="","*",SP_SUL!AD199)</f>
        <v>*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*</v>
      </c>
      <c r="C188" s="121" t="str">
        <f>IF(SP_SUL!B201="","*",SP_SUL!B201)</f>
        <v>*</v>
      </c>
      <c r="D188" s="121" t="str">
        <f>IF(SP_SUL!D201="","*",SP_SUL!D201)</f>
        <v>*</v>
      </c>
      <c r="E188" s="121" t="str">
        <f>IF(SP_SUL!H201="","*",SP_SUL!H201)</f>
        <v>*</v>
      </c>
      <c r="F188" s="137" t="str">
        <f>IF(SP_SUL!M201="","*",SP_SUL!M201)</f>
        <v>-</v>
      </c>
      <c r="G188" s="121" t="str">
        <f>IF(SP_SUL!I201="","*",SP_SUL!I201)</f>
        <v>*</v>
      </c>
      <c r="H188" s="121" t="str">
        <f>IF(SP_SUL!AB201="","*",SP_SUL!AB201)</f>
        <v>*</v>
      </c>
      <c r="I188" s="121" t="str">
        <f>IF(SP_SUL!AC201="","*",SP_SUL!AC201)</f>
        <v>*</v>
      </c>
      <c r="J188" s="122" t="str">
        <f>IF(SP_SUL!AA201="","*",SP_SUL!AA201)</f>
        <v>*</v>
      </c>
      <c r="K188" s="134" t="str">
        <f>IF(SP_SUL!AD201="","*",SP_SUL!AD201)</f>
        <v>*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*</v>
      </c>
      <c r="E189" s="121" t="str">
        <f>IF(SP_SUL!H202="","*",SP_SUL!H202)</f>
        <v>*</v>
      </c>
      <c r="F189" s="137" t="str">
        <f>IF(SP_SUL!M202="","*",SP_SUL!M202)</f>
        <v>-</v>
      </c>
      <c r="G189" s="121" t="str">
        <f>IF(SP_SUL!I202="","*",SP_SUL!I202)</f>
        <v>*</v>
      </c>
      <c r="H189" s="121" t="str">
        <f>IF(SP_SUL!AB202="","*",SP_SUL!AB202)</f>
        <v>*</v>
      </c>
      <c r="I189" s="121" t="str">
        <f>IF(SP_SUL!AC202="","*",SP_SUL!AC202)</f>
        <v>*</v>
      </c>
      <c r="J189" s="122" t="str">
        <f>IF(SP_SUL!AA202="","*",SP_SUL!AA202)</f>
        <v>*</v>
      </c>
      <c r="K189" s="134" t="str">
        <f>IF(SP_SUL!AD202="","*",SP_SUL!AD202)</f>
        <v>*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*</v>
      </c>
      <c r="C191" s="121" t="str">
        <f>IF(SP_SUL!B205="","*",SP_SUL!B205)</f>
        <v>*</v>
      </c>
      <c r="D191" s="121" t="str">
        <f>IF(SP_SUL!D205="","*",SP_SUL!D205)</f>
        <v>*</v>
      </c>
      <c r="E191" s="121" t="str">
        <f>IF(SP_SUL!H205="","*",SP_SUL!H205)</f>
        <v>*</v>
      </c>
      <c r="F191" s="137" t="str">
        <f>IF(SP_SUL!M205="","*",SP_SUL!M205)</f>
        <v>-</v>
      </c>
      <c r="G191" s="121" t="str">
        <f>IF(SP_SUL!I205="","*",SP_SUL!I205)</f>
        <v>*</v>
      </c>
      <c r="H191" s="121" t="str">
        <f>IF(SP_SUL!AB205="","*",SP_SUL!AB205)</f>
        <v>*</v>
      </c>
      <c r="I191" s="121" t="str">
        <f>IF(SP_SUL!AC205="","*",SP_SUL!AC205)</f>
        <v>*</v>
      </c>
      <c r="J191" s="122" t="str">
        <f>IF(SP_SUL!AA205="","*",SP_SUL!AA205)</f>
        <v>*</v>
      </c>
      <c r="K191" s="134" t="str">
        <f>IF(SP_SUL!AD205="","*",SP_SUL!AD205)</f>
        <v>*</v>
      </c>
    </row>
    <row r="192" spans="2:11" s="123" customFormat="1" hidden="1">
      <c r="B192" s="120" t="str">
        <f>IF(SP_SUL!Y206="","*",SP_SUL!Y206)</f>
        <v>*</v>
      </c>
      <c r="C192" s="121" t="str">
        <f>IF(SP_SUL!B206="","*",SP_SUL!B206)</f>
        <v>*</v>
      </c>
      <c r="D192" s="121" t="str">
        <f>IF(SP_SUL!D206="","*",SP_SUL!D206)</f>
        <v>*</v>
      </c>
      <c r="E192" s="121" t="str">
        <f>IF(SP_SUL!H206="","*",SP_SUL!H206)</f>
        <v>*</v>
      </c>
      <c r="F192" s="137" t="str">
        <f>IF(SP_SUL!M206="","*",SP_SUL!M206)</f>
        <v>-</v>
      </c>
      <c r="G192" s="121" t="str">
        <f>IF(SP_SUL!I206="","*",SP_SUL!I206)</f>
        <v>*</v>
      </c>
      <c r="H192" s="121" t="str">
        <f>IF(SP_SUL!AB206="","*",SP_SUL!AB206)</f>
        <v>*</v>
      </c>
      <c r="I192" s="121" t="str">
        <f>IF(SP_SUL!AC206="","*",SP_SUL!AC206)</f>
        <v>*</v>
      </c>
      <c r="J192" s="122" t="str">
        <f>IF(SP_SUL!AA206="","*",SP_SUL!AA206)</f>
        <v>*</v>
      </c>
      <c r="K192" s="134" t="str">
        <f>IF(SP_SUL!AD206="","*",SP_SUL!AD206)</f>
        <v>*</v>
      </c>
    </row>
    <row r="193" spans="2:11" s="123" customFormat="1" hidden="1">
      <c r="B193" s="120" t="str">
        <f>IF(SP_SUL!Y207="","*",SP_SUL!Y207)</f>
        <v>*</v>
      </c>
      <c r="C193" s="121" t="str">
        <f>IF(SP_SUL!B207="","*",SP_SUL!B207)</f>
        <v>*</v>
      </c>
      <c r="D193" s="121" t="str">
        <f>IF(SP_SUL!D207="","*",SP_SUL!D207)</f>
        <v>*</v>
      </c>
      <c r="E193" s="121" t="str">
        <f>IF(SP_SUL!H207="","*",SP_SUL!H207)</f>
        <v>*</v>
      </c>
      <c r="F193" s="137" t="str">
        <f>IF(SP_SUL!M207="","*",SP_SUL!M207)</f>
        <v>-</v>
      </c>
      <c r="G193" s="121" t="str">
        <f>IF(SP_SUL!I207="","*",SP_SUL!I207)</f>
        <v>*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*</v>
      </c>
      <c r="C194" s="121" t="str">
        <f>IF(SP_SUL!B208="","*",SP_SUL!B208)</f>
        <v>*</v>
      </c>
      <c r="D194" s="121" t="str">
        <f>IF(SP_SUL!D208="","*",SP_SUL!D208)</f>
        <v>*</v>
      </c>
      <c r="E194" s="121" t="str">
        <f>IF(SP_SUL!H208="","*",SP_SUL!H208)</f>
        <v>*</v>
      </c>
      <c r="F194" s="137" t="str">
        <f>IF(SP_SUL!M208="","*",SP_SUL!M208)</f>
        <v>-</v>
      </c>
      <c r="G194" s="121" t="str">
        <f>IF(SP_SUL!I208="","*",SP_SUL!I208)</f>
        <v>*</v>
      </c>
      <c r="H194" s="121" t="str">
        <f>IF(SP_SUL!AB208="","*",SP_SUL!AB208)</f>
        <v>*</v>
      </c>
      <c r="I194" s="121" t="str">
        <f>IF(SP_SUL!AC208="","*",SP_SUL!AC208)</f>
        <v>*</v>
      </c>
      <c r="J194" s="122" t="str">
        <f>IF(SP_SUL!AA208="","*",SP_SUL!AA208)</f>
        <v>*</v>
      </c>
      <c r="K194" s="134" t="str">
        <f>IF(SP_SUL!AD208="","*",SP_SUL!AD208)</f>
        <v>*</v>
      </c>
    </row>
    <row r="195" spans="2:11" s="123" customFormat="1" hidden="1">
      <c r="B195" s="120" t="str">
        <f>IF(SP_SUL!Y209="","*",SP_SUL!Y209)</f>
        <v>*</v>
      </c>
      <c r="C195" s="121" t="str">
        <f>IF(SP_SUL!B209="","*",SP_SUL!B209)</f>
        <v>*</v>
      </c>
      <c r="D195" s="121" t="str">
        <f>IF(SP_SUL!D209="","*",SP_SUL!D209)</f>
        <v>*</v>
      </c>
      <c r="E195" s="121" t="str">
        <f>IF(SP_SUL!H209="","*",SP_SUL!H209)</f>
        <v>*</v>
      </c>
      <c r="F195" s="137" t="str">
        <f>IF(SP_SUL!M209="","*",SP_SUL!M209)</f>
        <v>-</v>
      </c>
      <c r="G195" s="121" t="str">
        <f>IF(SP_SUL!I209="","*",SP_SUL!I209)</f>
        <v>*</v>
      </c>
      <c r="H195" s="121" t="str">
        <f>IF(SP_SUL!AB209="","*",SP_SUL!AB209)</f>
        <v>*</v>
      </c>
      <c r="I195" s="121" t="str">
        <f>IF(SP_SUL!AC209="","*",SP_SUL!AC209)</f>
        <v>*</v>
      </c>
      <c r="J195" s="122" t="str">
        <f>IF(SP_SUL!AA209="","*",SP_SUL!AA209)</f>
        <v>*</v>
      </c>
      <c r="K195" s="134" t="str">
        <f>IF(SP_SUL!AD209="","*",SP_SUL!AD209)</f>
        <v>*</v>
      </c>
    </row>
    <row r="196" spans="2:11" s="123" customFormat="1" hidden="1">
      <c r="B196" s="120" t="str">
        <f>IF(SP_SUL!Y210="","*",SP_SUL!Y210)</f>
        <v>*</v>
      </c>
      <c r="C196" s="121" t="str">
        <f>IF(SP_SUL!B210="","*",SP_SUL!B210)</f>
        <v>*</v>
      </c>
      <c r="D196" s="121" t="str">
        <f>IF(SP_SUL!D210="","*",SP_SUL!D210)</f>
        <v>*</v>
      </c>
      <c r="E196" s="121" t="str">
        <f>IF(SP_SUL!H210="","*",SP_SUL!H210)</f>
        <v>*</v>
      </c>
      <c r="F196" s="137" t="str">
        <f>IF(SP_SUL!M210="","*",SP_SUL!M210)</f>
        <v>-</v>
      </c>
      <c r="G196" s="121" t="str">
        <f>IF(SP_SUL!I210="","*",SP_SUL!I210)</f>
        <v>*</v>
      </c>
      <c r="H196" s="121" t="str">
        <f>IF(SP_SUL!AB210="","*",SP_SUL!AB210)</f>
        <v>*</v>
      </c>
      <c r="I196" s="121" t="str">
        <f>IF(SP_SUL!AC210="","*",SP_SUL!AC210)</f>
        <v>*</v>
      </c>
      <c r="J196" s="122" t="str">
        <f>IF(SP_SUL!AA210="","*",SP_SUL!AA210)</f>
        <v>*</v>
      </c>
      <c r="K196" s="134" t="str">
        <f>IF(SP_SUL!AD210="","*",SP_SUL!AD210)</f>
        <v>*</v>
      </c>
    </row>
    <row r="197" spans="2:11" s="123" customFormat="1" hidden="1">
      <c r="B197" s="120" t="str">
        <f>IF(SP_SUL!Y211="","*",SP_SUL!Y211)</f>
        <v>*</v>
      </c>
      <c r="C197" s="121" t="str">
        <f>IF(SP_SUL!B211="","*",SP_SUL!B211)</f>
        <v>*</v>
      </c>
      <c r="D197" s="121" t="str">
        <f>IF(SP_SUL!D211="","*",SP_SUL!D211)</f>
        <v>*</v>
      </c>
      <c r="E197" s="121" t="str">
        <f>IF(SP_SUL!H211="","*",SP_SUL!H211)</f>
        <v>*</v>
      </c>
      <c r="F197" s="137" t="str">
        <f>IF(SP_SUL!M211="","*",SP_SUL!M211)</f>
        <v>-</v>
      </c>
      <c r="G197" s="121" t="str">
        <f>IF(SP_SUL!I211="","*",SP_SUL!I211)</f>
        <v>*</v>
      </c>
      <c r="H197" s="121" t="str">
        <f>IF(SP_SUL!AB211="","*",SP_SUL!AB211)</f>
        <v>*</v>
      </c>
      <c r="I197" s="121" t="str">
        <f>IF(SP_SUL!AC211="","*",SP_SUL!AC211)</f>
        <v>*</v>
      </c>
      <c r="J197" s="122" t="str">
        <f>IF(SP_SUL!AA211="","*",SP_SUL!AA211)</f>
        <v>*</v>
      </c>
      <c r="K197" s="134" t="str">
        <f>IF(SP_SUL!AD211="","*",SP_SUL!AD211)</f>
        <v>*</v>
      </c>
    </row>
    <row r="198" spans="2:11" s="123" customFormat="1" hidden="1">
      <c r="B198" s="120" t="str">
        <f>IF(SP_SUL!Y212="","*",SP_SUL!Y212)</f>
        <v>*</v>
      </c>
      <c r="C198" s="121" t="str">
        <f>IF(SP_SUL!B212="","*",SP_SUL!B212)</f>
        <v>*</v>
      </c>
      <c r="D198" s="121" t="str">
        <f>IF(SP_SUL!D212="","*",SP_SUL!D212)</f>
        <v>*</v>
      </c>
      <c r="E198" s="121" t="str">
        <f>IF(SP_SUL!H212="","*",SP_SUL!H212)</f>
        <v>*</v>
      </c>
      <c r="F198" s="137" t="str">
        <f>IF(SP_SUL!M212="","*",SP_SUL!M212)</f>
        <v>-</v>
      </c>
      <c r="G198" s="121" t="str">
        <f>IF(SP_SUL!I212="","*",SP_SUL!I212)</f>
        <v>*</v>
      </c>
      <c r="H198" s="121" t="str">
        <f>IF(SP_SUL!AB212="","*",SP_SUL!AB212)</f>
        <v>*</v>
      </c>
      <c r="I198" s="121" t="str">
        <f>IF(SP_SUL!AC212="","*",SP_SUL!AC212)</f>
        <v>*</v>
      </c>
      <c r="J198" s="122" t="str">
        <f>IF(SP_SUL!AA212="","*",SP_SUL!AA212)</f>
        <v>*</v>
      </c>
      <c r="K198" s="134" t="str">
        <f>IF(SP_SUL!AD212="","*",SP_SUL!AD212)</f>
        <v>*</v>
      </c>
    </row>
    <row r="199" spans="2:11" s="123" customFormat="1" hidden="1">
      <c r="B199" s="120" t="str">
        <f>IF(SP_SUL!Y213="","*",SP_SUL!Y213)</f>
        <v>*</v>
      </c>
      <c r="C199" s="121" t="str">
        <f>IF(SP_SUL!B213="","*",SP_SUL!B213)</f>
        <v>*</v>
      </c>
      <c r="D199" s="121" t="str">
        <f>IF(SP_SUL!D213="","*",SP_SUL!D213)</f>
        <v>*</v>
      </c>
      <c r="E199" s="121" t="str">
        <f>IF(SP_SUL!H213="","*",SP_SUL!H213)</f>
        <v>*</v>
      </c>
      <c r="F199" s="137" t="str">
        <f>IF(SP_SUL!M213="","*",SP_SUL!M213)</f>
        <v>-</v>
      </c>
      <c r="G199" s="121" t="str">
        <f>IF(SP_SUL!I213="","*",SP_SUL!I213)</f>
        <v>*</v>
      </c>
      <c r="H199" s="121" t="str">
        <f>IF(SP_SUL!AB213="","*",SP_SUL!AB213)</f>
        <v>*</v>
      </c>
      <c r="I199" s="121" t="str">
        <f>IF(SP_SUL!AC213="","*",SP_SUL!AC213)</f>
        <v>*</v>
      </c>
      <c r="J199" s="122" t="str">
        <f>IF(SP_SUL!AA213="","*",SP_SUL!AA213)</f>
        <v>*</v>
      </c>
      <c r="K199" s="134" t="str">
        <f>IF(SP_SUL!AD213="","*",SP_SUL!AD213)</f>
        <v>*</v>
      </c>
    </row>
    <row r="200" spans="2:11" s="123" customFormat="1" hidden="1">
      <c r="B200" s="120" t="str">
        <f>IF(SP_SUL!Y214="","*",SP_SUL!Y214)</f>
        <v>*</v>
      </c>
      <c r="C200" s="121" t="str">
        <f>IF(SP_SUL!B214="","*",SP_SUL!B214)</f>
        <v>*</v>
      </c>
      <c r="D200" s="121" t="str">
        <f>IF(SP_SUL!D214="","*",SP_SUL!D214)</f>
        <v>*</v>
      </c>
      <c r="E200" s="121" t="str">
        <f>IF(SP_SUL!H214="","*",SP_SUL!H214)</f>
        <v>*</v>
      </c>
      <c r="F200" s="137" t="str">
        <f>IF(SP_SUL!M214="","*",SP_SUL!M214)</f>
        <v>-</v>
      </c>
      <c r="G200" s="121" t="str">
        <f>IF(SP_SUL!I214="","*",SP_SUL!I214)</f>
        <v>*</v>
      </c>
      <c r="H200" s="121" t="str">
        <f>IF(SP_SUL!AB214="","*",SP_SUL!AB214)</f>
        <v>*</v>
      </c>
      <c r="I200" s="121" t="str">
        <f>IF(SP_SUL!AC214="","*",SP_SUL!AC214)</f>
        <v>*</v>
      </c>
      <c r="J200" s="122" t="str">
        <f>IF(SP_SUL!AA214="","*",SP_SUL!AA214)</f>
        <v>*</v>
      </c>
      <c r="K200" s="134" t="str">
        <f>IF(SP_SUL!AD214="","*",SP_SUL!AD214)</f>
        <v>*</v>
      </c>
    </row>
    <row r="201" spans="2:11" s="123" customFormat="1" hidden="1">
      <c r="B201" s="120" t="str">
        <f>IF(SP_SUL!Y215="","*",SP_SUL!Y215)</f>
        <v>*</v>
      </c>
      <c r="C201" s="121" t="str">
        <f>IF(SP_SUL!B215="","*",SP_SUL!B215)</f>
        <v>*</v>
      </c>
      <c r="D201" s="121" t="str">
        <f>IF(SP_SUL!D215="","*",SP_SUL!D215)</f>
        <v>*</v>
      </c>
      <c r="E201" s="121" t="str">
        <f>IF(SP_SUL!H215="","*",SP_SUL!H215)</f>
        <v>*</v>
      </c>
      <c r="F201" s="137" t="str">
        <f>IF(SP_SUL!M215="","*",SP_SUL!M215)</f>
        <v>-</v>
      </c>
      <c r="G201" s="121" t="str">
        <f>IF(SP_SUL!I215="","*",SP_SUL!I215)</f>
        <v>*</v>
      </c>
      <c r="H201" s="121" t="str">
        <f>IF(SP_SUL!AB215="","*",SP_SUL!AB215)</f>
        <v>*</v>
      </c>
      <c r="I201" s="121" t="str">
        <f>IF(SP_SUL!AC215="","*",SP_SUL!AC215)</f>
        <v>*</v>
      </c>
      <c r="J201" s="122" t="str">
        <f>IF(SP_SUL!AA215="","*",SP_SUL!AA215)</f>
        <v>*</v>
      </c>
      <c r="K201" s="134" t="str">
        <f>IF(SP_SUL!AD215="","*",SP_SUL!AD215)</f>
        <v>*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IF(SP_SUL!Y219="","*",SP_SUL!Y219)</f>
        <v>*</v>
      </c>
      <c r="C204" s="121" t="str">
        <f>IF(SP_SUL!B219="","*",SP_SUL!B219)</f>
        <v>*</v>
      </c>
      <c r="D204" s="121" t="str">
        <f>IF(SP_SUL!D219="","*",SP_SUL!D219)</f>
        <v>*</v>
      </c>
      <c r="E204" s="121" t="str">
        <f>IF(SP_SUL!H219="","*",SP_SUL!H219)</f>
        <v>*</v>
      </c>
      <c r="F204" s="137" t="str">
        <f>IF(SP_SUL!M219="","*",SP_SUL!M219)</f>
        <v>-</v>
      </c>
      <c r="G204" s="121" t="str">
        <f>IF(SP_SUL!I219="","*",SP_SUL!I219)</f>
        <v>*</v>
      </c>
      <c r="H204" s="121" t="str">
        <f>IF(SP_SUL!AB219="","*",SP_SUL!AB219)</f>
        <v>*</v>
      </c>
      <c r="I204" s="121" t="str">
        <f>IF(SP_SUL!AC219="","*",SP_SUL!AC219)</f>
        <v>*</v>
      </c>
      <c r="J204" s="122" t="str">
        <f>IF(SP_SUL!AA219="","*",SP_SUL!AA219)</f>
        <v>*</v>
      </c>
      <c r="K204" s="134" t="str">
        <f>IF(SP_SUL!AD219="","*",SP_SUL!AD219)</f>
        <v>*</v>
      </c>
    </row>
    <row r="205" spans="2:11" s="123" customFormat="1" hidden="1">
      <c r="B205" s="120" t="str">
        <f>IF(SP_SUL!Y220="","*",SP_SUL!Y220)</f>
        <v>*</v>
      </c>
      <c r="C205" s="121" t="str">
        <f>IF(SP_SUL!B220="","*",SP_SUL!B220)</f>
        <v>*</v>
      </c>
      <c r="D205" s="121" t="str">
        <f>IF(SP_SUL!D220="","*",SP_SUL!D220)</f>
        <v>*</v>
      </c>
      <c r="E205" s="121" t="str">
        <f>IF(SP_SUL!H220="","*",SP_SUL!H220)</f>
        <v>*</v>
      </c>
      <c r="F205" s="137" t="str">
        <f>IF(SP_SUL!M220="","*",SP_SUL!M220)</f>
        <v>-</v>
      </c>
      <c r="G205" s="121" t="str">
        <f>IF(SP_SUL!I220="","*",SP_SUL!I220)</f>
        <v>*</v>
      </c>
      <c r="H205" s="121" t="str">
        <f>IF(SP_SUL!AB220="","*",SP_SUL!AB220)</f>
        <v>*</v>
      </c>
      <c r="I205" s="121" t="str">
        <f>IF(SP_SUL!AC220="","*",SP_SUL!AC220)</f>
        <v>*</v>
      </c>
      <c r="J205" s="122" t="str">
        <f>IF(SP_SUL!AA220="","*",SP_SUL!AA220)</f>
        <v>*</v>
      </c>
      <c r="K205" s="134" t="str">
        <f>IF(SP_SUL!AD220="","*",SP_SUL!AD220)</f>
        <v>*</v>
      </c>
    </row>
    <row r="206" spans="2:11" s="123" customFormat="1" hidden="1">
      <c r="B206" s="120" t="str">
        <f>IF(SP_SUL!Y222="","*",SP_SUL!Y222)</f>
        <v>*</v>
      </c>
      <c r="C206" s="121" t="str">
        <f>IF(SP_SUL!B222="","*",SP_SUL!B222)</f>
        <v>*</v>
      </c>
      <c r="D206" s="121" t="str">
        <f>IF(SP_SUL!D222="","*",SP_SUL!D222)</f>
        <v>*</v>
      </c>
      <c r="E206" s="121" t="str">
        <f>IF(SP_SUL!H222="","*",SP_SUL!H222)</f>
        <v>*</v>
      </c>
      <c r="F206" s="137" t="str">
        <f>IF(SP_SUL!M222="","*",SP_SUL!M222)</f>
        <v>-</v>
      </c>
      <c r="G206" s="121" t="str">
        <f>IF(SP_SUL!I222="","*",SP_SUL!I222)</f>
        <v>*</v>
      </c>
      <c r="H206" s="121" t="str">
        <f>IF(SP_SUL!AB222="","*",SP_SUL!AB222)</f>
        <v>*</v>
      </c>
      <c r="I206" s="121" t="str">
        <f>IF(SP_SUL!AC222="","*",SP_SUL!AC222)</f>
        <v>*</v>
      </c>
      <c r="J206" s="122" t="str">
        <f>IF(SP_SUL!AA222="","*",SP_SUL!AA222)</f>
        <v>*</v>
      </c>
      <c r="K206" s="134" t="str">
        <f>IF(SP_SUL!AD222="","*",SP_SUL!AD222)</f>
        <v>*</v>
      </c>
    </row>
    <row r="207" spans="2:11" s="123" customFormat="1" hidden="1">
      <c r="B207" s="120" t="str">
        <f>IF(SP_SUL!Y223="","*",SP_SUL!Y223)</f>
        <v>*</v>
      </c>
      <c r="C207" s="121" t="str">
        <f>IF(SP_SUL!B223="","*",SP_SUL!B223)</f>
        <v>*</v>
      </c>
      <c r="D207" s="121" t="str">
        <f>IF(SP_SUL!D223="","*",SP_SUL!D223)</f>
        <v>*</v>
      </c>
      <c r="E207" s="121" t="str">
        <f>IF(SP_SUL!H223="","*",SP_SUL!H223)</f>
        <v>*</v>
      </c>
      <c r="F207" s="137" t="str">
        <f>IF(SP_SUL!M223="","*",SP_SUL!M223)</f>
        <v>-</v>
      </c>
      <c r="G207" s="121" t="str">
        <f>IF(SP_SUL!I223="","*",SP_SUL!I223)</f>
        <v>*</v>
      </c>
      <c r="H207" s="121" t="str">
        <f>IF(SP_SUL!AB223="","*",SP_SUL!AB223)</f>
        <v>*</v>
      </c>
      <c r="I207" s="121" t="str">
        <f>IF(SP_SUL!AC223="","*",SP_SUL!AC223)</f>
        <v>*</v>
      </c>
      <c r="J207" s="122" t="str">
        <f>IF(SP_SUL!AA223="","*",SP_SUL!AA223)</f>
        <v>*</v>
      </c>
      <c r="K207" s="134" t="str">
        <f>IF(SP_SUL!AD223="","*",SP_SUL!AD223)</f>
        <v>*</v>
      </c>
    </row>
    <row r="208" spans="2:11" s="123" customFormat="1" hidden="1">
      <c r="B208" s="120" t="str">
        <f>IF(SP_SUL!Y224="","*",SP_SUL!Y224)</f>
        <v>*</v>
      </c>
      <c r="C208" s="121" t="str">
        <f>IF(SP_SUL!B224="","*",SP_SUL!B224)</f>
        <v>*</v>
      </c>
      <c r="D208" s="121" t="str">
        <f>IF(SP_SUL!D224="","*",SP_SUL!D224)</f>
        <v>*</v>
      </c>
      <c r="E208" s="121" t="str">
        <f>IF(SP_SUL!H224="","*",SP_SUL!H224)</f>
        <v>*</v>
      </c>
      <c r="F208" s="137" t="str">
        <f>IF(SP_SUL!M224="","*",SP_SUL!M224)</f>
        <v>-</v>
      </c>
      <c r="G208" s="121" t="str">
        <f>IF(SP_SUL!I224="","*",SP_SUL!I224)</f>
        <v>*</v>
      </c>
      <c r="H208" s="121" t="str">
        <f>IF(SP_SUL!AB224="","*",SP_SUL!AB224)</f>
        <v>*</v>
      </c>
      <c r="I208" s="121" t="str">
        <f>IF(SP_SUL!AC224="","*",SP_SUL!AC224)</f>
        <v>*</v>
      </c>
      <c r="J208" s="122" t="str">
        <f>IF(SP_SUL!AA224="","*",SP_SUL!AA224)</f>
        <v>*</v>
      </c>
      <c r="K208" s="134" t="str">
        <f>IF(SP_SUL!AD224="","*",SP_SUL!AD224)</f>
        <v>*</v>
      </c>
    </row>
    <row r="209" spans="2:11" s="123" customFormat="1" hidden="1">
      <c r="B209" s="120" t="str">
        <f>IF(SP_SUL!Y225="","*",SP_SUL!Y225)</f>
        <v>*</v>
      </c>
      <c r="C209" s="121" t="str">
        <f>IF(SP_SUL!B225="","*",SP_SUL!B225)</f>
        <v>*</v>
      </c>
      <c r="D209" s="121" t="str">
        <f>IF(SP_SUL!D225="","*",SP_SUL!D225)</f>
        <v>*</v>
      </c>
      <c r="E209" s="121" t="str">
        <f>IF(SP_SUL!H225="","*",SP_SUL!H225)</f>
        <v>*</v>
      </c>
      <c r="F209" s="137" t="str">
        <f>IF(SP_SUL!M225="","*",SP_SUL!M225)</f>
        <v>-</v>
      </c>
      <c r="G209" s="121" t="str">
        <f>IF(SP_SUL!I225="","*",SP_SUL!I225)</f>
        <v>*</v>
      </c>
      <c r="H209" s="121" t="str">
        <f>IF(SP_SUL!AB225="","*",SP_SUL!AB225)</f>
        <v>*</v>
      </c>
      <c r="I209" s="121" t="str">
        <f>IF(SP_SUL!AC225="","*",SP_SUL!AC225)</f>
        <v>*</v>
      </c>
      <c r="J209" s="122" t="str">
        <f>IF(SP_SUL!AA225="","*",SP_SUL!AA225)</f>
        <v>*</v>
      </c>
      <c r="K209" s="134" t="str">
        <f>IF(SP_SUL!AD225="","*",SP_SUL!AD225)</f>
        <v>*</v>
      </c>
    </row>
    <row r="210" spans="2:11" s="123" customFormat="1" hidden="1">
      <c r="B210" s="120" t="str">
        <f>IF(SP_SUL!Y226="","*",SP_SUL!Y226)</f>
        <v>*</v>
      </c>
      <c r="C210" s="121" t="str">
        <f>IF(SP_SUL!B226="","*",SP_SUL!B226)</f>
        <v>*</v>
      </c>
      <c r="D210" s="121" t="str">
        <f>IF(SP_SUL!D226="","*",SP_SUL!D226)</f>
        <v>*</v>
      </c>
      <c r="E210" s="121" t="str">
        <f>IF(SP_SUL!H226="","*",SP_SUL!H226)</f>
        <v>*</v>
      </c>
      <c r="F210" s="137" t="str">
        <f>IF(SP_SUL!M226="","*",SP_SUL!M226)</f>
        <v>-</v>
      </c>
      <c r="G210" s="121" t="str">
        <f>IF(SP_SUL!I226="","*",SP_SUL!I226)</f>
        <v>*</v>
      </c>
      <c r="H210" s="121" t="str">
        <f>IF(SP_SUL!AB226="","*",SP_SUL!AB226)</f>
        <v>*</v>
      </c>
      <c r="I210" s="121" t="str">
        <f>IF(SP_SUL!AC226="","*",SP_SUL!AC226)</f>
        <v>*</v>
      </c>
      <c r="J210" s="122" t="str">
        <f>IF(SP_SUL!AA226="","*",SP_SUL!AA226)</f>
        <v>*</v>
      </c>
      <c r="K210" s="134" t="str">
        <f>IF(SP_SUL!AD226="","*",SP_SUL!AD226)</f>
        <v>*</v>
      </c>
    </row>
    <row r="211" spans="2:11" s="123" customFormat="1" hidden="1">
      <c r="B211" s="120" t="str">
        <f>IF(SP_SUL!Y227="","*",SP_SUL!Y227)</f>
        <v>*</v>
      </c>
      <c r="C211" s="121" t="str">
        <f>IF(SP_SUL!B227="","*",SP_SUL!B227)</f>
        <v>*</v>
      </c>
      <c r="D211" s="121" t="str">
        <f>IF(SP_SUL!D227="","*",SP_SUL!D227)</f>
        <v>*</v>
      </c>
      <c r="E211" s="121" t="str">
        <f>IF(SP_SUL!H227="","*",SP_SUL!H227)</f>
        <v>*</v>
      </c>
      <c r="F211" s="137" t="str">
        <f>IF(SP_SUL!M227="","*",SP_SUL!M227)</f>
        <v>-</v>
      </c>
      <c r="G211" s="121" t="str">
        <f>IF(SP_SUL!I227="","*",SP_SUL!I227)</f>
        <v>*</v>
      </c>
      <c r="H211" s="121" t="str">
        <f>IF(SP_SUL!AB227="","*",SP_SUL!AB227)</f>
        <v>*</v>
      </c>
      <c r="I211" s="121" t="str">
        <f>IF(SP_SUL!AC227="","*",SP_SUL!AC227)</f>
        <v>*</v>
      </c>
      <c r="J211" s="122" t="str">
        <f>IF(SP_SUL!AA227="","*",SP_SUL!AA227)</f>
        <v>*</v>
      </c>
      <c r="K211" s="134" t="str">
        <f>IF(SP_SUL!AD227="","*",SP_SUL!AD227)</f>
        <v>*</v>
      </c>
    </row>
    <row r="212" spans="2:11" s="123" customFormat="1" hidden="1">
      <c r="B212" s="120" t="str">
        <f>IF(SP_SUL!Y229="","*",SP_SUL!Y229)</f>
        <v>*</v>
      </c>
      <c r="C212" s="121" t="str">
        <f>IF(SP_SUL!B229="","*",SP_SUL!B229)</f>
        <v>*</v>
      </c>
      <c r="D212" s="121" t="str">
        <f>IF(SP_SUL!D229="","*",SP_SUL!D229)</f>
        <v>*</v>
      </c>
      <c r="E212" s="121" t="str">
        <f>IF(SP_SUL!H229="","*",SP_SUL!H229)</f>
        <v>*</v>
      </c>
      <c r="F212" s="137" t="str">
        <f>IF(SP_SUL!M229="","*",SP_SUL!M229)</f>
        <v>-</v>
      </c>
      <c r="G212" s="121" t="str">
        <f>IF(SP_SUL!I229="","*",SP_SUL!I229)</f>
        <v>*</v>
      </c>
      <c r="H212" s="121" t="str">
        <f>IF(SP_SUL!AB229="","*",SP_SUL!AB229)</f>
        <v>*</v>
      </c>
      <c r="I212" s="121" t="str">
        <f>IF(SP_SUL!AC229="","*",SP_SUL!AC229)</f>
        <v>*</v>
      </c>
      <c r="J212" s="122" t="str">
        <f>IF(SP_SUL!AA229="","*",SP_SUL!AA229)</f>
        <v>*</v>
      </c>
      <c r="K212" s="134" t="str">
        <f>IF(SP_SUL!AD229="","*",SP_SUL!AD229)</f>
        <v>*</v>
      </c>
    </row>
    <row r="213" spans="2:11" s="123" customFormat="1" hidden="1">
      <c r="B213" s="120" t="str">
        <f>IF(SP_SUL!Y230="","*",SP_SUL!Y230)</f>
        <v>*</v>
      </c>
      <c r="C213" s="121" t="str">
        <f>IF(SP_SUL!B230="","*",SP_SUL!B230)</f>
        <v>*</v>
      </c>
      <c r="D213" s="121" t="str">
        <f>IF(SP_SUL!D230="","*",SP_SUL!D230)</f>
        <v>*</v>
      </c>
      <c r="E213" s="121" t="str">
        <f>IF(SP_SUL!H230="","*",SP_SUL!H230)</f>
        <v>*</v>
      </c>
      <c r="F213" s="137" t="str">
        <f>IF(SP_SUL!M230="","*",SP_SUL!M230)</f>
        <v>-</v>
      </c>
      <c r="G213" s="121" t="str">
        <f>IF(SP_SUL!I230="","*",SP_SUL!I230)</f>
        <v>*</v>
      </c>
      <c r="H213" s="121" t="str">
        <f>IF(SP_SUL!AB230="","*",SP_SUL!AB230)</f>
        <v>*</v>
      </c>
      <c r="I213" s="121" t="str">
        <f>IF(SP_SUL!AC230="","*",SP_SUL!AC230)</f>
        <v>*</v>
      </c>
      <c r="J213" s="122" t="str">
        <f>IF(SP_SUL!AA230="","*",SP_SUL!AA230)</f>
        <v>*</v>
      </c>
      <c r="K213" s="134" t="str">
        <f>IF(SP_SUL!AD230="","*",SP_SUL!AD230)</f>
        <v>*</v>
      </c>
    </row>
    <row r="214" spans="2:11" s="123" customFormat="1" hidden="1">
      <c r="B214" s="120" t="str">
        <f>IF(SP_SUL!Y231="","*",SP_SUL!Y231)</f>
        <v>*</v>
      </c>
      <c r="C214" s="121" t="str">
        <f>IF(SP_SUL!B231="","*",SP_SUL!B231)</f>
        <v>*</v>
      </c>
      <c r="D214" s="121" t="str">
        <f>IF(SP_SUL!D231="","*",SP_SUL!D231)</f>
        <v>*</v>
      </c>
      <c r="E214" s="121" t="str">
        <f>IF(SP_SUL!H231="","*",SP_SUL!H231)</f>
        <v>*</v>
      </c>
      <c r="F214" s="137" t="str">
        <f>IF(SP_SUL!M231="","*",SP_SUL!M231)</f>
        <v>-</v>
      </c>
      <c r="G214" s="121" t="str">
        <f>IF(SP_SUL!I231="","*",SP_SUL!I231)</f>
        <v>*</v>
      </c>
      <c r="H214" s="121" t="str">
        <f>IF(SP_SUL!AB231="","*",SP_SUL!AB231)</f>
        <v>*</v>
      </c>
      <c r="I214" s="121" t="str">
        <f>IF(SP_SUL!AC231="","*",SP_SUL!AC231)</f>
        <v>*</v>
      </c>
      <c r="J214" s="122" t="str">
        <f>IF(SP_SUL!AA231="","*",SP_SUL!AA231)</f>
        <v>*</v>
      </c>
      <c r="K214" s="134" t="str">
        <f>IF(SP_SUL!AD231="","*",SP_SUL!AD231)</f>
        <v>*</v>
      </c>
    </row>
    <row r="215" spans="2:11" s="123" customFormat="1" hidden="1">
      <c r="B215" s="120" t="str">
        <f>IF(SP_SUL!Y232="","*",SP_SUL!Y232)</f>
        <v>*</v>
      </c>
      <c r="C215" s="121" t="str">
        <f>IF(SP_SUL!B232="","*",SP_SUL!B232)</f>
        <v>*</v>
      </c>
      <c r="D215" s="121" t="str">
        <f>IF(SP_SUL!D232="","*",SP_SUL!D232)</f>
        <v>*</v>
      </c>
      <c r="E215" s="121" t="str">
        <f>IF(SP_SUL!H232="","*",SP_SUL!H232)</f>
        <v>*</v>
      </c>
      <c r="F215" s="137" t="str">
        <f>IF(SP_SUL!M232="","*",SP_SUL!M232)</f>
        <v>-</v>
      </c>
      <c r="G215" s="121" t="str">
        <f>IF(SP_SUL!I232="","*",SP_SUL!I232)</f>
        <v>*</v>
      </c>
      <c r="H215" s="121" t="str">
        <f>IF(SP_SUL!AB232="","*",SP_SUL!AB232)</f>
        <v>*</v>
      </c>
      <c r="I215" s="121" t="str">
        <f>IF(SP_SUL!AC232="","*",SP_SUL!AC232)</f>
        <v>*</v>
      </c>
      <c r="J215" s="122" t="str">
        <f>IF(SP_SUL!AA232="","*",SP_SUL!AA232)</f>
        <v>*</v>
      </c>
      <c r="K215" s="134" t="str">
        <f>IF(SP_SUL!AD232="","*",SP_SUL!AD232)</f>
        <v>*</v>
      </c>
    </row>
    <row r="216" spans="2:11" s="123" customFormat="1" hidden="1">
      <c r="B216" s="120" t="str">
        <f>IF(SP_SUL!Y233="","*",SP_SUL!Y233)</f>
        <v>*</v>
      </c>
      <c r="C216" s="121" t="str">
        <f>IF(SP_SUL!B233="","*",SP_SUL!B233)</f>
        <v>*</v>
      </c>
      <c r="D216" s="121" t="str">
        <f>IF(SP_SUL!D233="","*",SP_SUL!D233)</f>
        <v>*</v>
      </c>
      <c r="E216" s="121" t="str">
        <f>IF(SP_SUL!H233="","*",SP_SUL!H233)</f>
        <v>*</v>
      </c>
      <c r="F216" s="137" t="str">
        <f>IF(SP_SUL!M233="","*",SP_SUL!M233)</f>
        <v>-</v>
      </c>
      <c r="G216" s="121" t="str">
        <f>IF(SP_SUL!I233="","*",SP_SUL!I233)</f>
        <v>*</v>
      </c>
      <c r="H216" s="121" t="str">
        <f>IF(SP_SUL!AB233="","*",SP_SUL!AB233)</f>
        <v>*</v>
      </c>
      <c r="I216" s="121" t="str">
        <f>IF(SP_SUL!AC233="","*",SP_SUL!AC233)</f>
        <v>*</v>
      </c>
      <c r="J216" s="122" t="str">
        <f>IF(SP_SUL!AA233="","*",SP_SUL!AA233)</f>
        <v>*</v>
      </c>
      <c r="K216" s="134" t="str">
        <f>IF(SP_SUL!AD233="","*",SP_SUL!AD233)</f>
        <v>*</v>
      </c>
    </row>
    <row r="217" spans="2:11" s="123" customFormat="1" hidden="1">
      <c r="B217" s="120" t="str">
        <f>IF(SP_SUL!Y234="","*",SP_SUL!Y234)</f>
        <v>*</v>
      </c>
      <c r="C217" s="121" t="str">
        <f>IF(SP_SUL!B234="","*",SP_SUL!B234)</f>
        <v>*</v>
      </c>
      <c r="D217" s="121" t="str">
        <f>IF(SP_SUL!D234="","*",SP_SUL!D234)</f>
        <v>*</v>
      </c>
      <c r="E217" s="121" t="str">
        <f>IF(SP_SUL!H234="","*",SP_SUL!H234)</f>
        <v>*</v>
      </c>
      <c r="F217" s="137" t="str">
        <f>IF(SP_SUL!M234="","*",SP_SUL!M234)</f>
        <v>-</v>
      </c>
      <c r="G217" s="121" t="str">
        <f>IF(SP_SUL!I234="","*",SP_SUL!I234)</f>
        <v>*</v>
      </c>
      <c r="H217" s="121" t="str">
        <f>IF(SP_SUL!AB234="","*",SP_SUL!AB234)</f>
        <v>*</v>
      </c>
      <c r="I217" s="121" t="str">
        <f>IF(SP_SUL!AC234="","*",SP_SUL!AC234)</f>
        <v>*</v>
      </c>
      <c r="J217" s="122" t="str">
        <f>IF(SP_SUL!AA234="","*",SP_SUL!AA234)</f>
        <v>*</v>
      </c>
      <c r="K217" s="134" t="str">
        <f>IF(SP_SUL!AD234="","*",SP_SUL!AD234)</f>
        <v>*</v>
      </c>
    </row>
    <row r="218" spans="2:11" s="123" customFormat="1" hidden="1">
      <c r="B218" s="120" t="str">
        <f>IF(SP_SUL!Y235="","*",SP_SUL!Y235)</f>
        <v>*</v>
      </c>
      <c r="C218" s="121" t="str">
        <f>IF(SP_SUL!B235="","*",SP_SUL!B235)</f>
        <v>*</v>
      </c>
      <c r="D218" s="121" t="str">
        <f>IF(SP_SUL!D235="","*",SP_SUL!D235)</f>
        <v>*</v>
      </c>
      <c r="E218" s="121" t="str">
        <f>IF(SP_SUL!H235="","*",SP_SUL!H235)</f>
        <v>*</v>
      </c>
      <c r="F218" s="137" t="str">
        <f>IF(SP_SUL!M235="","*",SP_SUL!M235)</f>
        <v>-</v>
      </c>
      <c r="G218" s="121" t="str">
        <f>IF(SP_SUL!I235="","*",SP_SUL!I235)</f>
        <v>*</v>
      </c>
      <c r="H218" s="121" t="str">
        <f>IF(SP_SUL!AB235="","*",SP_SUL!AB235)</f>
        <v>*</v>
      </c>
      <c r="I218" s="121" t="str">
        <f>IF(SP_SUL!AC235="","*",SP_SUL!AC235)</f>
        <v>*</v>
      </c>
      <c r="J218" s="122" t="str">
        <f>IF(SP_SUL!AA235="","*",SP_SUL!AA235)</f>
        <v>*</v>
      </c>
      <c r="K218" s="134" t="str">
        <f>IF(SP_SUL!AD235="","*",SP_SUL!AD235)</f>
        <v>*</v>
      </c>
    </row>
    <row r="219" spans="2:11" s="123" customFormat="1" hidden="1">
      <c r="B219" s="120" t="str">
        <f>IF(SP_SUL!Y236="","*",SP_SUL!Y236)</f>
        <v>*</v>
      </c>
      <c r="C219" s="121" t="str">
        <f>IF(SP_SUL!B236="","*",SP_SUL!B236)</f>
        <v>*</v>
      </c>
      <c r="D219" s="121" t="str">
        <f>IF(SP_SUL!D236="","*",SP_SUL!D236)</f>
        <v>*</v>
      </c>
      <c r="E219" s="121" t="str">
        <f>IF(SP_SUL!H236="","*",SP_SUL!H236)</f>
        <v>*</v>
      </c>
      <c r="F219" s="137" t="str">
        <f>IF(SP_SUL!M236="","*",SP_SUL!M236)</f>
        <v>-</v>
      </c>
      <c r="G219" s="121" t="str">
        <f>IF(SP_SUL!I236="","*",SP_SUL!I236)</f>
        <v>*</v>
      </c>
      <c r="H219" s="121" t="str">
        <f>IF(SP_SUL!AB236="","*",SP_SUL!AB236)</f>
        <v>*</v>
      </c>
      <c r="I219" s="121" t="str">
        <f>IF(SP_SUL!AC236="","*",SP_SUL!AC236)</f>
        <v>*</v>
      </c>
      <c r="J219" s="122" t="str">
        <f>IF(SP_SUL!AA236="","*",SP_SUL!AA236)</f>
        <v>*</v>
      </c>
      <c r="K219" s="134" t="str">
        <f>IF(SP_SUL!AD236="","*",SP_SUL!AD236)</f>
        <v>*</v>
      </c>
    </row>
    <row r="220" spans="2:11" s="123" customFormat="1" hidden="1">
      <c r="B220" s="120" t="str">
        <f>IF(SP_SUL!Y237="","*",SP_SUL!Y237)</f>
        <v>*</v>
      </c>
      <c r="C220" s="121" t="str">
        <f>IF(SP_SUL!B237="","*",SP_SUL!B237)</f>
        <v>*</v>
      </c>
      <c r="D220" s="121" t="str">
        <f>IF(SP_SUL!D237="","*",SP_SUL!D237)</f>
        <v>*</v>
      </c>
      <c r="E220" s="121" t="str">
        <f>IF(SP_SUL!H237="","*",SP_SUL!H237)</f>
        <v>*</v>
      </c>
      <c r="F220" s="137" t="str">
        <f>IF(SP_SUL!M237="","*",SP_SUL!M237)</f>
        <v>-</v>
      </c>
      <c r="G220" s="121" t="str">
        <f>IF(SP_SUL!I237="","*",SP_SUL!I237)</f>
        <v>*</v>
      </c>
      <c r="H220" s="121" t="str">
        <f>IF(SP_SUL!AB237="","*",SP_SUL!AB237)</f>
        <v>*</v>
      </c>
      <c r="I220" s="121" t="str">
        <f>IF(SP_SUL!AC237="","*",SP_SUL!AC237)</f>
        <v>*</v>
      </c>
      <c r="J220" s="122" t="str">
        <f>IF(SP_SUL!AA237="","*",SP_SUL!AA237)</f>
        <v>*</v>
      </c>
      <c r="K220" s="134" t="str">
        <f>IF(SP_SUL!AD237="","*",SP_SUL!AD237)</f>
        <v>*</v>
      </c>
    </row>
    <row r="221" spans="2:11" s="123" customFormat="1" hidden="1">
      <c r="B221" s="120" t="str">
        <f>IF(SP_SUL!Y238="","*",SP_SUL!Y238)</f>
        <v>*</v>
      </c>
      <c r="C221" s="121" t="str">
        <f>IF(SP_SUL!B238="","*",SP_SUL!B238)</f>
        <v>*</v>
      </c>
      <c r="D221" s="121" t="str">
        <f>IF(SP_SUL!D238="","*",SP_SUL!D238)</f>
        <v>*</v>
      </c>
      <c r="E221" s="121" t="str">
        <f>IF(SP_SUL!H238="","*",SP_SUL!H238)</f>
        <v>*</v>
      </c>
      <c r="F221" s="137" t="str">
        <f>IF(SP_SUL!M238="","*",SP_SUL!M238)</f>
        <v>-</v>
      </c>
      <c r="G221" s="121" t="str">
        <f>IF(SP_SUL!I238="","*",SP_SUL!I238)</f>
        <v>*</v>
      </c>
      <c r="H221" s="121" t="str">
        <f>IF(SP_SUL!AB238="","*",SP_SUL!AB238)</f>
        <v>*</v>
      </c>
      <c r="I221" s="121" t="str">
        <f>IF(SP_SUL!AC238="","*",SP_SUL!AC238)</f>
        <v>*</v>
      </c>
      <c r="J221" s="122" t="str">
        <f>IF(SP_SUL!AA238="","*",SP_SUL!AA238)</f>
        <v>*</v>
      </c>
      <c r="K221" s="134" t="str">
        <f>IF(SP_SUL!AD238="","*",SP_SUL!AD238)</f>
        <v>*</v>
      </c>
    </row>
    <row r="222" spans="2:11" s="123" customFormat="1" hidden="1">
      <c r="B222" s="120" t="str">
        <f>IF(SP_SUL!Y239="","*",SP_SUL!Y239)</f>
        <v>*</v>
      </c>
      <c r="C222" s="121" t="str">
        <f>IF(SP_SUL!B239="","*",SP_SUL!B239)</f>
        <v>*</v>
      </c>
      <c r="D222" s="121" t="str">
        <f>IF(SP_SUL!D239="","*",SP_SUL!D239)</f>
        <v>*</v>
      </c>
      <c r="E222" s="121" t="str">
        <f>IF(SP_SUL!H239="","*",SP_SUL!H239)</f>
        <v>*</v>
      </c>
      <c r="F222" s="137" t="str">
        <f>IF(SP_SUL!M239="","*",SP_SUL!M239)</f>
        <v>-</v>
      </c>
      <c r="G222" s="121" t="str">
        <f>IF(SP_SUL!I239="","*",SP_SUL!I239)</f>
        <v>*</v>
      </c>
      <c r="H222" s="121" t="str">
        <f>IF(SP_SUL!AB239="","*",SP_SUL!AB239)</f>
        <v>*</v>
      </c>
      <c r="I222" s="121" t="str">
        <f>IF(SP_SUL!AC239="","*",SP_SUL!AC239)</f>
        <v>*</v>
      </c>
      <c r="J222" s="122" t="str">
        <f>IF(SP_SUL!AA239="","*",SP_SUL!AA239)</f>
        <v>*</v>
      </c>
      <c r="K222" s="134" t="str">
        <f>IF(SP_SUL!AD239="","*",SP_SUL!AD239)</f>
        <v>*</v>
      </c>
    </row>
    <row r="223" spans="2:11" s="123" customFormat="1" hidden="1">
      <c r="B223" s="120" t="str">
        <f>IF(SP_SUL!Y240="","*",SP_SUL!Y240)</f>
        <v>*</v>
      </c>
      <c r="C223" s="121" t="str">
        <f>IF(SP_SUL!B240="","*",SP_SUL!B240)</f>
        <v>*</v>
      </c>
      <c r="D223" s="121" t="str">
        <f>IF(SP_SUL!D240="","*",SP_SUL!D240)</f>
        <v>*</v>
      </c>
      <c r="E223" s="121" t="str">
        <f>IF(SP_SUL!H240="","*",SP_SUL!H240)</f>
        <v>*</v>
      </c>
      <c r="F223" s="137" t="str">
        <f>IF(SP_SUL!M240="","*",SP_SUL!M240)</f>
        <v>-</v>
      </c>
      <c r="G223" s="121" t="str">
        <f>IF(SP_SUL!I240="","*",SP_SUL!I240)</f>
        <v>*</v>
      </c>
      <c r="H223" s="121" t="str">
        <f>IF(SP_SUL!AB240="","*",SP_SUL!AB240)</f>
        <v>*</v>
      </c>
      <c r="I223" s="121" t="str">
        <f>IF(SP_SUL!AC240="","*",SP_SUL!AC240)</f>
        <v>*</v>
      </c>
      <c r="J223" s="122" t="str">
        <f>IF(SP_SUL!AA240="","*",SP_SUL!AA240)</f>
        <v>*</v>
      </c>
      <c r="K223" s="134" t="str">
        <f>IF(SP_SUL!AD240="","*",SP_SUL!AD240)</f>
        <v>*</v>
      </c>
    </row>
    <row r="224" spans="2:11" s="123" customFormat="1" hidden="1">
      <c r="B224" s="120" t="str">
        <f>IF(SP_SUL!Y241="","*",SP_SUL!Y241)</f>
        <v>*</v>
      </c>
      <c r="C224" s="121" t="str">
        <f>IF(SP_SUL!B241="","*",SP_SUL!B241)</f>
        <v>*</v>
      </c>
      <c r="D224" s="121" t="str">
        <f>IF(SP_SUL!D241="","*",SP_SUL!D241)</f>
        <v>*</v>
      </c>
      <c r="E224" s="121" t="str">
        <f>IF(SP_SUL!H241="","*",SP_SUL!H241)</f>
        <v>*</v>
      </c>
      <c r="F224" s="137" t="str">
        <f>IF(SP_SUL!M241="","*",SP_SUL!M241)</f>
        <v>-</v>
      </c>
      <c r="G224" s="121" t="str">
        <f>IF(SP_SUL!I241="","*",SP_SUL!I241)</f>
        <v>*</v>
      </c>
      <c r="H224" s="121" t="str">
        <f>IF(SP_SUL!AB241="","*",SP_SUL!AB241)</f>
        <v>*</v>
      </c>
      <c r="I224" s="121" t="str">
        <f>IF(SP_SUL!AC241="","*",SP_SUL!AC241)</f>
        <v>*</v>
      </c>
      <c r="J224" s="122" t="str">
        <f>IF(SP_SUL!AA241="","*",SP_SUL!AA241)</f>
        <v>*</v>
      </c>
      <c r="K224" s="134" t="str">
        <f>IF(SP_SUL!AD241="","*",SP_SUL!AD241)</f>
        <v>*</v>
      </c>
    </row>
    <row r="225" spans="2:11" s="123" customFormat="1" hidden="1">
      <c r="B225" s="120" t="str">
        <f>IF(SP_SUL!Y242="","*",SP_SUL!Y242)</f>
        <v>*</v>
      </c>
      <c r="C225" s="121" t="str">
        <f>IF(SP_SUL!B242="","*",SP_SUL!B242)</f>
        <v>*</v>
      </c>
      <c r="D225" s="121" t="str">
        <f>IF(SP_SUL!D242="","*",SP_SUL!D242)</f>
        <v>*</v>
      </c>
      <c r="E225" s="121" t="str">
        <f>IF(SP_SUL!H242="","*",SP_SUL!H242)</f>
        <v>*</v>
      </c>
      <c r="F225" s="137" t="str">
        <f>IF(SP_SUL!M242="","*",SP_SUL!M242)</f>
        <v>-</v>
      </c>
      <c r="G225" s="121" t="str">
        <f>IF(SP_SUL!I242="","*",SP_SUL!I242)</f>
        <v>*</v>
      </c>
      <c r="H225" s="121" t="str">
        <f>IF(SP_SUL!AB242="","*",SP_SUL!AB242)</f>
        <v>*</v>
      </c>
      <c r="I225" s="121" t="str">
        <f>IF(SP_SUL!AC242="","*",SP_SUL!AC242)</f>
        <v>*</v>
      </c>
      <c r="J225" s="122" t="str">
        <f>IF(SP_SUL!AA242="","*",SP_SUL!AA242)</f>
        <v>*</v>
      </c>
      <c r="K225" s="134" t="str">
        <f>IF(SP_SUL!AD242="","*",SP_SUL!AD242)</f>
        <v>*</v>
      </c>
    </row>
    <row r="226" spans="2:11" s="123" customFormat="1" hidden="1">
      <c r="B226" s="120" t="str">
        <f>IF(SP_SUL!Y243="","*",SP_SUL!Y243)</f>
        <v>*</v>
      </c>
      <c r="C226" s="121" t="str">
        <f>IF(SP_SUL!B243="","*",SP_SUL!B243)</f>
        <v>*</v>
      </c>
      <c r="D226" s="121" t="str">
        <f>IF(SP_SUL!D243="","*",SP_SUL!D243)</f>
        <v>*</v>
      </c>
      <c r="E226" s="121" t="str">
        <f>IF(SP_SUL!H243="","*",SP_SUL!H243)</f>
        <v>*</v>
      </c>
      <c r="F226" s="137" t="str">
        <f>IF(SP_SUL!M243="","*",SP_SUL!M243)</f>
        <v>-</v>
      </c>
      <c r="G226" s="121" t="str">
        <f>IF(SP_SUL!I243="","*",SP_SUL!I243)</f>
        <v>*</v>
      </c>
      <c r="H226" s="121" t="str">
        <f>IF(SP_SUL!AB243="","*",SP_SUL!AB243)</f>
        <v>*</v>
      </c>
      <c r="I226" s="121" t="str">
        <f>IF(SP_SUL!AC243="","*",SP_SUL!AC243)</f>
        <v>*</v>
      </c>
      <c r="J226" s="122" t="str">
        <f>IF(SP_SUL!AA243="","*",SP_SUL!AA243)</f>
        <v>*</v>
      </c>
      <c r="K226" s="134" t="str">
        <f>IF(SP_SUL!AD243="","*",SP_SUL!AD243)</f>
        <v>*</v>
      </c>
    </row>
    <row r="227" spans="2:11" s="123" customFormat="1" hidden="1">
      <c r="B227" s="120" t="str">
        <f>IF(SP_SUL!Y244="","*",SP_SUL!Y244)</f>
        <v>*</v>
      </c>
      <c r="C227" s="121" t="str">
        <f>IF(SP_SUL!B244="","*",SP_SUL!B244)</f>
        <v>*</v>
      </c>
      <c r="D227" s="121" t="str">
        <f>IF(SP_SUL!D244="","*",SP_SUL!D244)</f>
        <v>*</v>
      </c>
      <c r="E227" s="121" t="str">
        <f>IF(SP_SUL!H244="","*",SP_SUL!H244)</f>
        <v>*</v>
      </c>
      <c r="F227" s="137" t="str">
        <f>IF(SP_SUL!M244="","*",SP_SUL!M244)</f>
        <v>-</v>
      </c>
      <c r="G227" s="121" t="str">
        <f>IF(SP_SUL!I244="","*",SP_SUL!I244)</f>
        <v>*</v>
      </c>
      <c r="H227" s="121" t="str">
        <f>IF(SP_SUL!AB244="","*",SP_SUL!AB244)</f>
        <v>*</v>
      </c>
      <c r="I227" s="121" t="str">
        <f>IF(SP_SUL!AC244="","*",SP_SUL!AC244)</f>
        <v>*</v>
      </c>
      <c r="J227" s="122" t="str">
        <f>IF(SP_SUL!AA244="","*",SP_SUL!AA244)</f>
        <v>*</v>
      </c>
      <c r="K227" s="134" t="str">
        <f>IF(SP_SUL!AD244="","*",SP_SUL!AD244)</f>
        <v>*</v>
      </c>
    </row>
    <row r="228" spans="2:11" s="123" customFormat="1" hidden="1">
      <c r="B228" s="120" t="str">
        <f>IF(SP_SUL!Y250="","*",SP_SUL!Y250)</f>
        <v>*</v>
      </c>
      <c r="C228" s="121" t="str">
        <f>IF(SP_SUL!B250="","*",SP_SUL!B250)</f>
        <v>*</v>
      </c>
      <c r="D228" s="121" t="str">
        <f>IF(SP_SUL!D250="","*",SP_SUL!D250)</f>
        <v>*</v>
      </c>
      <c r="E228" s="121" t="str">
        <f>IF(SP_SUL!H250="","*",SP_SUL!H250)</f>
        <v>*</v>
      </c>
      <c r="F228" s="137" t="str">
        <f>IF(SP_SUL!M250="","*",SP_SUL!M250)</f>
        <v>-</v>
      </c>
      <c r="G228" s="121" t="str">
        <f>IF(SP_SUL!I250="","*",SP_SUL!I250)</f>
        <v>*</v>
      </c>
      <c r="H228" s="121" t="str">
        <f>IF(SP_SUL!AB250="","*",SP_SUL!AB250)</f>
        <v>*</v>
      </c>
      <c r="I228" s="121" t="str">
        <f>IF(SP_SUL!AC250="","*",SP_SUL!AC250)</f>
        <v>*</v>
      </c>
      <c r="J228" s="122" t="str">
        <f>IF(SP_SUL!AA250="","*",SP_SUL!AA250)</f>
        <v>*</v>
      </c>
      <c r="K228" s="134" t="str">
        <f>IF(SP_SUL!AD250="","*",SP_SUL!AD250)</f>
        <v>*</v>
      </c>
    </row>
    <row r="229" spans="2:11" s="123" customFormat="1" hidden="1">
      <c r="B229" s="120" t="str">
        <f>IF(SP_SUL!Y251="","*",SP_SUL!Y251)</f>
        <v>*</v>
      </c>
      <c r="C229" s="121" t="str">
        <f>IF(SP_SUL!B251="","*",SP_SUL!B251)</f>
        <v>*</v>
      </c>
      <c r="D229" s="121" t="str">
        <f>IF(SP_SUL!D251="","*",SP_SUL!D251)</f>
        <v>*</v>
      </c>
      <c r="E229" s="121" t="str">
        <f>IF(SP_SUL!H251="","*",SP_SUL!H251)</f>
        <v>*</v>
      </c>
      <c r="F229" s="137" t="str">
        <f>IF(SP_SUL!M251="","*",SP_SUL!M251)</f>
        <v>-</v>
      </c>
      <c r="G229" s="121" t="str">
        <f>IF(SP_SUL!I251="","*",SP_SUL!I251)</f>
        <v>*</v>
      </c>
      <c r="H229" s="121" t="str">
        <f>IF(SP_SUL!AB251="","*",SP_SUL!AB251)</f>
        <v>*</v>
      </c>
      <c r="I229" s="121" t="str">
        <f>IF(SP_SUL!AC251="","*",SP_SUL!AC251)</f>
        <v>*</v>
      </c>
      <c r="J229" s="122" t="str">
        <f>IF(SP_SUL!AA251="","*",SP_SUL!AA251)</f>
        <v>*</v>
      </c>
      <c r="K229" s="134" t="str">
        <f>IF(SP_SUL!AD251="","*",SP_SUL!AD251)</f>
        <v>*</v>
      </c>
    </row>
    <row r="230" spans="2:11" s="123" customFormat="1" hidden="1">
      <c r="B230" s="120" t="str">
        <f>IF(SP_SUL!Y252="","*",SP_SUL!Y252)</f>
        <v>*</v>
      </c>
      <c r="C230" s="121" t="str">
        <f>IF(SP_SUL!B252="","*",SP_SUL!B252)</f>
        <v>*</v>
      </c>
      <c r="D230" s="121" t="str">
        <f>IF(SP_SUL!D252="","*",SP_SUL!D252)</f>
        <v>*</v>
      </c>
      <c r="E230" s="121" t="str">
        <f>IF(SP_SUL!H252="","*",SP_SUL!H252)</f>
        <v>*</v>
      </c>
      <c r="F230" s="137" t="str">
        <f>IF(SP_SUL!M252="","*",SP_SUL!M252)</f>
        <v>-</v>
      </c>
      <c r="G230" s="121" t="str">
        <f>IF(SP_SUL!I252="","*",SP_SUL!I252)</f>
        <v>*</v>
      </c>
      <c r="H230" s="121" t="str">
        <f>IF(SP_SUL!AB252="","*",SP_SUL!AB252)</f>
        <v>*</v>
      </c>
      <c r="I230" s="121" t="str">
        <f>IF(SP_SUL!AC252="","*",SP_SUL!AC252)</f>
        <v>*</v>
      </c>
      <c r="J230" s="122" t="str">
        <f>IF(SP_SUL!AA252="","*",SP_SUL!AA252)</f>
        <v>*</v>
      </c>
      <c r="K230" s="134" t="str">
        <f>IF(SP_SUL!AD252="","*",SP_SUL!AD252)</f>
        <v>*</v>
      </c>
    </row>
    <row r="231" spans="2:11" s="123" customFormat="1" hidden="1">
      <c r="B231" s="120" t="str">
        <f>IF(SP_SUL!Y253="","*",SP_SUL!Y253)</f>
        <v>*</v>
      </c>
      <c r="C231" s="121" t="str">
        <f>IF(SP_SUL!B253="","*",SP_SUL!B253)</f>
        <v>*</v>
      </c>
      <c r="D231" s="121" t="str">
        <f>IF(SP_SUL!D253="","*",SP_SUL!D253)</f>
        <v>*</v>
      </c>
      <c r="E231" s="121" t="str">
        <f>IF(SP_SUL!H253="","*",SP_SUL!H253)</f>
        <v>*</v>
      </c>
      <c r="F231" s="137" t="str">
        <f>IF(SP_SUL!M253="","*",SP_SUL!M253)</f>
        <v>-</v>
      </c>
      <c r="G231" s="121" t="str">
        <f>IF(SP_SUL!I253="","*",SP_SUL!I253)</f>
        <v>*</v>
      </c>
      <c r="H231" s="121" t="str">
        <f>IF(SP_SUL!AB253="","*",SP_SUL!AB253)</f>
        <v>*</v>
      </c>
      <c r="I231" s="121" t="str">
        <f>IF(SP_SUL!AC253="","*",SP_SUL!AC253)</f>
        <v>*</v>
      </c>
      <c r="J231" s="122" t="str">
        <f>IF(SP_SUL!AA253="","*",SP_SUL!AA253)</f>
        <v>*</v>
      </c>
      <c r="K231" s="134" t="str">
        <f>IF(SP_SUL!AD253="","*",SP_SUL!AD253)</f>
        <v>*</v>
      </c>
    </row>
    <row r="232" spans="2:11" s="123" customFormat="1" hidden="1">
      <c r="B232" s="120" t="str">
        <f>IF(SP_SUL!Y254="","*",SP_SUL!Y254)</f>
        <v>*</v>
      </c>
      <c r="C232" s="121" t="str">
        <f>IF(SP_SUL!B254="","*",SP_SUL!B254)</f>
        <v>*</v>
      </c>
      <c r="D232" s="121" t="str">
        <f>IF(SP_SUL!D254="","*",SP_SUL!D254)</f>
        <v>*</v>
      </c>
      <c r="E232" s="121" t="str">
        <f>IF(SP_SUL!H254="","*",SP_SUL!H254)</f>
        <v>*</v>
      </c>
      <c r="F232" s="137" t="str">
        <f>IF(SP_SUL!M254="","*",SP_SUL!M254)</f>
        <v>-</v>
      </c>
      <c r="G232" s="121" t="str">
        <f>IF(SP_SUL!I254="","*",SP_SUL!I254)</f>
        <v>*</v>
      </c>
      <c r="H232" s="121" t="str">
        <f>IF(SP_SUL!AB254="","*",SP_SUL!AB254)</f>
        <v>*</v>
      </c>
      <c r="I232" s="121" t="str">
        <f>IF(SP_SUL!AC254="","*",SP_SUL!AC254)</f>
        <v>*</v>
      </c>
      <c r="J232" s="122" t="str">
        <f>IF(SP_SUL!AA254="","*",SP_SUL!AA254)</f>
        <v>*</v>
      </c>
      <c r="K232" s="134" t="str">
        <f>IF(SP_SUL!AD254="","*",SP_SUL!AD254)</f>
        <v>*</v>
      </c>
    </row>
    <row r="233" spans="2:11" s="123" customFormat="1" hidden="1">
      <c r="B233" s="120" t="str">
        <f>IF(SP_SUL!Y255="","*",SP_SUL!Y255)</f>
        <v>*</v>
      </c>
      <c r="C233" s="121" t="str">
        <f>IF(SP_SUL!B255="","*",SP_SUL!B255)</f>
        <v>*</v>
      </c>
      <c r="D233" s="121" t="str">
        <f>IF(SP_SUL!D255="","*",SP_SUL!D255)</f>
        <v>*</v>
      </c>
      <c r="E233" s="121" t="str">
        <f>IF(SP_SUL!H255="","*",SP_SUL!H255)</f>
        <v>*</v>
      </c>
      <c r="F233" s="137" t="str">
        <f>IF(SP_SUL!M255="","*",SP_SUL!M255)</f>
        <v>-</v>
      </c>
      <c r="G233" s="121" t="str">
        <f>IF(SP_SUL!I255="","*",SP_SUL!I255)</f>
        <v>*</v>
      </c>
      <c r="H233" s="121" t="str">
        <f>IF(SP_SUL!AB255="","*",SP_SUL!AB255)</f>
        <v>*</v>
      </c>
      <c r="I233" s="121" t="str">
        <f>IF(SP_SUL!AC255="","*",SP_SUL!AC255)</f>
        <v>*</v>
      </c>
      <c r="J233" s="122" t="str">
        <f>IF(SP_SUL!AA255="","*",SP_SUL!AA255)</f>
        <v>*</v>
      </c>
      <c r="K233" s="134" t="str">
        <f>IF(SP_SUL!AD255="","*",SP_SUL!AD255)</f>
        <v>*</v>
      </c>
    </row>
    <row r="234" spans="2:11" s="123" customFormat="1" hidden="1">
      <c r="B234" s="120" t="str">
        <f>IF(SP_SUL!Y256="","*",SP_SUL!Y256)</f>
        <v>*</v>
      </c>
      <c r="C234" s="121" t="str">
        <f>IF(SP_SUL!B256="","*",SP_SUL!B256)</f>
        <v>*</v>
      </c>
      <c r="D234" s="121" t="str">
        <f>IF(SP_SUL!D256="","*",SP_SUL!D256)</f>
        <v>*</v>
      </c>
      <c r="E234" s="121" t="str">
        <f>IF(SP_SUL!H256="","*",SP_SUL!H256)</f>
        <v>*</v>
      </c>
      <c r="F234" s="137" t="str">
        <f>IF(SP_SUL!M256="","*",SP_SUL!M256)</f>
        <v>-</v>
      </c>
      <c r="G234" s="121" t="str">
        <f>IF(SP_SUL!I256="","*",SP_SUL!I256)</f>
        <v>*</v>
      </c>
      <c r="H234" s="121" t="str">
        <f>IF(SP_SUL!AB256="","*",SP_SUL!AB256)</f>
        <v>*</v>
      </c>
      <c r="I234" s="121" t="str">
        <f>IF(SP_SUL!AC256="","*",SP_SUL!AC256)</f>
        <v>*</v>
      </c>
      <c r="J234" s="122" t="str">
        <f>IF(SP_SUL!AA256="","*",SP_SUL!AA256)</f>
        <v>*</v>
      </c>
      <c r="K234" s="134" t="str">
        <f>IF(SP_SUL!AD256="","*",SP_SUL!AD256)</f>
        <v>*</v>
      </c>
    </row>
    <row r="235" spans="2:11" s="123" customFormat="1" hidden="1">
      <c r="B235" s="120" t="str">
        <f>IF(SP_SUL!Y257="","*",SP_SUL!Y257)</f>
        <v>*</v>
      </c>
      <c r="C235" s="121" t="str">
        <f>IF(SP_SUL!B257="","*",SP_SUL!B257)</f>
        <v>*</v>
      </c>
      <c r="D235" s="121" t="str">
        <f>IF(SP_SUL!D257="","*",SP_SUL!D257)</f>
        <v>*</v>
      </c>
      <c r="E235" s="121" t="str">
        <f>IF(SP_SUL!H257="","*",SP_SUL!H257)</f>
        <v>*</v>
      </c>
      <c r="F235" s="137" t="str">
        <f>IF(SP_SUL!M257="","*",SP_SUL!M257)</f>
        <v>-</v>
      </c>
      <c r="G235" s="121" t="str">
        <f>IF(SP_SUL!I257="","*",SP_SUL!I257)</f>
        <v>*</v>
      </c>
      <c r="H235" s="121" t="str">
        <f>IF(SP_SUL!AB257="","*",SP_SUL!AB257)</f>
        <v>*</v>
      </c>
      <c r="I235" s="121" t="str">
        <f>IF(SP_SUL!AC257="","*",SP_SUL!AC257)</f>
        <v>*</v>
      </c>
      <c r="J235" s="122" t="str">
        <f>IF(SP_SUL!AA257="","*",SP_SUL!AA257)</f>
        <v>*</v>
      </c>
      <c r="K235" s="134" t="str">
        <f>IF(SP_SUL!AD257="","*",SP_SUL!AD257)</f>
        <v>*</v>
      </c>
    </row>
    <row r="236" spans="2:11" s="123" customFormat="1" hidden="1">
      <c r="B236" s="120" t="str">
        <f>IF(SP_SUL!Y258="","*",SP_SUL!Y258)</f>
        <v>*</v>
      </c>
      <c r="C236" s="121" t="str">
        <f>IF(SP_SUL!B258="","*",SP_SUL!B258)</f>
        <v>*</v>
      </c>
      <c r="D236" s="121" t="str">
        <f>IF(SP_SUL!D258="","*",SP_SUL!D258)</f>
        <v>*</v>
      </c>
      <c r="E236" s="121" t="str">
        <f>IF(SP_SUL!H258="","*",SP_SUL!H258)</f>
        <v>*</v>
      </c>
      <c r="F236" s="137" t="str">
        <f>IF(SP_SUL!M258="","*",SP_SUL!M258)</f>
        <v>-</v>
      </c>
      <c r="G236" s="121" t="str">
        <f>IF(SP_SUL!I258="","*",SP_SUL!I258)</f>
        <v>*</v>
      </c>
      <c r="H236" s="121" t="str">
        <f>IF(SP_SUL!AB258="","*",SP_SUL!AB258)</f>
        <v>*</v>
      </c>
      <c r="I236" s="121" t="str">
        <f>IF(SP_SUL!AC258="","*",SP_SUL!AC258)</f>
        <v>*</v>
      </c>
      <c r="J236" s="122" t="str">
        <f>IF(SP_SUL!AA258="","*",SP_SUL!AA258)</f>
        <v>*</v>
      </c>
      <c r="K236" s="134" t="str">
        <f>IF(SP_SUL!AD258="","*",SP_SUL!AD258)</f>
        <v>*</v>
      </c>
    </row>
    <row r="237" spans="2:11" s="123" customFormat="1" hidden="1">
      <c r="B237" s="120" t="str">
        <f>IF(SP_SUL!Y259="","*",SP_SUL!Y259)</f>
        <v>*</v>
      </c>
      <c r="C237" s="121" t="str">
        <f>IF(SP_SUL!B259="","*",SP_SUL!B259)</f>
        <v>*</v>
      </c>
      <c r="D237" s="121" t="str">
        <f>IF(SP_SUL!D259="","*",SP_SUL!D259)</f>
        <v>*</v>
      </c>
      <c r="E237" s="121" t="str">
        <f>IF(SP_SUL!H259="","*",SP_SUL!H259)</f>
        <v>*</v>
      </c>
      <c r="F237" s="137" t="str">
        <f>IF(SP_SUL!M259="","*",SP_SUL!M259)</f>
        <v>-</v>
      </c>
      <c r="G237" s="121" t="str">
        <f>IF(SP_SUL!I259="","*",SP_SUL!I259)</f>
        <v>*</v>
      </c>
      <c r="H237" s="121" t="str">
        <f>IF(SP_SUL!AB259="","*",SP_SUL!AB259)</f>
        <v>*</v>
      </c>
      <c r="I237" s="121" t="str">
        <f>IF(SP_SUL!AC259="","*",SP_SUL!AC259)</f>
        <v>*</v>
      </c>
      <c r="J237" s="122" t="str">
        <f>IF(SP_SUL!AA259="","*",SP_SUL!AA259)</f>
        <v>*</v>
      </c>
      <c r="K237" s="134" t="str">
        <f>IF(SP_SUL!AD259="","*",SP_SUL!AD259)</f>
        <v>*</v>
      </c>
    </row>
    <row r="238" spans="2:11" s="123" customFormat="1" hidden="1">
      <c r="B238" s="120" t="str">
        <f>IF(SP_SUL!Y260="","*",SP_SUL!Y260)</f>
        <v>*</v>
      </c>
      <c r="C238" s="121" t="str">
        <f>IF(SP_SUL!B260="","*",SP_SUL!B260)</f>
        <v>*</v>
      </c>
      <c r="D238" s="121" t="str">
        <f>IF(SP_SUL!D260="","*",SP_SUL!D260)</f>
        <v>*</v>
      </c>
      <c r="E238" s="121" t="str">
        <f>IF(SP_SUL!H260="","*",SP_SUL!H260)</f>
        <v>*</v>
      </c>
      <c r="F238" s="137" t="str">
        <f>IF(SP_SUL!M260="","*",SP_SUL!M260)</f>
        <v>-</v>
      </c>
      <c r="G238" s="121" t="str">
        <f>IF(SP_SUL!I260="","*",SP_SUL!I260)</f>
        <v>*</v>
      </c>
      <c r="H238" s="121" t="str">
        <f>IF(SP_SUL!AB260="","*",SP_SUL!AB260)</f>
        <v>*</v>
      </c>
      <c r="I238" s="121" t="str">
        <f>IF(SP_SUL!AC260="","*",SP_SUL!AC260)</f>
        <v>*</v>
      </c>
      <c r="J238" s="122" t="str">
        <f>IF(SP_SUL!AA260="","*",SP_SUL!AA260)</f>
        <v>*</v>
      </c>
      <c r="K238" s="134" t="str">
        <f>IF(SP_SUL!AD260="","*",SP_SUL!AD260)</f>
        <v>*</v>
      </c>
    </row>
    <row r="239" spans="2:11" s="123" customFormat="1" hidden="1">
      <c r="B239" s="120" t="str">
        <f>IF(SP_SUL!Y261="","*",SP_SUL!Y261)</f>
        <v>*</v>
      </c>
      <c r="C239" s="121" t="str">
        <f>IF(SP_SUL!B261="","*",SP_SUL!B261)</f>
        <v>*</v>
      </c>
      <c r="D239" s="121" t="str">
        <f>IF(SP_SUL!D261="","*",SP_SUL!D261)</f>
        <v>*</v>
      </c>
      <c r="E239" s="121" t="str">
        <f>IF(SP_SUL!H261="","*",SP_SUL!H261)</f>
        <v>*</v>
      </c>
      <c r="F239" s="137" t="str">
        <f>IF(SP_SUL!M261="","*",SP_SUL!M261)</f>
        <v>-</v>
      </c>
      <c r="G239" s="121" t="str">
        <f>IF(SP_SUL!I261="","*",SP_SUL!I261)</f>
        <v>*</v>
      </c>
      <c r="H239" s="121" t="str">
        <f>IF(SP_SUL!AB261="","*",SP_SUL!AB261)</f>
        <v>*</v>
      </c>
      <c r="I239" s="121" t="str">
        <f>IF(SP_SUL!AC261="","*",SP_SUL!AC261)</f>
        <v>*</v>
      </c>
      <c r="J239" s="122" t="str">
        <f>IF(SP_SUL!AA261="","*",SP_SUL!AA261)</f>
        <v>*</v>
      </c>
      <c r="K239" s="134" t="str">
        <f>IF(SP_SUL!AD261="","*",SP_SUL!AD261)</f>
        <v>*</v>
      </c>
    </row>
    <row r="240" spans="2:11" s="123" customFormat="1" hidden="1">
      <c r="B240" s="120" t="str">
        <f>IF(SP_SUL!Y262="","*",SP_SUL!Y262)</f>
        <v>*</v>
      </c>
      <c r="C240" s="121" t="str">
        <f>IF(SP_SUL!B262="","*",SP_SUL!B262)</f>
        <v>*</v>
      </c>
      <c r="D240" s="121" t="str">
        <f>IF(SP_SUL!D262="","*",SP_SUL!D262)</f>
        <v>*</v>
      </c>
      <c r="E240" s="121" t="str">
        <f>IF(SP_SUL!H262="","*",SP_SUL!H262)</f>
        <v>*</v>
      </c>
      <c r="F240" s="137" t="str">
        <f>IF(SP_SUL!M262="","*",SP_SUL!M262)</f>
        <v>-</v>
      </c>
      <c r="G240" s="121" t="str">
        <f>IF(SP_SUL!I262="","*",SP_SUL!I262)</f>
        <v>*</v>
      </c>
      <c r="H240" s="121" t="str">
        <f>IF(SP_SUL!AB262="","*",SP_SUL!AB262)</f>
        <v>*</v>
      </c>
      <c r="I240" s="121" t="str">
        <f>IF(SP_SUL!AC262="","*",SP_SUL!AC262)</f>
        <v>*</v>
      </c>
      <c r="J240" s="122" t="str">
        <f>IF(SP_SUL!AA262="","*",SP_SUL!AA262)</f>
        <v>*</v>
      </c>
      <c r="K240" s="134" t="str">
        <f>IF(SP_SUL!AD262="","*",SP_SUL!AD262)</f>
        <v>*</v>
      </c>
    </row>
    <row r="241" spans="2:11" s="123" customFormat="1" hidden="1">
      <c r="B241" s="120" t="str">
        <f>IF(SP_SUL!Y263="","*",SP_SUL!Y263)</f>
        <v>*</v>
      </c>
      <c r="C241" s="121" t="str">
        <f>IF(SP_SUL!B263="","*",SP_SUL!B263)</f>
        <v>*</v>
      </c>
      <c r="D241" s="121" t="str">
        <f>IF(SP_SUL!D263="","*",SP_SUL!D263)</f>
        <v>*</v>
      </c>
      <c r="E241" s="121" t="str">
        <f>IF(SP_SUL!H263="","*",SP_SUL!H263)</f>
        <v>*</v>
      </c>
      <c r="F241" s="137" t="str">
        <f>IF(SP_SUL!M263="","*",SP_SUL!M263)</f>
        <v>-</v>
      </c>
      <c r="G241" s="121" t="str">
        <f>IF(SP_SUL!I263="","*",SP_SUL!I263)</f>
        <v>*</v>
      </c>
      <c r="H241" s="121" t="str">
        <f>IF(SP_SUL!AB263="","*",SP_SUL!AB263)</f>
        <v>*</v>
      </c>
      <c r="I241" s="121" t="str">
        <f>IF(SP_SUL!AC263="","*",SP_SUL!AC263)</f>
        <v>*</v>
      </c>
      <c r="J241" s="122" t="str">
        <f>IF(SP_SUL!AA263="","*",SP_SUL!AA263)</f>
        <v>*</v>
      </c>
      <c r="K241" s="134" t="str">
        <f>IF(SP_SUL!AD263="","*",SP_SUL!AD263)</f>
        <v>*</v>
      </c>
    </row>
    <row r="242" spans="2:11" s="123" customFormat="1" hidden="1">
      <c r="B242" s="120" t="str">
        <f>IF(SP_SUL!Y264="","*",SP_SUL!Y264)</f>
        <v>*</v>
      </c>
      <c r="C242" s="121" t="str">
        <f>IF(SP_SUL!B264="","*",SP_SUL!B264)</f>
        <v>*</v>
      </c>
      <c r="D242" s="121" t="str">
        <f>IF(SP_SUL!D264="","*",SP_SUL!D264)</f>
        <v>*</v>
      </c>
      <c r="E242" s="121" t="str">
        <f>IF(SP_SUL!H264="","*",SP_SUL!H264)</f>
        <v>*</v>
      </c>
      <c r="F242" s="137" t="str">
        <f>IF(SP_SUL!M264="","*",SP_SUL!M264)</f>
        <v>-</v>
      </c>
      <c r="G242" s="121" t="str">
        <f>IF(SP_SUL!I264="","*",SP_SUL!I264)</f>
        <v>*</v>
      </c>
      <c r="H242" s="121" t="str">
        <f>IF(SP_SUL!AB264="","*",SP_SUL!AB264)</f>
        <v>*</v>
      </c>
      <c r="I242" s="121" t="str">
        <f>IF(SP_SUL!AC264="","*",SP_SUL!AC264)</f>
        <v>*</v>
      </c>
      <c r="J242" s="122" t="str">
        <f>IF(SP_SUL!AA264="","*",SP_SUL!AA264)</f>
        <v>*</v>
      </c>
      <c r="K242" s="134" t="str">
        <f>IF(SP_SUL!AD264="","*",SP_SUL!AD264)</f>
        <v>*</v>
      </c>
    </row>
    <row r="243" spans="2:11" s="123" customFormat="1" hidden="1">
      <c r="B243" s="120" t="str">
        <f>IF(SP_SUL!Y265="","*",SP_SUL!Y265)</f>
        <v>*</v>
      </c>
      <c r="C243" s="121" t="str">
        <f>IF(SP_SUL!B265="","*",SP_SUL!B265)</f>
        <v>*</v>
      </c>
      <c r="D243" s="121" t="str">
        <f>IF(SP_SUL!D265="","*",SP_SUL!D265)</f>
        <v>*</v>
      </c>
      <c r="E243" s="121" t="str">
        <f>IF(SP_SUL!H265="","*",SP_SUL!H265)</f>
        <v>*</v>
      </c>
      <c r="F243" s="137" t="str">
        <f>IF(SP_SUL!M265="","*",SP_SUL!M265)</f>
        <v>-</v>
      </c>
      <c r="G243" s="121" t="str">
        <f>IF(SP_SUL!I265="","*",SP_SUL!I265)</f>
        <v>*</v>
      </c>
      <c r="H243" s="121" t="str">
        <f>IF(SP_SUL!AB265="","*",SP_SUL!AB265)</f>
        <v>*</v>
      </c>
      <c r="I243" s="121" t="str">
        <f>IF(SP_SUL!AC265="","*",SP_SUL!AC265)</f>
        <v>*</v>
      </c>
      <c r="J243" s="122" t="str">
        <f>IF(SP_SUL!AA265="","*",SP_SUL!AA265)</f>
        <v>*</v>
      </c>
      <c r="K243" s="134" t="str">
        <f>IF(SP_SUL!AD265="","*",SP_SUL!AD265)</f>
        <v>*</v>
      </c>
    </row>
    <row r="244" spans="2:11" s="123" customFormat="1" hidden="1">
      <c r="B244" s="120" t="str">
        <f>IF(SP_SUL!Y266="","*",SP_SUL!Y266)</f>
        <v>*</v>
      </c>
      <c r="C244" s="121" t="str">
        <f>IF(SP_SUL!B266="","*",SP_SUL!B266)</f>
        <v>*</v>
      </c>
      <c r="D244" s="121" t="str">
        <f>IF(SP_SUL!D266="","*",SP_SUL!D266)</f>
        <v>*</v>
      </c>
      <c r="E244" s="121" t="str">
        <f>IF(SP_SUL!H266="","*",SP_SUL!H266)</f>
        <v>*</v>
      </c>
      <c r="F244" s="137" t="str">
        <f>IF(SP_SUL!M266="","*",SP_SUL!M266)</f>
        <v>-</v>
      </c>
      <c r="G244" s="121" t="str">
        <f>IF(SP_SUL!I266="","*",SP_SUL!I266)</f>
        <v>*</v>
      </c>
      <c r="H244" s="121" t="str">
        <f>IF(SP_SUL!AB266="","*",SP_SUL!AB266)</f>
        <v>*</v>
      </c>
      <c r="I244" s="121" t="str">
        <f>IF(SP_SUL!AC266="","*",SP_SUL!AC266)</f>
        <v>*</v>
      </c>
      <c r="J244" s="122" t="str">
        <f>IF(SP_SUL!AA266="","*",SP_SUL!AA266)</f>
        <v>*</v>
      </c>
      <c r="K244" s="134" t="str">
        <f>IF(SP_SUL!AD266="","*",SP_SUL!AD266)</f>
        <v>*</v>
      </c>
    </row>
    <row r="245" spans="2:11" s="123" customFormat="1" hidden="1">
      <c r="B245" s="120" t="str">
        <f>IF(SP_SUL!Y267="","*",SP_SUL!Y267)</f>
        <v>*</v>
      </c>
      <c r="C245" s="121" t="str">
        <f>IF(SP_SUL!B267="","*",SP_SUL!B267)</f>
        <v>*</v>
      </c>
      <c r="D245" s="121" t="str">
        <f>IF(SP_SUL!D267="","*",SP_SUL!D267)</f>
        <v>*</v>
      </c>
      <c r="E245" s="121" t="str">
        <f>IF(SP_SUL!H267="","*",SP_SUL!H267)</f>
        <v>*</v>
      </c>
      <c r="F245" s="137" t="str">
        <f>IF(SP_SUL!M267="","*",SP_SUL!M267)</f>
        <v>-</v>
      </c>
      <c r="G245" s="121" t="str">
        <f>IF(SP_SUL!I267="","*",SP_SUL!I267)</f>
        <v>*</v>
      </c>
      <c r="H245" s="121" t="str">
        <f>IF(SP_SUL!AB267="","*",SP_SUL!AB267)</f>
        <v>*</v>
      </c>
      <c r="I245" s="121" t="str">
        <f>IF(SP_SUL!AC267="","*",SP_SUL!AC267)</f>
        <v>*</v>
      </c>
      <c r="J245" s="122" t="str">
        <f>IF(SP_SUL!AA267="","*",SP_SUL!AA267)</f>
        <v>*</v>
      </c>
      <c r="K245" s="134" t="str">
        <f>IF(SP_SUL!AD267="","*",SP_SUL!AD267)</f>
        <v>*</v>
      </c>
    </row>
    <row r="246" spans="2:11" s="123" customFormat="1" hidden="1">
      <c r="B246" s="120" t="str">
        <f>IF(SP_SUL!Y268="","*",SP_SUL!Y268)</f>
        <v>*</v>
      </c>
      <c r="C246" s="121" t="str">
        <f>IF(SP_SUL!B268="","*",SP_SUL!B268)</f>
        <v>*</v>
      </c>
      <c r="D246" s="121" t="str">
        <f>IF(SP_SUL!D268="","*",SP_SUL!D268)</f>
        <v>*</v>
      </c>
      <c r="E246" s="121" t="str">
        <f>IF(SP_SUL!H268="","*",SP_SUL!H268)</f>
        <v>*</v>
      </c>
      <c r="F246" s="137" t="str">
        <f>IF(SP_SUL!M268="","*",SP_SUL!M268)</f>
        <v>-</v>
      </c>
      <c r="G246" s="121" t="str">
        <f>IF(SP_SUL!I268="","*",SP_SUL!I268)</f>
        <v>*</v>
      </c>
      <c r="H246" s="121" t="str">
        <f>IF(SP_SUL!AB268="","*",SP_SUL!AB268)</f>
        <v>*</v>
      </c>
      <c r="I246" s="121" t="str">
        <f>IF(SP_SUL!AC268="","*",SP_SUL!AC268)</f>
        <v>*</v>
      </c>
      <c r="J246" s="122" t="str">
        <f>IF(SP_SUL!AA268="","*",SP_SUL!AA268)</f>
        <v>*</v>
      </c>
      <c r="K246" s="134" t="str">
        <f>IF(SP_SUL!AD268="","*",SP_SUL!AD268)</f>
        <v>*</v>
      </c>
    </row>
    <row r="247" spans="2:11" s="123" customFormat="1" hidden="1">
      <c r="B247" s="120" t="str">
        <f>IF(SP_SUL!Y269="","*",SP_SUL!Y269)</f>
        <v>*</v>
      </c>
      <c r="C247" s="121" t="str">
        <f>IF(SP_SUL!B269="","*",SP_SUL!B269)</f>
        <v>*</v>
      </c>
      <c r="D247" s="121" t="str">
        <f>IF(SP_SUL!D269="","*",SP_SUL!D269)</f>
        <v>*</v>
      </c>
      <c r="E247" s="121" t="str">
        <f>IF(SP_SUL!H269="","*",SP_SUL!H269)</f>
        <v>*</v>
      </c>
      <c r="F247" s="137" t="str">
        <f>IF(SP_SUL!M269="","*",SP_SUL!M269)</f>
        <v>-</v>
      </c>
      <c r="G247" s="121" t="str">
        <f>IF(SP_SUL!I269="","*",SP_SUL!I269)</f>
        <v>*</v>
      </c>
      <c r="H247" s="121" t="str">
        <f>IF(SP_SUL!AB269="","*",SP_SUL!AB269)</f>
        <v>*</v>
      </c>
      <c r="I247" s="121" t="str">
        <f>IF(SP_SUL!AC269="","*",SP_SUL!AC269)</f>
        <v>*</v>
      </c>
      <c r="J247" s="122" t="str">
        <f>IF(SP_SUL!AA269="","*",SP_SUL!AA269)</f>
        <v>*</v>
      </c>
      <c r="K247" s="134" t="str">
        <f>IF(SP_SUL!AD269="","*",SP_SUL!AD269)</f>
        <v>*</v>
      </c>
    </row>
    <row r="248" spans="2:11" s="123" customFormat="1" hidden="1">
      <c r="B248" s="120" t="str">
        <f>IF(SP_SUL!Y270="","*",SP_SUL!Y270)</f>
        <v>*</v>
      </c>
      <c r="C248" s="121" t="str">
        <f>IF(SP_SUL!B270="","*",SP_SUL!B270)</f>
        <v>*</v>
      </c>
      <c r="D248" s="121" t="str">
        <f>IF(SP_SUL!D270="","*",SP_SUL!D270)</f>
        <v>*</v>
      </c>
      <c r="E248" s="121" t="str">
        <f>IF(SP_SUL!H270="","*",SP_SUL!H270)</f>
        <v>*</v>
      </c>
      <c r="F248" s="137" t="str">
        <f>IF(SP_SUL!M270="","*",SP_SUL!M270)</f>
        <v>-</v>
      </c>
      <c r="G248" s="121" t="str">
        <f>IF(SP_SUL!I270="","*",SP_SUL!I270)</f>
        <v>*</v>
      </c>
      <c r="H248" s="121" t="str">
        <f>IF(SP_SUL!AB270="","*",SP_SUL!AB270)</f>
        <v>*</v>
      </c>
      <c r="I248" s="121" t="str">
        <f>IF(SP_SUL!AC270="","*",SP_SUL!AC270)</f>
        <v>*</v>
      </c>
      <c r="J248" s="122" t="str">
        <f>IF(SP_SUL!AA270="","*",SP_SUL!AA270)</f>
        <v>*</v>
      </c>
      <c r="K248" s="134" t="str">
        <f>IF(SP_SUL!AD270="","*",SP_SUL!AD270)</f>
        <v>*</v>
      </c>
    </row>
    <row r="249" spans="2:11" s="123" customFormat="1" hidden="1">
      <c r="B249" s="120" t="str">
        <f>IF(SP_SUL!Y271="","*",SP_SUL!Y271)</f>
        <v>*</v>
      </c>
      <c r="C249" s="121" t="str">
        <f>IF(SP_SUL!B271="","*",SP_SUL!B271)</f>
        <v>*</v>
      </c>
      <c r="D249" s="121" t="str">
        <f>IF(SP_SUL!D271="","*",SP_SUL!D271)</f>
        <v>*</v>
      </c>
      <c r="E249" s="121" t="str">
        <f>IF(SP_SUL!H271="","*",SP_SUL!H271)</f>
        <v>*</v>
      </c>
      <c r="F249" s="137" t="str">
        <f>IF(SP_SUL!M271="","*",SP_SUL!M271)</f>
        <v>-</v>
      </c>
      <c r="G249" s="121" t="str">
        <f>IF(SP_SUL!I271="","*",SP_SUL!I271)</f>
        <v>*</v>
      </c>
      <c r="H249" s="121" t="str">
        <f>IF(SP_SUL!AB271="","*",SP_SUL!AB271)</f>
        <v>*</v>
      </c>
      <c r="I249" s="121" t="str">
        <f>IF(SP_SUL!AC271="","*",SP_SUL!AC271)</f>
        <v>*</v>
      </c>
      <c r="J249" s="122" t="str">
        <f>IF(SP_SUL!AA271="","*",SP_SUL!AA271)</f>
        <v>*</v>
      </c>
      <c r="K249" s="134" t="str">
        <f>IF(SP_SUL!AD271="","*",SP_SUL!AD271)</f>
        <v>*</v>
      </c>
    </row>
    <row r="250" spans="2:11" s="123" customFormat="1" hidden="1">
      <c r="B250" s="120" t="str">
        <f>IF(SP_SUL!Y272="","*",SP_SUL!Y272)</f>
        <v>*</v>
      </c>
      <c r="C250" s="121" t="str">
        <f>IF(SP_SUL!B272="","*",SP_SUL!B272)</f>
        <v>*</v>
      </c>
      <c r="D250" s="121" t="str">
        <f>IF(SP_SUL!D272="","*",SP_SUL!D272)</f>
        <v>*</v>
      </c>
      <c r="E250" s="121" t="str">
        <f>IF(SP_SUL!H272="","*",SP_SUL!H272)</f>
        <v>*</v>
      </c>
      <c r="F250" s="137" t="str">
        <f>IF(SP_SUL!M272="","*",SP_SUL!M272)</f>
        <v>-</v>
      </c>
      <c r="G250" s="121" t="str">
        <f>IF(SP_SUL!I272="","*",SP_SUL!I272)</f>
        <v>*</v>
      </c>
      <c r="H250" s="121" t="str">
        <f>IF(SP_SUL!AB272="","*",SP_SUL!AB272)</f>
        <v>*</v>
      </c>
      <c r="I250" s="121" t="str">
        <f>IF(SP_SUL!AC272="","*",SP_SUL!AC272)</f>
        <v>*</v>
      </c>
      <c r="J250" s="122" t="str">
        <f>IF(SP_SUL!AA272="","*",SP_SUL!AA272)</f>
        <v>*</v>
      </c>
      <c r="K250" s="134" t="str">
        <f>IF(SP_SUL!AD272="","*",SP_SUL!AD272)</f>
        <v>*</v>
      </c>
    </row>
    <row r="251" spans="2:11" s="123" customFormat="1" hidden="1">
      <c r="B251" s="120" t="str">
        <f>IF(SP_SUL!Y273="","*",SP_SUL!Y273)</f>
        <v>*</v>
      </c>
      <c r="C251" s="121" t="str">
        <f>IF(SP_SUL!B273="","*",SP_SUL!B273)</f>
        <v>*</v>
      </c>
      <c r="D251" s="121" t="str">
        <f>IF(SP_SUL!D273="","*",SP_SUL!D273)</f>
        <v>*</v>
      </c>
      <c r="E251" s="121" t="str">
        <f>IF(SP_SUL!H273="","*",SP_SUL!H273)</f>
        <v>*</v>
      </c>
      <c r="F251" s="137" t="str">
        <f>IF(SP_SUL!M273="","*",SP_SUL!M273)</f>
        <v>-</v>
      </c>
      <c r="G251" s="121" t="str">
        <f>IF(SP_SUL!I273="","*",SP_SUL!I273)</f>
        <v>*</v>
      </c>
      <c r="H251" s="121" t="str">
        <f>IF(SP_SUL!AB273="","*",SP_SUL!AB273)</f>
        <v>*</v>
      </c>
      <c r="I251" s="121" t="str">
        <f>IF(SP_SUL!AC273="","*",SP_SUL!AC273)</f>
        <v>*</v>
      </c>
      <c r="J251" s="122" t="str">
        <f>IF(SP_SUL!AA273="","*",SP_SUL!AA273)</f>
        <v>*</v>
      </c>
      <c r="K251" s="134" t="str">
        <f>IF(SP_SUL!AD273="","*",SP_SUL!AD273)</f>
        <v>*</v>
      </c>
    </row>
    <row r="252" spans="2:11" s="123" customFormat="1" hidden="1">
      <c r="B252" s="120" t="str">
        <f>IF(SP_SUL!Y274="","*",SP_SUL!Y274)</f>
        <v>*</v>
      </c>
      <c r="C252" s="121" t="str">
        <f>IF(SP_SUL!B274="","*",SP_SUL!B274)</f>
        <v>*</v>
      </c>
      <c r="D252" s="121" t="str">
        <f>IF(SP_SUL!D274="","*",SP_SUL!D274)</f>
        <v>*</v>
      </c>
      <c r="E252" s="121" t="str">
        <f>IF(SP_SUL!H274="","*",SP_SUL!H274)</f>
        <v>*</v>
      </c>
      <c r="F252" s="137" t="str">
        <f>IF(SP_SUL!M274="","*",SP_SUL!M274)</f>
        <v>-</v>
      </c>
      <c r="G252" s="121" t="str">
        <f>IF(SP_SUL!I274="","*",SP_SUL!I274)</f>
        <v>*</v>
      </c>
      <c r="H252" s="121" t="str">
        <f>IF(SP_SUL!AB274="","*",SP_SUL!AB274)</f>
        <v>*</v>
      </c>
      <c r="I252" s="121" t="str">
        <f>IF(SP_SUL!AC274="","*",SP_SUL!AC274)</f>
        <v>*</v>
      </c>
      <c r="J252" s="122" t="str">
        <f>IF(SP_SUL!AA274="","*",SP_SUL!AA274)</f>
        <v>*</v>
      </c>
      <c r="K252" s="134" t="str">
        <f>IF(SP_SUL!AD274="","*",SP_SUL!AD274)</f>
        <v>*</v>
      </c>
    </row>
    <row r="253" spans="2:11" s="123" customFormat="1" hidden="1">
      <c r="B253" s="120" t="str">
        <f>IF(SP_SUL!Y275="","*",SP_SUL!Y275)</f>
        <v>*</v>
      </c>
      <c r="C253" s="121" t="str">
        <f>IF(SP_SUL!B275="","*",SP_SUL!B275)</f>
        <v>*</v>
      </c>
      <c r="D253" s="121" t="str">
        <f>IF(SP_SUL!D275="","*",SP_SUL!D275)</f>
        <v>*</v>
      </c>
      <c r="E253" s="121" t="str">
        <f>IF(SP_SUL!H275="","*",SP_SUL!H275)</f>
        <v>*</v>
      </c>
      <c r="F253" s="137" t="str">
        <f>IF(SP_SUL!M275="","*",SP_SUL!M275)</f>
        <v>-</v>
      </c>
      <c r="G253" s="121" t="str">
        <f>IF(SP_SUL!I275="","*",SP_SUL!I275)</f>
        <v>*</v>
      </c>
      <c r="H253" s="121" t="str">
        <f>IF(SP_SUL!AB275="","*",SP_SUL!AB275)</f>
        <v>*</v>
      </c>
      <c r="I253" s="121" t="str">
        <f>IF(SP_SUL!AC275="","*",SP_SUL!AC275)</f>
        <v>*</v>
      </c>
      <c r="J253" s="122" t="str">
        <f>IF(SP_SUL!AA275="","*",SP_SUL!AA275)</f>
        <v>*</v>
      </c>
      <c r="K253" s="134" t="str">
        <f>IF(SP_SUL!AD275="","*",SP_SUL!AD275)</f>
        <v>*</v>
      </c>
    </row>
    <row r="254" spans="2:11" s="123" customFormat="1" hidden="1">
      <c r="B254" s="120" t="str">
        <f>IF(SP_SUL!Y276="","*",SP_SUL!Y276)</f>
        <v>*</v>
      </c>
      <c r="C254" s="121" t="str">
        <f>IF(SP_SUL!B276="","*",SP_SUL!B276)</f>
        <v>*</v>
      </c>
      <c r="D254" s="121" t="str">
        <f>IF(SP_SUL!D276="","*",SP_SUL!D276)</f>
        <v>*</v>
      </c>
      <c r="E254" s="121" t="str">
        <f>IF(SP_SUL!H276="","*",SP_SUL!H276)</f>
        <v>*</v>
      </c>
      <c r="F254" s="137" t="str">
        <f>IF(SP_SUL!M276="","*",SP_SUL!M276)</f>
        <v>-</v>
      </c>
      <c r="G254" s="121" t="str">
        <f>IF(SP_SUL!I276="","*",SP_SUL!I276)</f>
        <v>*</v>
      </c>
      <c r="H254" s="121" t="str">
        <f>IF(SP_SUL!AB276="","*",SP_SUL!AB276)</f>
        <v>*</v>
      </c>
      <c r="I254" s="121" t="str">
        <f>IF(SP_SUL!AC276="","*",SP_SUL!AC276)</f>
        <v>*</v>
      </c>
      <c r="J254" s="122" t="str">
        <f>IF(SP_SUL!AA276="","*",SP_SUL!AA276)</f>
        <v>*</v>
      </c>
      <c r="K254" s="134" t="str">
        <f>IF(SP_SUL!AD276="","*",SP_SUL!AD276)</f>
        <v>*</v>
      </c>
    </row>
    <row r="255" spans="2:11" s="123" customFormat="1" hidden="1">
      <c r="B255" s="120" t="str">
        <f>IF(SP_SUL!Y277="","*",SP_SUL!Y277)</f>
        <v>*</v>
      </c>
      <c r="C255" s="121" t="str">
        <f>IF(SP_SUL!B277="","*",SP_SUL!B277)</f>
        <v>*</v>
      </c>
      <c r="D255" s="121" t="str">
        <f>IF(SP_SUL!D277="","*",SP_SUL!D277)</f>
        <v>*</v>
      </c>
      <c r="E255" s="121" t="str">
        <f>IF(SP_SUL!H277="","*",SP_SUL!H277)</f>
        <v>*</v>
      </c>
      <c r="F255" s="137" t="str">
        <f>IF(SP_SUL!M277="","*",SP_SUL!M277)</f>
        <v>-</v>
      </c>
      <c r="G255" s="121" t="str">
        <f>IF(SP_SUL!I277="","*",SP_SUL!I277)</f>
        <v>*</v>
      </c>
      <c r="H255" s="121" t="str">
        <f>IF(SP_SUL!AB277="","*",SP_SUL!AB277)</f>
        <v>*</v>
      </c>
      <c r="I255" s="121" t="str">
        <f>IF(SP_SUL!AC277="","*",SP_SUL!AC277)</f>
        <v>*</v>
      </c>
      <c r="J255" s="122" t="str">
        <f>IF(SP_SUL!AA277="","*",SP_SUL!AA277)</f>
        <v>*</v>
      </c>
      <c r="K255" s="134" t="str">
        <f>IF(SP_SUL!AD277="","*",SP_SUL!AD277)</f>
        <v>*</v>
      </c>
    </row>
    <row r="256" spans="2:11" s="123" customFormat="1" hidden="1">
      <c r="B256" s="120" t="str">
        <f>IF(SP_SUL!Y278="","*",SP_SUL!Y278)</f>
        <v>*</v>
      </c>
      <c r="C256" s="121" t="str">
        <f>IF(SP_SUL!B278="","*",SP_SUL!B278)</f>
        <v>*</v>
      </c>
      <c r="D256" s="121" t="str">
        <f>IF(SP_SUL!D278="","*",SP_SUL!D278)</f>
        <v>*</v>
      </c>
      <c r="E256" s="121" t="str">
        <f>IF(SP_SUL!H278="","*",SP_SUL!H278)</f>
        <v>*</v>
      </c>
      <c r="F256" s="137" t="str">
        <f>IF(SP_SUL!M278="","*",SP_SUL!M278)</f>
        <v>-</v>
      </c>
      <c r="G256" s="121" t="str">
        <f>IF(SP_SUL!I278="","*",SP_SUL!I278)</f>
        <v>*</v>
      </c>
      <c r="H256" s="121" t="str">
        <f>IF(SP_SUL!AB278="","*",SP_SUL!AB278)</f>
        <v>*</v>
      </c>
      <c r="I256" s="121" t="str">
        <f>IF(SP_SUL!AC278="","*",SP_SUL!AC278)</f>
        <v>*</v>
      </c>
      <c r="J256" s="122" t="str">
        <f>IF(SP_SUL!AA278="","*",SP_SUL!AA278)</f>
        <v>*</v>
      </c>
      <c r="K256" s="134" t="str">
        <f>IF(SP_SUL!AD278="","*",SP_SUL!AD278)</f>
        <v>*</v>
      </c>
    </row>
    <row r="257" spans="2:11" s="123" customFormat="1" hidden="1">
      <c r="B257" s="120" t="str">
        <f>IF(SP_SUL!Y279="","*",SP_SUL!Y279)</f>
        <v>*</v>
      </c>
      <c r="C257" s="121" t="str">
        <f>IF(SP_SUL!B279="","*",SP_SUL!B279)</f>
        <v>*</v>
      </c>
      <c r="D257" s="121" t="str">
        <f>IF(SP_SUL!D279="","*",SP_SUL!D279)</f>
        <v>*</v>
      </c>
      <c r="E257" s="121" t="str">
        <f>IF(SP_SUL!H279="","*",SP_SUL!H279)</f>
        <v>*</v>
      </c>
      <c r="F257" s="137" t="str">
        <f>IF(SP_SUL!M279="","*",SP_SUL!M279)</f>
        <v>-</v>
      </c>
      <c r="G257" s="121" t="str">
        <f>IF(SP_SUL!I279="","*",SP_SUL!I279)</f>
        <v>*</v>
      </c>
      <c r="H257" s="121" t="str">
        <f>IF(SP_SUL!AB279="","*",SP_SUL!AB279)</f>
        <v>*</v>
      </c>
      <c r="I257" s="121" t="str">
        <f>IF(SP_SUL!AC279="","*",SP_SUL!AC279)</f>
        <v>*</v>
      </c>
      <c r="J257" s="122" t="str">
        <f>IF(SP_SUL!AA279="","*",SP_SUL!AA279)</f>
        <v>*</v>
      </c>
      <c r="K257" s="134" t="str">
        <f>IF(SP_SUL!AD279="","*",SP_SUL!AD279)</f>
        <v>*</v>
      </c>
    </row>
    <row r="258" spans="2:11" s="123" customFormat="1" hidden="1">
      <c r="B258" s="120" t="str">
        <f>IF(SP_SUL!Y280="","*",SP_SUL!Y280)</f>
        <v>*</v>
      </c>
      <c r="C258" s="121" t="str">
        <f>IF(SP_SUL!B280="","*",SP_SUL!B280)</f>
        <v>*</v>
      </c>
      <c r="D258" s="121" t="str">
        <f>IF(SP_SUL!D280="","*",SP_SUL!D280)</f>
        <v>*</v>
      </c>
      <c r="E258" s="121" t="str">
        <f>IF(SP_SUL!H280="","*",SP_SUL!H280)</f>
        <v>*</v>
      </c>
      <c r="F258" s="137" t="str">
        <f>IF(SP_SUL!M280="","*",SP_SUL!M280)</f>
        <v>-</v>
      </c>
      <c r="G258" s="121" t="str">
        <f>IF(SP_SUL!I280="","*",SP_SUL!I280)</f>
        <v>*</v>
      </c>
      <c r="H258" s="121" t="str">
        <f>IF(SP_SUL!AB280="","*",SP_SUL!AB280)</f>
        <v>*</v>
      </c>
      <c r="I258" s="121" t="str">
        <f>IF(SP_SUL!AC280="","*",SP_SUL!AC280)</f>
        <v>*</v>
      </c>
      <c r="J258" s="122" t="str">
        <f>IF(SP_SUL!AA280="","*",SP_SUL!AA280)</f>
        <v>*</v>
      </c>
      <c r="K258" s="134" t="str">
        <f>IF(SP_SUL!AD280="","*",SP_SUL!AD280)</f>
        <v>*</v>
      </c>
    </row>
    <row r="259" spans="2:11" s="123" customFormat="1" hidden="1">
      <c r="B259" s="120" t="str">
        <f>IF(SP_SUL!Y281="","*",SP_SUL!Y281)</f>
        <v>*</v>
      </c>
      <c r="C259" s="121" t="str">
        <f>IF(SP_SUL!B281="","*",SP_SUL!B281)</f>
        <v>*</v>
      </c>
      <c r="D259" s="121" t="str">
        <f>IF(SP_SUL!D281="","*",SP_SUL!D281)</f>
        <v>*</v>
      </c>
      <c r="E259" s="121" t="str">
        <f>IF(SP_SUL!H281="","*",SP_SUL!H281)</f>
        <v>*</v>
      </c>
      <c r="F259" s="137" t="str">
        <f>IF(SP_SUL!M281="","*",SP_SUL!M281)</f>
        <v>-</v>
      </c>
      <c r="G259" s="121" t="str">
        <f>IF(SP_SUL!I281="","*",SP_SUL!I281)</f>
        <v>*</v>
      </c>
      <c r="H259" s="121" t="str">
        <f>IF(SP_SUL!AB281="","*",SP_SUL!AB281)</f>
        <v>*</v>
      </c>
      <c r="I259" s="121" t="str">
        <f>IF(SP_SUL!AC281="","*",SP_SUL!AC281)</f>
        <v>*</v>
      </c>
      <c r="J259" s="122" t="str">
        <f>IF(SP_SUL!AA281="","*",SP_SUL!AA281)</f>
        <v>*</v>
      </c>
      <c r="K259" s="134" t="str">
        <f>IF(SP_SUL!AD281="","*",SP_SUL!AD281)</f>
        <v>*</v>
      </c>
    </row>
    <row r="260" spans="2:11" s="123" customFormat="1" hidden="1">
      <c r="B260" s="120" t="str">
        <f>IF(SP_SUL!Y282="","*",SP_SUL!Y282)</f>
        <v>*</v>
      </c>
      <c r="C260" s="121" t="str">
        <f>IF(SP_SUL!B282="","*",SP_SUL!B282)</f>
        <v>*</v>
      </c>
      <c r="D260" s="121" t="str">
        <f>IF(SP_SUL!D282="","*",SP_SUL!D282)</f>
        <v>*</v>
      </c>
      <c r="E260" s="121" t="str">
        <f>IF(SP_SUL!H282="","*",SP_SUL!H282)</f>
        <v>*</v>
      </c>
      <c r="F260" s="137" t="str">
        <f>IF(SP_SUL!M282="","*",SP_SUL!M282)</f>
        <v>-</v>
      </c>
      <c r="G260" s="121" t="str">
        <f>IF(SP_SUL!I282="","*",SP_SUL!I282)</f>
        <v>*</v>
      </c>
      <c r="H260" s="121" t="str">
        <f>IF(SP_SUL!AB282="","*",SP_SUL!AB282)</f>
        <v>*</v>
      </c>
      <c r="I260" s="121" t="str">
        <f>IF(SP_SUL!AC282="","*",SP_SUL!AC282)</f>
        <v>*</v>
      </c>
      <c r="J260" s="122" t="str">
        <f>IF(SP_SUL!AA282="","*",SP_SUL!AA282)</f>
        <v>*</v>
      </c>
      <c r="K260" s="134" t="str">
        <f>IF(SP_SUL!AD282="","*",SP_SUL!AD282)</f>
        <v>*</v>
      </c>
    </row>
    <row r="261" spans="2:11" s="123" customFormat="1" hidden="1">
      <c r="B261" s="120" t="str">
        <f>IF(SP_SUL!Y283="","*",SP_SUL!Y283)</f>
        <v>*</v>
      </c>
      <c r="C261" s="121" t="str">
        <f>IF(SP_SUL!B283="","*",SP_SUL!B283)</f>
        <v>*</v>
      </c>
      <c r="D261" s="121" t="str">
        <f>IF(SP_SUL!D283="","*",SP_SUL!D283)</f>
        <v>*</v>
      </c>
      <c r="E261" s="121" t="str">
        <f>IF(SP_SUL!H283="","*",SP_SUL!H283)</f>
        <v>*</v>
      </c>
      <c r="F261" s="137" t="str">
        <f>IF(SP_SUL!M283="","*",SP_SUL!M283)</f>
        <v>-</v>
      </c>
      <c r="G261" s="121" t="str">
        <f>IF(SP_SUL!I283="","*",SP_SUL!I283)</f>
        <v>*</v>
      </c>
      <c r="H261" s="121" t="str">
        <f>IF(SP_SUL!AB283="","*",SP_SUL!AB283)</f>
        <v>*</v>
      </c>
      <c r="I261" s="121" t="str">
        <f>IF(SP_SUL!AC283="","*",SP_SUL!AC283)</f>
        <v>*</v>
      </c>
      <c r="J261" s="122" t="str">
        <f>IF(SP_SUL!AA283="","*",SP_SUL!AA283)</f>
        <v>*</v>
      </c>
      <c r="K261" s="134" t="str">
        <f>IF(SP_SUL!AD283="","*",SP_SUL!AD283)</f>
        <v>*</v>
      </c>
    </row>
    <row r="262" spans="2:11" s="123" customFormat="1" hidden="1">
      <c r="B262" s="120" t="str">
        <f>IF(SP_SUL!Y284="","*",SP_SUL!Y284)</f>
        <v>*</v>
      </c>
      <c r="C262" s="121" t="str">
        <f>IF(SP_SUL!B284="","*",SP_SUL!B284)</f>
        <v>*</v>
      </c>
      <c r="D262" s="121" t="str">
        <f>IF(SP_SUL!D284="","*",SP_SUL!D284)</f>
        <v>*</v>
      </c>
      <c r="E262" s="121" t="str">
        <f>IF(SP_SUL!H284="","*",SP_SUL!H284)</f>
        <v>*</v>
      </c>
      <c r="F262" s="137" t="str">
        <f>IF(SP_SUL!M284="","*",SP_SUL!M284)</f>
        <v>-</v>
      </c>
      <c r="G262" s="121" t="str">
        <f>IF(SP_SUL!I284="","*",SP_SUL!I284)</f>
        <v>*</v>
      </c>
      <c r="H262" s="121" t="str">
        <f>IF(SP_SUL!AB284="","*",SP_SUL!AB284)</f>
        <v>*</v>
      </c>
      <c r="I262" s="121" t="str">
        <f>IF(SP_SUL!AC284="","*",SP_SUL!AC284)</f>
        <v>*</v>
      </c>
      <c r="J262" s="122" t="str">
        <f>IF(SP_SUL!AA284="","*",SP_SUL!AA284)</f>
        <v>*</v>
      </c>
      <c r="K262" s="134" t="str">
        <f>IF(SP_SUL!AD284="","*",SP_SUL!AD284)</f>
        <v>*</v>
      </c>
    </row>
    <row r="263" spans="2:11" s="123" customFormat="1" hidden="1">
      <c r="B263" s="120" t="str">
        <f>IF(SP_SUL!Y285="","*",SP_SUL!Y285)</f>
        <v>*</v>
      </c>
      <c r="C263" s="121" t="str">
        <f>IF(SP_SUL!B285="","*",SP_SUL!B285)</f>
        <v>*</v>
      </c>
      <c r="D263" s="121" t="str">
        <f>IF(SP_SUL!D285="","*",SP_SUL!D285)</f>
        <v>*</v>
      </c>
      <c r="E263" s="121" t="str">
        <f>IF(SP_SUL!H285="","*",SP_SUL!H285)</f>
        <v>*</v>
      </c>
      <c r="F263" s="137" t="str">
        <f>IF(SP_SUL!M285="","*",SP_SUL!M285)</f>
        <v>-</v>
      </c>
      <c r="G263" s="121" t="str">
        <f>IF(SP_SUL!I285="","*",SP_SUL!I285)</f>
        <v>*</v>
      </c>
      <c r="H263" s="121" t="str">
        <f>IF(SP_SUL!AB285="","*",SP_SUL!AB285)</f>
        <v>*</v>
      </c>
      <c r="I263" s="121" t="str">
        <f>IF(SP_SUL!AC285="","*",SP_SUL!AC285)</f>
        <v>*</v>
      </c>
      <c r="J263" s="122" t="str">
        <f>IF(SP_SUL!AA285="","*",SP_SUL!AA285)</f>
        <v>*</v>
      </c>
      <c r="K263" s="134" t="str">
        <f>IF(SP_SUL!AD285="","*",SP_SUL!AD285)</f>
        <v>*</v>
      </c>
    </row>
    <row r="264" spans="2:11" s="123" customFormat="1" hidden="1">
      <c r="B264" s="120" t="str">
        <f>IF(SP_SUL!Y286="","*",SP_SUL!Y286)</f>
        <v>*</v>
      </c>
      <c r="C264" s="121" t="str">
        <f>IF(SP_SUL!B286="","*",SP_SUL!B286)</f>
        <v>*</v>
      </c>
      <c r="D264" s="121" t="str">
        <f>IF(SP_SUL!D286="","*",SP_SUL!D286)</f>
        <v>*</v>
      </c>
      <c r="E264" s="121" t="str">
        <f>IF(SP_SUL!H286="","*",SP_SUL!H286)</f>
        <v>*</v>
      </c>
      <c r="F264" s="137" t="str">
        <f>IF(SP_SUL!M286="","*",SP_SUL!M286)</f>
        <v>-</v>
      </c>
      <c r="G264" s="121" t="str">
        <f>IF(SP_SUL!I286="","*",SP_SUL!I286)</f>
        <v>*</v>
      </c>
      <c r="H264" s="121" t="str">
        <f>IF(SP_SUL!AB286="","*",SP_SUL!AB286)</f>
        <v>*</v>
      </c>
      <c r="I264" s="121" t="str">
        <f>IF(SP_SUL!AC286="","*",SP_SUL!AC286)</f>
        <v>*</v>
      </c>
      <c r="J264" s="122" t="str">
        <f>IF(SP_SUL!AA286="","*",SP_SUL!AA286)</f>
        <v>*</v>
      </c>
      <c r="K264" s="134" t="str">
        <f>IF(SP_SUL!AD286="","*",SP_SUL!AD286)</f>
        <v>*</v>
      </c>
    </row>
    <row r="265" spans="2:11" s="123" customFormat="1" hidden="1">
      <c r="B265" s="120" t="str">
        <f>IF(SP_SUL!Y287="","*",SP_SUL!Y287)</f>
        <v>*</v>
      </c>
      <c r="C265" s="121" t="str">
        <f>IF(SP_SUL!B287="","*",SP_SUL!B287)</f>
        <v>*</v>
      </c>
      <c r="D265" s="121" t="str">
        <f>IF(SP_SUL!D287="","*",SP_SUL!D287)</f>
        <v>*</v>
      </c>
      <c r="E265" s="121" t="str">
        <f>IF(SP_SUL!H287="","*",SP_SUL!H287)</f>
        <v>*</v>
      </c>
      <c r="F265" s="137" t="str">
        <f>IF(SP_SUL!M287="","*",SP_SUL!M287)</f>
        <v>-</v>
      </c>
      <c r="G265" s="121" t="str">
        <f>IF(SP_SUL!I287="","*",SP_SUL!I287)</f>
        <v>*</v>
      </c>
      <c r="H265" s="121" t="str">
        <f>IF(SP_SUL!AB287="","*",SP_SUL!AB287)</f>
        <v>*</v>
      </c>
      <c r="I265" s="121" t="str">
        <f>IF(SP_SUL!AC287="","*",SP_SUL!AC287)</f>
        <v>*</v>
      </c>
      <c r="J265" s="122" t="str">
        <f>IF(SP_SUL!AA287="","*",SP_SUL!AA287)</f>
        <v>*</v>
      </c>
      <c r="K265" s="134" t="str">
        <f>IF(SP_SUL!AD287="","*",SP_SUL!AD287)</f>
        <v>*</v>
      </c>
    </row>
    <row r="266" spans="2:11" s="123" customFormat="1" hidden="1">
      <c r="B266" s="120" t="str">
        <f>IF(SP_SUL!Y288="","*",SP_SUL!Y288)</f>
        <v>*</v>
      </c>
      <c r="C266" s="121" t="str">
        <f>IF(SP_SUL!B288="","*",SP_SUL!B288)</f>
        <v>*</v>
      </c>
      <c r="D266" s="121" t="str">
        <f>IF(SP_SUL!D288="","*",SP_SUL!D288)</f>
        <v>*</v>
      </c>
      <c r="E266" s="121" t="str">
        <f>IF(SP_SUL!H288="","*",SP_SUL!H288)</f>
        <v>*</v>
      </c>
      <c r="F266" s="137" t="str">
        <f>IF(SP_SUL!M288="","*",SP_SUL!M288)</f>
        <v>-</v>
      </c>
      <c r="G266" s="121" t="str">
        <f>IF(SP_SUL!I288="","*",SP_SUL!I288)</f>
        <v>*</v>
      </c>
      <c r="H266" s="121" t="str">
        <f>IF(SP_SUL!AB288="","*",SP_SUL!AB288)</f>
        <v>*</v>
      </c>
      <c r="I266" s="121" t="str">
        <f>IF(SP_SUL!AC288="","*",SP_SUL!AC288)</f>
        <v>*</v>
      </c>
      <c r="J266" s="122" t="str">
        <f>IF(SP_SUL!AA288="","*",SP_SUL!AA288)</f>
        <v>*</v>
      </c>
      <c r="K266" s="134" t="str">
        <f>IF(SP_SUL!AD288="","*",SP_SUL!AD288)</f>
        <v>*</v>
      </c>
    </row>
    <row r="267" spans="2:11" s="123" customFormat="1" hidden="1">
      <c r="B267" s="120" t="str">
        <f>IF(SP_SUL!Y289="","*",SP_SUL!Y289)</f>
        <v>*</v>
      </c>
      <c r="C267" s="121" t="str">
        <f>IF(SP_SUL!B289="","*",SP_SUL!B289)</f>
        <v>*</v>
      </c>
      <c r="D267" s="121" t="str">
        <f>IF(SP_SUL!D289="","*",SP_SUL!D289)</f>
        <v>*</v>
      </c>
      <c r="E267" s="121" t="str">
        <f>IF(SP_SUL!H289="","*",SP_SUL!H289)</f>
        <v>*</v>
      </c>
      <c r="F267" s="137" t="str">
        <f>IF(SP_SUL!M289="","*",SP_SUL!M289)</f>
        <v>-</v>
      </c>
      <c r="G267" s="121" t="str">
        <f>IF(SP_SUL!I289="","*",SP_SUL!I289)</f>
        <v>*</v>
      </c>
      <c r="H267" s="121" t="str">
        <f>IF(SP_SUL!AB289="","*",SP_SUL!AB289)</f>
        <v>*</v>
      </c>
      <c r="I267" s="121" t="str">
        <f>IF(SP_SUL!AC289="","*",SP_SUL!AC289)</f>
        <v>*</v>
      </c>
      <c r="J267" s="122" t="str">
        <f>IF(SP_SUL!AA289="","*",SP_SUL!AA289)</f>
        <v>*</v>
      </c>
      <c r="K267" s="134" t="str">
        <f>IF(SP_SUL!AD289="","*",SP_SUL!AD289)</f>
        <v>*</v>
      </c>
    </row>
    <row r="268" spans="2:11" s="123" customFormat="1" hidden="1">
      <c r="B268" s="120" t="str">
        <f>IF(SP_SUL!Y290="","*",SP_SUL!Y290)</f>
        <v>*</v>
      </c>
      <c r="C268" s="121" t="str">
        <f>IF(SP_SUL!B290="","*",SP_SUL!B290)</f>
        <v>*</v>
      </c>
      <c r="D268" s="121" t="str">
        <f>IF(SP_SUL!D290="","*",SP_SUL!D290)</f>
        <v>*</v>
      </c>
      <c r="E268" s="121" t="str">
        <f>IF(SP_SUL!H290="","*",SP_SUL!H290)</f>
        <v>*</v>
      </c>
      <c r="F268" s="137" t="str">
        <f>IF(SP_SUL!M290="","*",SP_SUL!M290)</f>
        <v>-</v>
      </c>
      <c r="G268" s="121" t="str">
        <f>IF(SP_SUL!I290="","*",SP_SUL!I290)</f>
        <v>*</v>
      </c>
      <c r="H268" s="121" t="str">
        <f>IF(SP_SUL!AB290="","*",SP_SUL!AB290)</f>
        <v>*</v>
      </c>
      <c r="I268" s="121" t="str">
        <f>IF(SP_SUL!AC290="","*",SP_SUL!AC290)</f>
        <v>*</v>
      </c>
      <c r="J268" s="122" t="str">
        <f>IF(SP_SUL!AA290="","*",SP_SUL!AA290)</f>
        <v>*</v>
      </c>
      <c r="K268" s="134" t="str">
        <f>IF(SP_SUL!AD290="","*",SP_SUL!AD290)</f>
        <v>*</v>
      </c>
    </row>
    <row r="269" spans="2:11" s="123" customFormat="1" hidden="1">
      <c r="B269" s="120" t="str">
        <f>IF(SP_SUL!Y291="","*",SP_SUL!Y291)</f>
        <v>*</v>
      </c>
      <c r="C269" s="121" t="str">
        <f>IF(SP_SUL!B291="","*",SP_SUL!B291)</f>
        <v>*</v>
      </c>
      <c r="D269" s="121" t="str">
        <f>IF(SP_SUL!D291="","*",SP_SUL!D291)</f>
        <v>*</v>
      </c>
      <c r="E269" s="121" t="str">
        <f>IF(SP_SUL!H291="","*",SP_SUL!H291)</f>
        <v>*</v>
      </c>
      <c r="F269" s="137" t="str">
        <f>IF(SP_SUL!M291="","*",SP_SUL!M291)</f>
        <v>-</v>
      </c>
      <c r="G269" s="121" t="str">
        <f>IF(SP_SUL!I291="","*",SP_SUL!I291)</f>
        <v>*</v>
      </c>
      <c r="H269" s="121" t="str">
        <f>IF(SP_SUL!AB291="","*",SP_SUL!AB291)</f>
        <v>*</v>
      </c>
      <c r="I269" s="121" t="str">
        <f>IF(SP_SUL!AC291="","*",SP_SUL!AC291)</f>
        <v>*</v>
      </c>
      <c r="J269" s="122" t="str">
        <f>IF(SP_SUL!AA291="","*",SP_SUL!AA291)</f>
        <v>*</v>
      </c>
      <c r="K269" s="134" t="str">
        <f>IF(SP_SUL!AD291="","*",SP_SUL!AD291)</f>
        <v>*</v>
      </c>
    </row>
    <row r="270" spans="2:11" s="123" customFormat="1" hidden="1">
      <c r="B270" s="120" t="str">
        <f>IF(SP_SUL!Y292="","*",SP_SUL!Y292)</f>
        <v>*</v>
      </c>
      <c r="C270" s="121" t="str">
        <f>IF(SP_SUL!B292="","*",SP_SUL!B292)</f>
        <v>*</v>
      </c>
      <c r="D270" s="121" t="str">
        <f>IF(SP_SUL!D292="","*",SP_SUL!D292)</f>
        <v>*</v>
      </c>
      <c r="E270" s="121" t="str">
        <f>IF(SP_SUL!H292="","*",SP_SUL!H292)</f>
        <v>*</v>
      </c>
      <c r="F270" s="137" t="str">
        <f>IF(SP_SUL!M292="","*",SP_SUL!M292)</f>
        <v>-</v>
      </c>
      <c r="G270" s="121" t="str">
        <f>IF(SP_SUL!I292="","*",SP_SUL!I292)</f>
        <v>*</v>
      </c>
      <c r="H270" s="121" t="str">
        <f>IF(SP_SUL!AB292="","*",SP_SUL!AB292)</f>
        <v>*</v>
      </c>
      <c r="I270" s="121" t="str">
        <f>IF(SP_SUL!AC292="","*",SP_SUL!AC292)</f>
        <v>*</v>
      </c>
      <c r="J270" s="122" t="str">
        <f>IF(SP_SUL!AA292="","*",SP_SUL!AA292)</f>
        <v>*</v>
      </c>
      <c r="K270" s="134" t="str">
        <f>IF(SP_SUL!AD292="","*",SP_SUL!AD292)</f>
        <v>*</v>
      </c>
    </row>
    <row r="271" spans="2:11" s="123" customFormat="1" hidden="1">
      <c r="B271" s="120" t="str">
        <f>IF(SP_SUL!Y293="","*",SP_SUL!Y293)</f>
        <v>*</v>
      </c>
      <c r="C271" s="121" t="str">
        <f>IF(SP_SUL!B293="","*",SP_SUL!B293)</f>
        <v>*</v>
      </c>
      <c r="D271" s="121" t="str">
        <f>IF(SP_SUL!D293="","*",SP_SUL!D293)</f>
        <v>*</v>
      </c>
      <c r="E271" s="121" t="str">
        <f>IF(SP_SUL!H293="","*",SP_SUL!H293)</f>
        <v>*</v>
      </c>
      <c r="F271" s="137" t="str">
        <f>IF(SP_SUL!M293="","*",SP_SUL!M293)</f>
        <v>-</v>
      </c>
      <c r="G271" s="121" t="str">
        <f>IF(SP_SUL!I293="","*",SP_SUL!I293)</f>
        <v>*</v>
      </c>
      <c r="H271" s="121" t="str">
        <f>IF(SP_SUL!AB293="","*",SP_SUL!AB293)</f>
        <v>*</v>
      </c>
      <c r="I271" s="121" t="str">
        <f>IF(SP_SUL!AC293="","*",SP_SUL!AC293)</f>
        <v>*</v>
      </c>
      <c r="J271" s="122" t="str">
        <f>IF(SP_SUL!AA293="","*",SP_SUL!AA293)</f>
        <v>*</v>
      </c>
      <c r="K271" s="134" t="str">
        <f>IF(SP_SUL!AD293="","*",SP_SUL!AD293)</f>
        <v>*</v>
      </c>
    </row>
    <row r="272" spans="2:11" s="123" customFormat="1" hidden="1">
      <c r="B272" s="120" t="str">
        <f>IF(SP_SUL!Y294="","*",SP_SUL!Y294)</f>
        <v>*</v>
      </c>
      <c r="C272" s="121" t="str">
        <f>IF(SP_SUL!B294="","*",SP_SUL!B294)</f>
        <v>*</v>
      </c>
      <c r="D272" s="121" t="str">
        <f>IF(SP_SUL!D294="","*",SP_SUL!D294)</f>
        <v>*</v>
      </c>
      <c r="E272" s="121" t="str">
        <f>IF(SP_SUL!H294="","*",SP_SUL!H294)</f>
        <v>*</v>
      </c>
      <c r="F272" s="137" t="str">
        <f>IF(SP_SUL!M294="","*",SP_SUL!M294)</f>
        <v>-</v>
      </c>
      <c r="G272" s="121" t="str">
        <f>IF(SP_SUL!I294="","*",SP_SUL!I294)</f>
        <v>*</v>
      </c>
      <c r="H272" s="121" t="str">
        <f>IF(SP_SUL!AB294="","*",SP_SUL!AB294)</f>
        <v>*</v>
      </c>
      <c r="I272" s="121" t="str">
        <f>IF(SP_SUL!AC294="","*",SP_SUL!AC294)</f>
        <v>*</v>
      </c>
      <c r="J272" s="122" t="str">
        <f>IF(SP_SUL!AA294="","*",SP_SUL!AA294)</f>
        <v>*</v>
      </c>
      <c r="K272" s="134" t="str">
        <f>IF(SP_SUL!AD294="","*",SP_SUL!AD294)</f>
        <v>*</v>
      </c>
    </row>
    <row r="273" spans="2:11" s="123" customFormat="1" hidden="1">
      <c r="B273" s="120" t="str">
        <f>IF(SP_SUL!Y295="","*",SP_SUL!Y295)</f>
        <v>*</v>
      </c>
      <c r="C273" s="121" t="str">
        <f>IF(SP_SUL!B295="","*",SP_SUL!B295)</f>
        <v>*</v>
      </c>
      <c r="D273" s="121" t="str">
        <f>IF(SP_SUL!D295="","*",SP_SUL!D295)</f>
        <v>*</v>
      </c>
      <c r="E273" s="121" t="str">
        <f>IF(SP_SUL!H295="","*",SP_SUL!H295)</f>
        <v>*</v>
      </c>
      <c r="F273" s="137" t="str">
        <f>IF(SP_SUL!M295="","*",SP_SUL!M295)</f>
        <v>-</v>
      </c>
      <c r="G273" s="121" t="str">
        <f>IF(SP_SUL!I295="","*",SP_SUL!I295)</f>
        <v>*</v>
      </c>
      <c r="H273" s="121" t="str">
        <f>IF(SP_SUL!AB295="","*",SP_SUL!AB295)</f>
        <v>*</v>
      </c>
      <c r="I273" s="121" t="str">
        <f>IF(SP_SUL!AC295="","*",SP_SUL!AC295)</f>
        <v>*</v>
      </c>
      <c r="J273" s="122" t="str">
        <f>IF(SP_SUL!AA295="","*",SP_SUL!AA295)</f>
        <v>*</v>
      </c>
      <c r="K273" s="134" t="str">
        <f>IF(SP_SUL!AD295="","*",SP_SUL!AD295)</f>
        <v>*</v>
      </c>
    </row>
    <row r="274" spans="2:11" s="123" customFormat="1" hidden="1">
      <c r="B274" s="120" t="str">
        <f>IF(SP_SUL!Y296="","*",SP_SUL!Y296)</f>
        <v>*</v>
      </c>
      <c r="C274" s="121" t="str">
        <f>IF(SP_SUL!B296="","*",SP_SUL!B296)</f>
        <v>*</v>
      </c>
      <c r="D274" s="121" t="str">
        <f>IF(SP_SUL!D296="","*",SP_SUL!D296)</f>
        <v>*</v>
      </c>
      <c r="E274" s="121" t="str">
        <f>IF(SP_SUL!H296="","*",SP_SUL!H296)</f>
        <v>*</v>
      </c>
      <c r="F274" s="137" t="str">
        <f>IF(SP_SUL!M296="","*",SP_SUL!M296)</f>
        <v>-</v>
      </c>
      <c r="G274" s="121" t="str">
        <f>IF(SP_SUL!I296="","*",SP_SUL!I296)</f>
        <v>*</v>
      </c>
      <c r="H274" s="121" t="str">
        <f>IF(SP_SUL!AB296="","*",SP_SUL!AB296)</f>
        <v>*</v>
      </c>
      <c r="I274" s="121" t="str">
        <f>IF(SP_SUL!AC296="","*",SP_SUL!AC296)</f>
        <v>*</v>
      </c>
      <c r="J274" s="122" t="str">
        <f>IF(SP_SUL!AA296="","*",SP_SUL!AA296)</f>
        <v>*</v>
      </c>
      <c r="K274" s="134" t="str">
        <f>IF(SP_SUL!AD296="","*",SP_SUL!AD296)</f>
        <v>*</v>
      </c>
    </row>
    <row r="275" spans="2:11" s="123" customFormat="1" hidden="1">
      <c r="B275" s="120" t="str">
        <f>IF(SP_SUL!Y297="","*",SP_SUL!Y297)</f>
        <v>*</v>
      </c>
      <c r="C275" s="121" t="str">
        <f>IF(SP_SUL!B297="","*",SP_SUL!B297)</f>
        <v>*</v>
      </c>
      <c r="D275" s="121" t="str">
        <f>IF(SP_SUL!D297="","*",SP_SUL!D297)</f>
        <v>*</v>
      </c>
      <c r="E275" s="121" t="str">
        <f>IF(SP_SUL!H297="","*",SP_SUL!H297)</f>
        <v>*</v>
      </c>
      <c r="F275" s="137" t="str">
        <f>IF(SP_SUL!M297="","*",SP_SUL!M297)</f>
        <v>-</v>
      </c>
      <c r="G275" s="121" t="str">
        <f>IF(SP_SUL!I297="","*",SP_SUL!I297)</f>
        <v>*</v>
      </c>
      <c r="H275" s="121" t="str">
        <f>IF(SP_SUL!AB297="","*",SP_SUL!AB297)</f>
        <v>*</v>
      </c>
      <c r="I275" s="121" t="str">
        <f>IF(SP_SUL!AC297="","*",SP_SUL!AC297)</f>
        <v>*</v>
      </c>
      <c r="J275" s="122" t="str">
        <f>IF(SP_SUL!AA297="","*",SP_SUL!AA297)</f>
        <v>*</v>
      </c>
      <c r="K275" s="134" t="str">
        <f>IF(SP_SUL!AD297="","*",SP_SUL!AD297)</f>
        <v>*</v>
      </c>
    </row>
    <row r="276" spans="2:11" s="123" customFormat="1" hidden="1">
      <c r="B276" s="120" t="str">
        <f>IF(SP_SUL!Y298="","*",SP_SUL!Y298)</f>
        <v>*</v>
      </c>
      <c r="C276" s="121" t="str">
        <f>IF(SP_SUL!B298="","*",SP_SUL!B298)</f>
        <v>*</v>
      </c>
      <c r="D276" s="121" t="str">
        <f>IF(SP_SUL!D298="","*",SP_SUL!D298)</f>
        <v>*</v>
      </c>
      <c r="E276" s="121" t="str">
        <f>IF(SP_SUL!H298="","*",SP_SUL!H298)</f>
        <v>*</v>
      </c>
      <c r="F276" s="137" t="str">
        <f>IF(SP_SUL!M298="","*",SP_SUL!M298)</f>
        <v>-</v>
      </c>
      <c r="G276" s="121" t="str">
        <f>IF(SP_SUL!I298="","*",SP_SUL!I298)</f>
        <v>*</v>
      </c>
      <c r="H276" s="121" t="str">
        <f>IF(SP_SUL!AB298="","*",SP_SUL!AB298)</f>
        <v>*</v>
      </c>
      <c r="I276" s="121" t="str">
        <f>IF(SP_SUL!AC298="","*",SP_SUL!AC298)</f>
        <v>*</v>
      </c>
      <c r="J276" s="122" t="str">
        <f>IF(SP_SUL!AA298="","*",SP_SUL!AA298)</f>
        <v>*</v>
      </c>
      <c r="K276" s="134" t="str">
        <f>IF(SP_SUL!AD298="","*",SP_SUL!AD298)</f>
        <v>*</v>
      </c>
    </row>
    <row r="277" spans="2:11" s="123" customFormat="1" hidden="1">
      <c r="B277" s="120" t="str">
        <f>IF(SP_SUL!Y299="","*",SP_SUL!Y299)</f>
        <v>*</v>
      </c>
      <c r="C277" s="121" t="str">
        <f>IF(SP_SUL!B299="","*",SP_SUL!B299)</f>
        <v>*</v>
      </c>
      <c r="D277" s="121" t="str">
        <f>IF(SP_SUL!D299="","*",SP_SUL!D299)</f>
        <v>*</v>
      </c>
      <c r="E277" s="121" t="str">
        <f>IF(SP_SUL!H299="","*",SP_SUL!H299)</f>
        <v>*</v>
      </c>
      <c r="F277" s="137" t="str">
        <f>IF(SP_SUL!M299="","*",SP_SUL!M299)</f>
        <v>-</v>
      </c>
      <c r="G277" s="121" t="str">
        <f>IF(SP_SUL!I299="","*",SP_SUL!I299)</f>
        <v>*</v>
      </c>
      <c r="H277" s="121" t="str">
        <f>IF(SP_SUL!AB299="","*",SP_SUL!AB299)</f>
        <v>*</v>
      </c>
      <c r="I277" s="121" t="str">
        <f>IF(SP_SUL!AC299="","*",SP_SUL!AC299)</f>
        <v>*</v>
      </c>
      <c r="J277" s="122" t="str">
        <f>IF(SP_SUL!AA299="","*",SP_SUL!AA299)</f>
        <v>*</v>
      </c>
      <c r="K277" s="134" t="str">
        <f>IF(SP_SUL!AD299="","*",SP_SUL!AD299)</f>
        <v>*</v>
      </c>
    </row>
    <row r="278" spans="2:11" s="123" customFormat="1" hidden="1">
      <c r="B278" s="120" t="str">
        <f>IF(SP_SUL!Y300="","*",SP_SUL!Y300)</f>
        <v>*</v>
      </c>
      <c r="C278" s="121" t="str">
        <f>IF(SP_SUL!B300="","*",SP_SUL!B300)</f>
        <v>*</v>
      </c>
      <c r="D278" s="121" t="str">
        <f>IF(SP_SUL!D300="","*",SP_SUL!D300)</f>
        <v>*</v>
      </c>
      <c r="E278" s="121" t="str">
        <f>IF(SP_SUL!H300="","*",SP_SUL!H300)</f>
        <v>*</v>
      </c>
      <c r="F278" s="137" t="str">
        <f>IF(SP_SUL!M300="","*",SP_SUL!M300)</f>
        <v>-</v>
      </c>
      <c r="G278" s="121" t="str">
        <f>IF(SP_SUL!I300="","*",SP_SUL!I300)</f>
        <v>*</v>
      </c>
      <c r="H278" s="121" t="str">
        <f>IF(SP_SUL!AB300="","*",SP_SUL!AB300)</f>
        <v>*</v>
      </c>
      <c r="I278" s="121" t="str">
        <f>IF(SP_SUL!AC300="","*",SP_SUL!AC300)</f>
        <v>*</v>
      </c>
      <c r="J278" s="122" t="str">
        <f>IF(SP_SUL!AA300="","*",SP_SUL!AA300)</f>
        <v>*</v>
      </c>
      <c r="K278" s="134" t="str">
        <f>IF(SP_SUL!AD300="","*",SP_SUL!AD300)</f>
        <v>*</v>
      </c>
    </row>
    <row r="279" spans="2:11" s="123" customFormat="1" hidden="1">
      <c r="B279" s="120" t="str">
        <f>IF(SP_SUL!Y301="","*",SP_SUL!Y301)</f>
        <v>*</v>
      </c>
      <c r="C279" s="121" t="str">
        <f>IF(SP_SUL!B301="","*",SP_SUL!B301)</f>
        <v>*</v>
      </c>
      <c r="D279" s="121" t="str">
        <f>IF(SP_SUL!D301="","*",SP_SUL!D301)</f>
        <v>*</v>
      </c>
      <c r="E279" s="121" t="str">
        <f>IF(SP_SUL!H301="","*",SP_SUL!H301)</f>
        <v>*</v>
      </c>
      <c r="F279" s="137" t="str">
        <f>IF(SP_SUL!M301="","*",SP_SUL!M301)</f>
        <v>-</v>
      </c>
      <c r="G279" s="121" t="str">
        <f>IF(SP_SUL!I301="","*",SP_SUL!I301)</f>
        <v>*</v>
      </c>
      <c r="H279" s="121" t="str">
        <f>IF(SP_SUL!AB301="","*",SP_SUL!AB301)</f>
        <v>*</v>
      </c>
      <c r="I279" s="121" t="str">
        <f>IF(SP_SUL!AC301="","*",SP_SUL!AC301)</f>
        <v>*</v>
      </c>
      <c r="J279" s="122" t="str">
        <f>IF(SP_SUL!AA301="","*",SP_SUL!AA301)</f>
        <v>*</v>
      </c>
      <c r="K279" s="134" t="str">
        <f>IF(SP_SUL!AD301="","*",SP_SUL!AD301)</f>
        <v>*</v>
      </c>
    </row>
    <row r="280" spans="2:11" s="123" customFormat="1" hidden="1">
      <c r="B280" s="120" t="str">
        <f>IF(SP_SUL!Y302="","*",SP_SUL!Y302)</f>
        <v>*</v>
      </c>
      <c r="C280" s="121" t="str">
        <f>IF(SP_SUL!B302="","*",SP_SUL!B302)</f>
        <v>*</v>
      </c>
      <c r="D280" s="121" t="str">
        <f>IF(SP_SUL!D302="","*",SP_SUL!D302)</f>
        <v>*</v>
      </c>
      <c r="E280" s="121" t="str">
        <f>IF(SP_SUL!H312="","*",SP_SUL!H312)</f>
        <v>*</v>
      </c>
      <c r="F280" s="137" t="str">
        <f>IF(SP_SUL!M302="","*",SP_SUL!M302)</f>
        <v>-</v>
      </c>
      <c r="G280" s="121" t="str">
        <f>IF(SP_SUL!I312="","*",SP_SUL!I312)</f>
        <v>*</v>
      </c>
      <c r="H280" s="121" t="str">
        <f>IF(SP_SUL!AB302="","*",SP_SUL!AB302)</f>
        <v>*</v>
      </c>
      <c r="I280" s="121" t="str">
        <f>IF(SP_SUL!AC302="","*",SP_SUL!AC302)</f>
        <v>*</v>
      </c>
      <c r="J280" s="122" t="str">
        <f>IF(SP_SUL!AA302="","*",SP_SUL!AA302)</f>
        <v>*</v>
      </c>
      <c r="K280" s="134" t="str">
        <f>IF(SP_SUL!AD302="","*",SP_SUL!AD302)</f>
        <v>*</v>
      </c>
    </row>
    <row r="281" spans="2:11" s="123" customFormat="1" hidden="1">
      <c r="B281" s="120" t="str">
        <f>IF(SP_SUL!Y303="","*",SP_SUL!Y303)</f>
        <v>*</v>
      </c>
      <c r="C281" s="121" t="str">
        <f>IF(SP_SUL!B303="","*",SP_SUL!B303)</f>
        <v>*</v>
      </c>
      <c r="D281" s="121" t="str">
        <f>IF(SP_SUL!D303="","*",SP_SUL!D303)</f>
        <v>*</v>
      </c>
      <c r="E281" s="121" t="str">
        <f>IF(SP_SUL!H303="","*",SP_SUL!H303)</f>
        <v>*</v>
      </c>
      <c r="F281" s="137" t="str">
        <f>IF(SP_SUL!M303="","*",SP_SUL!M303)</f>
        <v>-</v>
      </c>
      <c r="G281" s="121" t="str">
        <f>IF(SP_SUL!I303="","*",SP_SUL!I303)</f>
        <v>*</v>
      </c>
      <c r="H281" s="121" t="str">
        <f>IF(SP_SUL!AB303="","*",SP_SUL!AB303)</f>
        <v>*</v>
      </c>
      <c r="I281" s="121" t="str">
        <f>IF(SP_SUL!AC303="","*",SP_SUL!AC303)</f>
        <v>*</v>
      </c>
      <c r="J281" s="122" t="str">
        <f>IF(SP_SUL!AA303="","*",SP_SUL!AA303)</f>
        <v>*</v>
      </c>
      <c r="K281" s="134" t="str">
        <f>IF(SP_SUL!AD303="","*",SP_SUL!AD303)</f>
        <v>*</v>
      </c>
    </row>
    <row r="282" spans="2:11" s="123" customFormat="1" hidden="1">
      <c r="B282" s="120" t="str">
        <f>IF(SP_SUL!Y304="","*",SP_SUL!Y304)</f>
        <v>*</v>
      </c>
      <c r="C282" s="121" t="str">
        <f>IF(SP_SUL!B304="","*",SP_SUL!B304)</f>
        <v>*</v>
      </c>
      <c r="D282" s="121" t="str">
        <f>IF(SP_SUL!D304="","*",SP_SUL!D304)</f>
        <v>*</v>
      </c>
      <c r="E282" s="121" t="str">
        <f>IF(SP_SUL!H304="","*",SP_SUL!H304)</f>
        <v>*</v>
      </c>
      <c r="F282" s="137" t="str">
        <f>IF(SP_SUL!M304="","*",SP_SUL!M304)</f>
        <v>-</v>
      </c>
      <c r="G282" s="121" t="str">
        <f>IF(SP_SUL!I304="","*",SP_SUL!I304)</f>
        <v>*</v>
      </c>
      <c r="H282" s="121" t="str">
        <f>IF(SP_SUL!AB304="","*",SP_SUL!AB304)</f>
        <v>*</v>
      </c>
      <c r="I282" s="121" t="str">
        <f>IF(SP_SUL!AC304="","*",SP_SUL!AC304)</f>
        <v>*</v>
      </c>
      <c r="J282" s="122" t="str">
        <f>IF(SP_SUL!AA304="","*",SP_SUL!AA304)</f>
        <v>*</v>
      </c>
      <c r="K282" s="134" t="str">
        <f>IF(SP_SUL!AD304="","*",SP_SUL!AD304)</f>
        <v>*</v>
      </c>
    </row>
    <row r="283" spans="2:11" s="123" customFormat="1" hidden="1">
      <c r="B283" s="120" t="str">
        <f>IF(SP_SUL!Y305="","*",SP_SUL!Y305)</f>
        <v>*</v>
      </c>
      <c r="C283" s="121" t="str">
        <f>IF(SP_SUL!B305="","*",SP_SUL!B305)</f>
        <v>*</v>
      </c>
      <c r="D283" s="121" t="str">
        <f>IF(SP_SUL!D305="","*",SP_SUL!D305)</f>
        <v>*</v>
      </c>
      <c r="E283" s="121" t="str">
        <f>IF(SP_SUL!H305="","*",SP_SUL!H305)</f>
        <v>*</v>
      </c>
      <c r="F283" s="137" t="str">
        <f>IF(SP_SUL!M305="","*",SP_SUL!M305)</f>
        <v>-</v>
      </c>
      <c r="G283" s="121" t="str">
        <f>IF(SP_SUL!I305="","*",SP_SUL!I305)</f>
        <v>*</v>
      </c>
      <c r="H283" s="121" t="str">
        <f>IF(SP_SUL!AB305="","*",SP_SUL!AB305)</f>
        <v>*</v>
      </c>
      <c r="I283" s="121" t="str">
        <f>IF(SP_SUL!AC305="","*",SP_SUL!AC305)</f>
        <v>*</v>
      </c>
      <c r="J283" s="122" t="str">
        <f>IF(SP_SUL!AA305="","*",SP_SUL!AA305)</f>
        <v>*</v>
      </c>
      <c r="K283" s="134" t="str">
        <f>IF(SP_SUL!AD305="","*",SP_SUL!AD305)</f>
        <v>*</v>
      </c>
    </row>
    <row r="284" spans="2:11" s="123" customFormat="1" hidden="1">
      <c r="B284" s="120" t="str">
        <f>IF(SP_SUL!Y306="","*",SP_SUL!Y306)</f>
        <v>*</v>
      </c>
      <c r="C284" s="121" t="str">
        <f>IF(SP_SUL!B306="","*",SP_SUL!B306)</f>
        <v>*</v>
      </c>
      <c r="D284" s="121" t="str">
        <f>IF(SP_SUL!D306="","*",SP_SUL!D306)</f>
        <v>*</v>
      </c>
      <c r="E284" s="121" t="str">
        <f>IF(SP_SUL!H306="","*",SP_SUL!H306)</f>
        <v>*</v>
      </c>
      <c r="F284" s="137" t="str">
        <f>IF(SP_SUL!M306="","*",SP_SUL!M306)</f>
        <v>-</v>
      </c>
      <c r="G284" s="121" t="str">
        <f>IF(SP_SUL!I306="","*",SP_SUL!I306)</f>
        <v>*</v>
      </c>
      <c r="H284" s="121" t="str">
        <f>IF(SP_SUL!AB306="","*",SP_SUL!AB306)</f>
        <v>*</v>
      </c>
      <c r="I284" s="121" t="str">
        <f>IF(SP_SUL!AC306="","*",SP_SUL!AC306)</f>
        <v>*</v>
      </c>
      <c r="J284" s="122" t="str">
        <f>IF(SP_SUL!AA306="","*",SP_SUL!AA306)</f>
        <v>*</v>
      </c>
      <c r="K284" s="134" t="str">
        <f>IF(SP_SUL!AD306="","*",SP_SUL!AD306)</f>
        <v>*</v>
      </c>
    </row>
    <row r="285" spans="2:11" s="123" customFormat="1" hidden="1">
      <c r="B285" s="120" t="str">
        <f>IF(SP_SUL!Y307="","*",SP_SUL!Y307)</f>
        <v>*</v>
      </c>
      <c r="C285" s="121" t="str">
        <f>IF(SP_SUL!B307="","*",SP_SUL!B307)</f>
        <v>*</v>
      </c>
      <c r="D285" s="121" t="str">
        <f>IF(SP_SUL!D307="","*",SP_SUL!D307)</f>
        <v>*</v>
      </c>
      <c r="E285" s="121" t="str">
        <f>IF(SP_SUL!H307="","*",SP_SUL!H307)</f>
        <v>*</v>
      </c>
      <c r="F285" s="137" t="str">
        <f>IF(SP_SUL!M307="","*",SP_SUL!M307)</f>
        <v>-</v>
      </c>
      <c r="G285" s="121" t="str">
        <f>IF(SP_SUL!I307="","*",SP_SUL!I307)</f>
        <v>*</v>
      </c>
      <c r="H285" s="121" t="str">
        <f>IF(SP_SUL!AB307="","*",SP_SUL!AB307)</f>
        <v>*</v>
      </c>
      <c r="I285" s="121" t="str">
        <f>IF(SP_SUL!AC307="","*",SP_SUL!AC307)</f>
        <v>*</v>
      </c>
      <c r="J285" s="122" t="str">
        <f>IF(SP_SUL!AA307="","*",SP_SUL!AA307)</f>
        <v>*</v>
      </c>
      <c r="K285" s="134" t="str">
        <f>IF(SP_SUL!AD307="","*",SP_SUL!AD307)</f>
        <v>*</v>
      </c>
    </row>
    <row r="286" spans="2:11" s="123" customFormat="1" hidden="1">
      <c r="B286" s="120" t="str">
        <f>IF(SP_SUL!Y308="","*",SP_SUL!Y308)</f>
        <v>*</v>
      </c>
      <c r="C286" s="121" t="str">
        <f>IF(SP_SUL!B308="","*",SP_SUL!B308)</f>
        <v>*</v>
      </c>
      <c r="D286" s="121" t="str">
        <f>IF(SP_SUL!D308="","*",SP_SUL!D308)</f>
        <v>*</v>
      </c>
      <c r="E286" s="121" t="str">
        <f>IF(SP_SUL!H308="","*",SP_SUL!H308)</f>
        <v>*</v>
      </c>
      <c r="F286" s="137" t="str">
        <f>IF(SP_SUL!M308="","*",SP_SUL!M308)</f>
        <v>-</v>
      </c>
      <c r="G286" s="121" t="str">
        <f>IF(SP_SUL!I308="","*",SP_SUL!I308)</f>
        <v>*</v>
      </c>
      <c r="H286" s="121" t="str">
        <f>IF(SP_SUL!AB308="","*",SP_SUL!AB308)</f>
        <v>*</v>
      </c>
      <c r="I286" s="121" t="str">
        <f>IF(SP_SUL!AC308="","*",SP_SUL!AC308)</f>
        <v>*</v>
      </c>
      <c r="J286" s="122" t="str">
        <f>IF(SP_SUL!AA308="","*",SP_SUL!AA308)</f>
        <v>*</v>
      </c>
      <c r="K286" s="134" t="str">
        <f>IF(SP_SUL!AD308="","*",SP_SUL!AD308)</f>
        <v>*</v>
      </c>
    </row>
    <row r="287" spans="2:11" s="123" customFormat="1" hidden="1">
      <c r="B287" s="120" t="str">
        <f>IF(SP_SUL!Y309="","*",SP_SUL!Y309)</f>
        <v>*</v>
      </c>
      <c r="C287" s="121" t="str">
        <f>IF(SP_SUL!B309="","*",SP_SUL!B309)</f>
        <v>*</v>
      </c>
      <c r="D287" s="121" t="str">
        <f>IF(SP_SUL!D309="","*",SP_SUL!D309)</f>
        <v>*</v>
      </c>
      <c r="E287" s="121" t="str">
        <f>IF(SP_SUL!H309="","*",SP_SUL!H309)</f>
        <v>*</v>
      </c>
      <c r="F287" s="137" t="str">
        <f>IF(SP_SUL!M309="","*",SP_SUL!M309)</f>
        <v>-</v>
      </c>
      <c r="G287" s="121" t="str">
        <f>IF(SP_SUL!I309="","*",SP_SUL!I309)</f>
        <v>*</v>
      </c>
      <c r="H287" s="121" t="str">
        <f>IF(SP_SUL!AB309="","*",SP_SUL!AB309)</f>
        <v>*</v>
      </c>
      <c r="I287" s="121" t="str">
        <f>IF(SP_SUL!AC309="","*",SP_SUL!AC309)</f>
        <v>*</v>
      </c>
      <c r="J287" s="122" t="str">
        <f>IF(SP_SUL!AA309="","*",SP_SUL!AA309)</f>
        <v>*</v>
      </c>
      <c r="K287" s="134" t="str">
        <f>IF(SP_SUL!AD309="","*",SP_SUL!AD309)</f>
        <v>*</v>
      </c>
    </row>
    <row r="288" spans="2:11" s="123" customFormat="1" hidden="1">
      <c r="B288" s="120" t="str">
        <f>IF(SP_SUL!Y310="","*",SP_SUL!Y310)</f>
        <v>*</v>
      </c>
      <c r="C288" s="121" t="str">
        <f>IF(SP_SUL!B310="","*",SP_SUL!B310)</f>
        <v>*</v>
      </c>
      <c r="D288" s="121" t="str">
        <f>IF(SP_SUL!D310="","*",SP_SUL!D310)</f>
        <v>*</v>
      </c>
      <c r="E288" s="121" t="str">
        <f>IF(SP_SUL!H310="","*",SP_SUL!H310)</f>
        <v>*</v>
      </c>
      <c r="F288" s="137" t="str">
        <f>IF(SP_SUL!M310="","*",SP_SUL!M310)</f>
        <v>-</v>
      </c>
      <c r="G288" s="121" t="str">
        <f>IF(SP_SUL!I310="","*",SP_SUL!I310)</f>
        <v>*</v>
      </c>
      <c r="H288" s="121" t="str">
        <f>IF(SP_SUL!AB310="","*",SP_SUL!AB310)</f>
        <v>*</v>
      </c>
      <c r="I288" s="121" t="str">
        <f>IF(SP_SUL!AC310="","*",SP_SUL!AC310)</f>
        <v>*</v>
      </c>
      <c r="J288" s="122" t="str">
        <f>IF(SP_SUL!AA310="","*",SP_SUL!AA310)</f>
        <v>*</v>
      </c>
      <c r="K288" s="134" t="str">
        <f>IF(SP_SUL!AD310="","*",SP_SUL!AD310)</f>
        <v>*</v>
      </c>
    </row>
    <row r="289" spans="2:11" s="123" customFormat="1" hidden="1">
      <c r="B289" s="120" t="str">
        <f>IF(SP_SUL!Y311="","*",SP_SUL!Y311)</f>
        <v>*</v>
      </c>
      <c r="C289" s="121" t="str">
        <f>IF(SP_SUL!B311="","*",SP_SUL!B311)</f>
        <v>*</v>
      </c>
      <c r="D289" s="121" t="str">
        <f>IF(SP_SUL!D311="","*",SP_SUL!D311)</f>
        <v>*</v>
      </c>
      <c r="E289" s="121" t="str">
        <f>IF(SP_SUL!H311="","*",SP_SUL!H311)</f>
        <v>*</v>
      </c>
      <c r="F289" s="137" t="str">
        <f>IF(SP_SUL!M311="","*",SP_SUL!M311)</f>
        <v>-</v>
      </c>
      <c r="G289" s="121" t="str">
        <f>IF(SP_SUL!I311="","*",SP_SUL!I311)</f>
        <v>*</v>
      </c>
      <c r="H289" s="121" t="str">
        <f>IF(SP_SUL!AB311="","*",SP_SUL!AB311)</f>
        <v>*</v>
      </c>
      <c r="I289" s="121" t="str">
        <f>IF(SP_SUL!AC311="","*",SP_SUL!AC311)</f>
        <v>*</v>
      </c>
      <c r="J289" s="122" t="str">
        <f>IF(SP_SUL!AA311="","*",SP_SUL!AA311)</f>
        <v>*</v>
      </c>
      <c r="K289" s="134" t="str">
        <f>IF(SP_SUL!AD311="","*",SP_SUL!AD311)</f>
        <v>*</v>
      </c>
    </row>
    <row r="290" spans="2:11" s="123" customFormat="1" hidden="1">
      <c r="B290" s="120" t="str">
        <f>IF(SP_SUL!Y312="","*",SP_SUL!Y312)</f>
        <v>*</v>
      </c>
      <c r="C290" s="121" t="str">
        <f>IF(SP_SUL!B312="","*",SP_SUL!B312)</f>
        <v>*</v>
      </c>
      <c r="D290" s="121" t="str">
        <f>IF(SP_SUL!D312="","*",SP_SUL!D312)</f>
        <v>*</v>
      </c>
      <c r="E290" s="121" t="e">
        <f>IF(SP_SUL!#REF!="","*",SP_SUL!#REF!)</f>
        <v>#REF!</v>
      </c>
      <c r="F290" s="137" t="str">
        <f>IF(SP_SUL!M312="","*",SP_SUL!M312)</f>
        <v>-</v>
      </c>
      <c r="G290" s="121" t="e">
        <f>IF(SP_SUL!#REF!="","*",SP_SUL!#REF!)</f>
        <v>#REF!</v>
      </c>
      <c r="H290" s="121" t="str">
        <f>IF(SP_SUL!AB312="","*",SP_SUL!AB312)</f>
        <v>*</v>
      </c>
      <c r="I290" s="121" t="str">
        <f>IF(SP_SUL!AC312="","*",SP_SUL!AC312)</f>
        <v>*</v>
      </c>
      <c r="J290" s="122" t="str">
        <f>IF(SP_SUL!AA312="","*",SP_SUL!AA312)</f>
        <v>*</v>
      </c>
      <c r="K290" s="134" t="str">
        <f>IF(SP_SUL!AD312="","*",SP_SUL!AD312)</f>
        <v>*</v>
      </c>
    </row>
    <row r="291" spans="2:11" s="123" customFormat="1" hidden="1">
      <c r="B291" s="120" t="str">
        <f>IF(SP_SUL!Y313="","*",SP_SUL!Y313)</f>
        <v>*</v>
      </c>
      <c r="C291" s="121" t="str">
        <f>IF(SP_SUL!B313="","*",SP_SUL!B313)</f>
        <v>*</v>
      </c>
      <c r="D291" s="121" t="str">
        <f>IF(SP_SUL!D313="","*",SP_SUL!D313)</f>
        <v>*</v>
      </c>
      <c r="E291" s="121" t="str">
        <f>IF(SP_SUL!H313="","*",SP_SUL!H313)</f>
        <v>*</v>
      </c>
      <c r="F291" s="137" t="str">
        <f>IF(SP_SUL!M313="","*",SP_SUL!M313)</f>
        <v>-</v>
      </c>
      <c r="G291" s="121" t="str">
        <f>IF(SP_SUL!I313="","*",SP_SUL!I313)</f>
        <v>*</v>
      </c>
      <c r="H291" s="121" t="str">
        <f>IF(SP_SUL!AB313="","*",SP_SUL!AB313)</f>
        <v>*</v>
      </c>
      <c r="I291" s="121" t="str">
        <f>IF(SP_SUL!AC313="","*",SP_SUL!AC313)</f>
        <v>*</v>
      </c>
      <c r="J291" s="122" t="str">
        <f>IF(SP_SUL!AA313="","*",SP_SUL!AA313)</f>
        <v>*</v>
      </c>
      <c r="K291" s="134" t="str">
        <f>IF(SP_SUL!AD313="","*",SP_SUL!AD313)</f>
        <v>*</v>
      </c>
    </row>
    <row r="292" spans="2:11" s="123" customFormat="1" hidden="1">
      <c r="B292" s="120" t="str">
        <f>IF(SP_SUL!Y314="","*",SP_SUL!Y314)</f>
        <v>*</v>
      </c>
      <c r="C292" s="121" t="str">
        <f>IF(SP_SUL!B314="","*",SP_SUL!B314)</f>
        <v>*</v>
      </c>
      <c r="D292" s="121" t="str">
        <f>IF(SP_SUL!D314="","*",SP_SUL!D314)</f>
        <v>*</v>
      </c>
      <c r="E292" s="121" t="str">
        <f>IF(SP_SUL!H314="","*",SP_SUL!H314)</f>
        <v>*</v>
      </c>
      <c r="F292" s="137" t="str">
        <f>IF(SP_SUL!M314="","*",SP_SUL!M314)</f>
        <v>-</v>
      </c>
      <c r="G292" s="121" t="str">
        <f>IF(SP_SUL!I314="","*",SP_SUL!I314)</f>
        <v>*</v>
      </c>
      <c r="H292" s="121" t="str">
        <f>IF(SP_SUL!AB314="","*",SP_SUL!AB314)</f>
        <v>*</v>
      </c>
      <c r="I292" s="121" t="str">
        <f>IF(SP_SUL!AC314="","*",SP_SUL!AC314)</f>
        <v>*</v>
      </c>
      <c r="J292" s="122" t="str">
        <f>IF(SP_SUL!AA314="","*",SP_SUL!AA314)</f>
        <v>*</v>
      </c>
      <c r="K292" s="134" t="str">
        <f>IF(SP_SUL!AD314="","*",SP_SUL!AD314)</f>
        <v>*</v>
      </c>
    </row>
    <row r="293" spans="2:11" s="123" customFormat="1" hidden="1">
      <c r="B293" s="120" t="str">
        <f>IF(SP_SUL!Y315="","*",SP_SUL!Y315)</f>
        <v>*</v>
      </c>
      <c r="C293" s="121" t="str">
        <f>IF(SP_SUL!B315="","*",SP_SUL!B315)</f>
        <v>*</v>
      </c>
      <c r="D293" s="121" t="str">
        <f>IF(SP_SUL!D315="","*",SP_SUL!D315)</f>
        <v>*</v>
      </c>
      <c r="E293" s="121" t="str">
        <f>IF(SP_SUL!H315="","*",SP_SUL!H315)</f>
        <v>*</v>
      </c>
      <c r="F293" s="137" t="str">
        <f>IF(SP_SUL!M315="","*",SP_SUL!M315)</f>
        <v>-</v>
      </c>
      <c r="G293" s="121" t="str">
        <f>IF(SP_SUL!I315="","*",SP_SUL!I315)</f>
        <v>*</v>
      </c>
      <c r="H293" s="121" t="str">
        <f>IF(SP_SUL!AB315="","*",SP_SUL!AB315)</f>
        <v>*</v>
      </c>
      <c r="I293" s="121" t="str">
        <f>IF(SP_SUL!AC315="","*",SP_SUL!AC315)</f>
        <v>*</v>
      </c>
      <c r="J293" s="122" t="str">
        <f>IF(SP_SUL!AA315="","*",SP_SUL!AA315)</f>
        <v>*</v>
      </c>
      <c r="K293" s="134" t="str">
        <f>IF(SP_SUL!AD315="","*",SP_SUL!AD315)</f>
        <v>*</v>
      </c>
    </row>
    <row r="294" spans="2:11" s="123" customFormat="1" hidden="1">
      <c r="B294" s="120" t="str">
        <f>IF(SP_SUL!Y316="","*",SP_SUL!Y316)</f>
        <v>*</v>
      </c>
      <c r="C294" s="121" t="str">
        <f>IF(SP_SUL!B316="","*",SP_SUL!B316)</f>
        <v>*</v>
      </c>
      <c r="D294" s="121" t="str">
        <f>IF(SP_SUL!D316="","*",SP_SUL!D316)</f>
        <v>*</v>
      </c>
      <c r="E294" s="121" t="str">
        <f>IF(SP_SUL!H316="","*",SP_SUL!H316)</f>
        <v>*</v>
      </c>
      <c r="F294" s="137" t="str">
        <f>IF(SP_SUL!M316="","*",SP_SUL!M316)</f>
        <v>-</v>
      </c>
      <c r="G294" s="121" t="str">
        <f>IF(SP_SUL!I316="","*",SP_SUL!I316)</f>
        <v>*</v>
      </c>
      <c r="H294" s="121" t="str">
        <f>IF(SP_SUL!AB316="","*",SP_SUL!AB316)</f>
        <v>*</v>
      </c>
      <c r="I294" s="121" t="str">
        <f>IF(SP_SUL!AC316="","*",SP_SUL!AC316)</f>
        <v>*</v>
      </c>
      <c r="J294" s="122" t="str">
        <f>IF(SP_SUL!AA316="","*",SP_SUL!AA316)</f>
        <v>*</v>
      </c>
      <c r="K294" s="134" t="str">
        <f>IF(SP_SUL!AD316="","*",SP_SUL!AD316)</f>
        <v>*</v>
      </c>
    </row>
    <row r="295" spans="2:11" s="123" customFormat="1" hidden="1">
      <c r="B295" s="120" t="str">
        <f>IF(SP_SUL!Y317="","*",SP_SUL!Y317)</f>
        <v>*</v>
      </c>
      <c r="C295" s="121" t="str">
        <f>IF(SP_SUL!B317="","*",SP_SUL!B317)</f>
        <v>*</v>
      </c>
      <c r="D295" s="121" t="str">
        <f>IF(SP_SUL!D317="","*",SP_SUL!D317)</f>
        <v>*</v>
      </c>
      <c r="E295" s="121" t="str">
        <f>IF(SP_SUL!H317="","*",SP_SUL!H317)</f>
        <v>*</v>
      </c>
      <c r="F295" s="137" t="str">
        <f>IF(SP_SUL!M317="","*",SP_SUL!M317)</f>
        <v>-</v>
      </c>
      <c r="G295" s="121" t="str">
        <f>IF(SP_SUL!I317="","*",SP_SUL!I317)</f>
        <v>*</v>
      </c>
      <c r="H295" s="121" t="str">
        <f>IF(SP_SUL!AB317="","*",SP_SUL!AB317)</f>
        <v>*</v>
      </c>
      <c r="I295" s="121" t="str">
        <f>IF(SP_SUL!AC317="","*",SP_SUL!AC317)</f>
        <v>*</v>
      </c>
      <c r="J295" s="122" t="str">
        <f>IF(SP_SUL!AA317="","*",SP_SUL!AA317)</f>
        <v>*</v>
      </c>
      <c r="K295" s="134" t="str">
        <f>IF(SP_SUL!AD317="","*",SP_SUL!AD317)</f>
        <v>*</v>
      </c>
    </row>
    <row r="296" spans="2:11" s="123" customFormat="1" hidden="1">
      <c r="B296" s="120" t="str">
        <f>IF(SP_SUL!Y318="","*",SP_SUL!Y318)</f>
        <v>*</v>
      </c>
      <c r="C296" s="121" t="str">
        <f>IF(SP_SUL!B318="","*",SP_SUL!B318)</f>
        <v>*</v>
      </c>
      <c r="D296" s="121" t="str">
        <f>IF(SP_SUL!D318="","*",SP_SUL!D318)</f>
        <v>*</v>
      </c>
      <c r="E296" s="121" t="str">
        <f>IF(SP_SUL!H318="","*",SP_SUL!H318)</f>
        <v>*</v>
      </c>
      <c r="F296" s="137" t="str">
        <f>IF(SP_SUL!M318="","*",SP_SUL!M318)</f>
        <v>-</v>
      </c>
      <c r="G296" s="121" t="str">
        <f>IF(SP_SUL!I318="","*",SP_SUL!I318)</f>
        <v>*</v>
      </c>
      <c r="H296" s="121" t="str">
        <f>IF(SP_SUL!AB318="","*",SP_SUL!AB318)</f>
        <v>*</v>
      </c>
      <c r="I296" s="121" t="str">
        <f>IF(SP_SUL!AC318="","*",SP_SUL!AC318)</f>
        <v>*</v>
      </c>
      <c r="J296" s="122" t="str">
        <f>IF(SP_SUL!AA318="","*",SP_SUL!AA318)</f>
        <v>*</v>
      </c>
      <c r="K296" s="134" t="str">
        <f>IF(SP_SUL!AD318="","*",SP_SUL!AD318)</f>
        <v>*</v>
      </c>
    </row>
    <row r="297" spans="2:11" s="123" customFormat="1" hidden="1">
      <c r="B297" s="120" t="str">
        <f>IF(SP_SUL!Y319="","*",SP_SUL!Y319)</f>
        <v>*</v>
      </c>
      <c r="C297" s="121" t="str">
        <f>IF(SP_SUL!B319="","*",SP_SUL!B319)</f>
        <v>*</v>
      </c>
      <c r="D297" s="121" t="str">
        <f>IF(SP_SUL!D319="","*",SP_SUL!D319)</f>
        <v>*</v>
      </c>
      <c r="E297" s="121" t="str">
        <f>IF(SP_SUL!H319="","*",SP_SUL!H319)</f>
        <v>*</v>
      </c>
      <c r="F297" s="137" t="str">
        <f>IF(SP_SUL!M319="","*",SP_SUL!M319)</f>
        <v>-</v>
      </c>
      <c r="G297" s="121" t="str">
        <f>IF(SP_SUL!I319="","*",SP_SUL!I319)</f>
        <v>*</v>
      </c>
      <c r="H297" s="121" t="str">
        <f>IF(SP_SUL!AB319="","*",SP_SUL!AB319)</f>
        <v>*</v>
      </c>
      <c r="I297" s="121" t="str">
        <f>IF(SP_SUL!AC319="","*",SP_SUL!AC319)</f>
        <v>*</v>
      </c>
      <c r="J297" s="122" t="str">
        <f>IF(SP_SUL!AA319="","*",SP_SUL!AA319)</f>
        <v>*</v>
      </c>
      <c r="K297" s="134" t="str">
        <f>IF(SP_SUL!AD319="","*",SP_SUL!AD319)</f>
        <v>*</v>
      </c>
    </row>
    <row r="298" spans="2:11" s="123" customFormat="1" hidden="1">
      <c r="B298" s="120" t="str">
        <f>IF(SP_SUL!Y320="","*",SP_SUL!Y320)</f>
        <v>*</v>
      </c>
      <c r="C298" s="121" t="str">
        <f>IF(SP_SUL!B320="","*",SP_SUL!B320)</f>
        <v>*</v>
      </c>
      <c r="D298" s="121" t="str">
        <f>IF(SP_SUL!D320="","*",SP_SUL!D320)</f>
        <v>*</v>
      </c>
      <c r="E298" s="121" t="str">
        <f>IF(SP_SUL!H320="","*",SP_SUL!H320)</f>
        <v>*</v>
      </c>
      <c r="F298" s="137" t="str">
        <f>IF(SP_SUL!M320="","*",SP_SUL!M320)</f>
        <v>-</v>
      </c>
      <c r="G298" s="121" t="str">
        <f>IF(SP_SUL!I320="","*",SP_SUL!I320)</f>
        <v>*</v>
      </c>
      <c r="H298" s="121" t="str">
        <f>IF(SP_SUL!AB320="","*",SP_SUL!AB320)</f>
        <v>*</v>
      </c>
      <c r="I298" s="121" t="str">
        <f>IF(SP_SUL!AC320="","*",SP_SUL!AC320)</f>
        <v>*</v>
      </c>
      <c r="J298" s="122" t="str">
        <f>IF(SP_SUL!AA320="","*",SP_SUL!AA320)</f>
        <v>*</v>
      </c>
      <c r="K298" s="134" t="str">
        <f>IF(SP_SUL!AD320="","*",SP_SUL!AD320)</f>
        <v>*</v>
      </c>
    </row>
    <row r="299" spans="2:11" s="123" customFormat="1" hidden="1">
      <c r="B299" s="120" t="str">
        <f>IF(SP_SUL!Y321="","*",SP_SUL!Y321)</f>
        <v>*</v>
      </c>
      <c r="C299" s="121" t="str">
        <f>IF(SP_SUL!B321="","*",SP_SUL!B321)</f>
        <v>*</v>
      </c>
      <c r="D299" s="121" t="str">
        <f>IF(SP_SUL!D321="","*",SP_SUL!D321)</f>
        <v>*</v>
      </c>
      <c r="E299" s="121" t="str">
        <f>IF(SP_SUL!H321="","*",SP_SUL!H321)</f>
        <v>*</v>
      </c>
      <c r="F299" s="137" t="str">
        <f>IF(SP_SUL!M321="","*",SP_SUL!M321)</f>
        <v>-</v>
      </c>
      <c r="G299" s="121" t="str">
        <f>IF(SP_SUL!I321="","*",SP_SUL!I321)</f>
        <v>*</v>
      </c>
      <c r="H299" s="121" t="str">
        <f>IF(SP_SUL!AB321="","*",SP_SUL!AB321)</f>
        <v>*</v>
      </c>
      <c r="I299" s="121" t="str">
        <f>IF(SP_SUL!AC321="","*",SP_SUL!AC321)</f>
        <v>*</v>
      </c>
      <c r="J299" s="122" t="str">
        <f>IF(SP_SUL!AA321="","*",SP_SUL!AA321)</f>
        <v>*</v>
      </c>
      <c r="K299" s="134" t="str">
        <f>IF(SP_SUL!AD321="","*",SP_SUL!AD321)</f>
        <v>*</v>
      </c>
    </row>
    <row r="300" spans="2:11" s="123" customFormat="1" hidden="1">
      <c r="B300" s="120" t="str">
        <f>IF(SP_SUL!Y322="","*",SP_SUL!Y322)</f>
        <v>*</v>
      </c>
      <c r="C300" s="121" t="str">
        <f>IF(SP_SUL!B322="","*",SP_SUL!B322)</f>
        <v>*</v>
      </c>
      <c r="D300" s="121" t="str">
        <f>IF(SP_SUL!D322="","*",SP_SUL!D322)</f>
        <v>*</v>
      </c>
      <c r="E300" s="121" t="str">
        <f>IF(SP_SUL!H322="","*",SP_SUL!H322)</f>
        <v>*</v>
      </c>
      <c r="F300" s="137" t="str">
        <f>IF(SP_SUL!M322="","*",SP_SUL!M322)</f>
        <v>-</v>
      </c>
      <c r="G300" s="121" t="str">
        <f>IF(SP_SUL!I322="","*",SP_SUL!I322)</f>
        <v>*</v>
      </c>
      <c r="H300" s="121" t="str">
        <f>IF(SP_SUL!AB322="","*",SP_SUL!AB322)</f>
        <v>*</v>
      </c>
      <c r="I300" s="121" t="str">
        <f>IF(SP_SUL!AC322="","*",SP_SUL!AC322)</f>
        <v>*</v>
      </c>
      <c r="J300" s="122" t="str">
        <f>IF(SP_SUL!AA322="","*",SP_SUL!AA322)</f>
        <v>*</v>
      </c>
      <c r="K300" s="134" t="str">
        <f>IF(SP_SUL!AD322="","*",SP_SUL!AD322)</f>
        <v>*</v>
      </c>
    </row>
    <row r="301" spans="2:11" s="123" customFormat="1" hidden="1">
      <c r="B301" s="120" t="str">
        <f>IF(SP_SUL!Y323="","*",SP_SUL!Y323)</f>
        <v>*</v>
      </c>
      <c r="C301" s="121" t="str">
        <f>IF(SP_SUL!B323="","*",SP_SUL!B323)</f>
        <v>*</v>
      </c>
      <c r="D301" s="121" t="str">
        <f>IF(SP_SUL!D323="","*",SP_SUL!D323)</f>
        <v>*</v>
      </c>
      <c r="E301" s="121" t="str">
        <f>IF(SP_SUL!H323="","*",SP_SUL!H323)</f>
        <v>*</v>
      </c>
      <c r="F301" s="137" t="str">
        <f>IF(SP_SUL!M323="","*",SP_SUL!M323)</f>
        <v>-</v>
      </c>
      <c r="G301" s="121" t="str">
        <f>IF(SP_SUL!I323="","*",SP_SUL!I323)</f>
        <v>*</v>
      </c>
      <c r="H301" s="121" t="str">
        <f>IF(SP_SUL!AB323="","*",SP_SUL!AB323)</f>
        <v>*</v>
      </c>
      <c r="I301" s="121" t="str">
        <f>IF(SP_SUL!AC323="","*",SP_SUL!AC323)</f>
        <v>*</v>
      </c>
      <c r="J301" s="122" t="str">
        <f>IF(SP_SUL!AA323="","*",SP_SUL!AA323)</f>
        <v>*</v>
      </c>
      <c r="K301" s="134" t="str">
        <f>IF(SP_SUL!AD323="","*",SP_SUL!AD323)</f>
        <v>*</v>
      </c>
    </row>
    <row r="302" spans="2:11" s="123" customFormat="1" hidden="1">
      <c r="B302" s="120" t="str">
        <f>IF(SP_SUL!Y324="","*",SP_SUL!Y324)</f>
        <v>*</v>
      </c>
      <c r="C302" s="121" t="str">
        <f>IF(SP_SUL!B324="","*",SP_SUL!B324)</f>
        <v>*</v>
      </c>
      <c r="D302" s="121" t="str">
        <f>IF(SP_SUL!D324="","*",SP_SUL!D324)</f>
        <v>*</v>
      </c>
      <c r="E302" s="121" t="str">
        <f>IF(SP_SUL!H324="","*",SP_SUL!H324)</f>
        <v>*</v>
      </c>
      <c r="F302" s="137" t="str">
        <f>IF(SP_SUL!M324="","*",SP_SUL!M324)</f>
        <v>-</v>
      </c>
      <c r="G302" s="121" t="str">
        <f>IF(SP_SUL!I324="","*",SP_SUL!I324)</f>
        <v>*</v>
      </c>
      <c r="H302" s="121" t="str">
        <f>IF(SP_SUL!AB324="","*",SP_SUL!AB324)</f>
        <v>*</v>
      </c>
      <c r="I302" s="121" t="str">
        <f>IF(SP_SUL!AC324="","*",SP_SUL!AC324)</f>
        <v>*</v>
      </c>
      <c r="J302" s="122" t="str">
        <f>IF(SP_SUL!AA324="","*",SP_SUL!AA324)</f>
        <v>*</v>
      </c>
      <c r="K302" s="134" t="str">
        <f>IF(SP_SUL!AD324="","*",SP_SUL!AD324)</f>
        <v>*</v>
      </c>
    </row>
    <row r="303" spans="2:11" s="123" customFormat="1" hidden="1">
      <c r="B303" s="120" t="str">
        <f>IF(SP_SUL!Y325="","*",SP_SUL!Y325)</f>
        <v>*</v>
      </c>
      <c r="C303" s="121" t="str">
        <f>IF(SP_SUL!B325="","*",SP_SUL!B325)</f>
        <v>*</v>
      </c>
      <c r="D303" s="121" t="str">
        <f>IF(SP_SUL!D325="","*",SP_SUL!D325)</f>
        <v>*</v>
      </c>
      <c r="E303" s="121" t="str">
        <f>IF(SP_SUL!H325="","*",SP_SUL!H325)</f>
        <v>*</v>
      </c>
      <c r="F303" s="137" t="str">
        <f>IF(SP_SUL!M325="","*",SP_SUL!M325)</f>
        <v>-</v>
      </c>
      <c r="G303" s="121" t="str">
        <f>IF(SP_SUL!I325="","*",SP_SUL!I325)</f>
        <v>*</v>
      </c>
      <c r="H303" s="121" t="str">
        <f>IF(SP_SUL!AB325="","*",SP_SUL!AB325)</f>
        <v>*</v>
      </c>
      <c r="I303" s="121" t="str">
        <f>IF(SP_SUL!AC325="","*",SP_SUL!AC325)</f>
        <v>*</v>
      </c>
      <c r="J303" s="122" t="str">
        <f>IF(SP_SUL!AA325="","*",SP_SUL!AA325)</f>
        <v>*</v>
      </c>
      <c r="K303" s="134" t="str">
        <f>IF(SP_SUL!AD325="","*",SP_SUL!AD325)</f>
        <v>*</v>
      </c>
    </row>
    <row r="304" spans="2:11" s="123" customFormat="1" hidden="1">
      <c r="B304" s="120" t="str">
        <f>IF(SP_SUL!Y326="","*",SP_SUL!Y326)</f>
        <v>*</v>
      </c>
      <c r="C304" s="121" t="str">
        <f>IF(SP_SUL!B326="","*",SP_SUL!B326)</f>
        <v>*</v>
      </c>
      <c r="D304" s="121" t="str">
        <f>IF(SP_SUL!D326="","*",SP_SUL!D326)</f>
        <v>*</v>
      </c>
      <c r="E304" s="121" t="str">
        <f>IF(SP_SUL!H326="","*",SP_SUL!H326)</f>
        <v>*</v>
      </c>
      <c r="F304" s="137" t="str">
        <f>IF(SP_SUL!M326="","*",SP_SUL!M326)</f>
        <v>-</v>
      </c>
      <c r="G304" s="121" t="str">
        <f>IF(SP_SUL!I326="","*",SP_SUL!I326)</f>
        <v>*</v>
      </c>
      <c r="H304" s="121" t="str">
        <f>IF(SP_SUL!AB326="","*",SP_SUL!AB326)</f>
        <v>*</v>
      </c>
      <c r="I304" s="121" t="str">
        <f>IF(SP_SUL!AC326="","*",SP_SUL!AC326)</f>
        <v>*</v>
      </c>
      <c r="J304" s="122" t="str">
        <f>IF(SP_SUL!AA326="","*",SP_SUL!AA326)</f>
        <v>*</v>
      </c>
      <c r="K304" s="134" t="str">
        <f>IF(SP_SUL!AD326="","*",SP_SUL!AD326)</f>
        <v>*</v>
      </c>
    </row>
    <row r="305" spans="2:11" s="123" customFormat="1" hidden="1">
      <c r="B305" s="120" t="str">
        <f>IF(SP_SUL!Y327="","*",SP_SUL!Y327)</f>
        <v>*</v>
      </c>
      <c r="C305" s="121" t="str">
        <f>IF(SP_SUL!B327="","*",SP_SUL!B327)</f>
        <v>*</v>
      </c>
      <c r="D305" s="121" t="str">
        <f>IF(SP_SUL!D327="","*",SP_SUL!D327)</f>
        <v>*</v>
      </c>
      <c r="E305" s="121" t="str">
        <f>IF(SP_SUL!H327="","*",SP_SUL!H327)</f>
        <v>*</v>
      </c>
      <c r="F305" s="137" t="str">
        <f>IF(SP_SUL!M327="","*",SP_SUL!M327)</f>
        <v>-</v>
      </c>
      <c r="G305" s="121" t="str">
        <f>IF(SP_SUL!I327="","*",SP_SUL!I327)</f>
        <v>*</v>
      </c>
      <c r="H305" s="121" t="str">
        <f>IF(SP_SUL!AB327="","*",SP_SUL!AB327)</f>
        <v>*</v>
      </c>
      <c r="I305" s="121" t="str">
        <f>IF(SP_SUL!AC327="","*",SP_SUL!AC327)</f>
        <v>*</v>
      </c>
      <c r="J305" s="122" t="str">
        <f>IF(SP_SUL!AA327="","*",SP_SUL!AA327)</f>
        <v>*</v>
      </c>
      <c r="K305" s="134" t="str">
        <f>IF(SP_SUL!AD327="","*",SP_SUL!AD327)</f>
        <v>*</v>
      </c>
    </row>
    <row r="306" spans="2:11" s="123" customFormat="1" hidden="1">
      <c r="B306" s="120" t="str">
        <f>IF(SP_SUL!Y328="","*",SP_SUL!Y328)</f>
        <v>*</v>
      </c>
      <c r="C306" s="121" t="str">
        <f>IF(SP_SUL!B328="","*",SP_SUL!B328)</f>
        <v>*</v>
      </c>
      <c r="D306" s="121" t="str">
        <f>IF(SP_SUL!D328="","*",SP_SUL!D328)</f>
        <v>*</v>
      </c>
      <c r="E306" s="121" t="str">
        <f>IF(SP_SUL!H328="","*",SP_SUL!H328)</f>
        <v>*</v>
      </c>
      <c r="F306" s="137" t="str">
        <f>IF(SP_SUL!M328="","*",SP_SUL!M328)</f>
        <v>-</v>
      </c>
      <c r="G306" s="121" t="str">
        <f>IF(SP_SUL!I328="","*",SP_SUL!I328)</f>
        <v>*</v>
      </c>
      <c r="H306" s="121" t="str">
        <f>IF(SP_SUL!AB328="","*",SP_SUL!AB328)</f>
        <v>*</v>
      </c>
      <c r="I306" s="121" t="str">
        <f>IF(SP_SUL!AC328="","*",SP_SUL!AC328)</f>
        <v>*</v>
      </c>
      <c r="J306" s="122" t="str">
        <f>IF(SP_SUL!AA328="","*",SP_SUL!AA328)</f>
        <v>*</v>
      </c>
      <c r="K306" s="134" t="str">
        <f>IF(SP_SUL!AD328="","*",SP_SUL!AD328)</f>
        <v>*</v>
      </c>
    </row>
    <row r="307" spans="2:11" s="123" customFormat="1" hidden="1">
      <c r="B307" s="120" t="str">
        <f>IF(SP_SUL!Y329="","*",SP_SUL!Y329)</f>
        <v>*</v>
      </c>
      <c r="C307" s="121" t="str">
        <f>IF(SP_SUL!B329="","*",SP_SUL!B329)</f>
        <v>*</v>
      </c>
      <c r="D307" s="121" t="str">
        <f>IF(SP_SUL!D329="","*",SP_SUL!D329)</f>
        <v>*</v>
      </c>
      <c r="E307" s="121" t="str">
        <f>IF(SP_SUL!H329="","*",SP_SUL!H329)</f>
        <v>*</v>
      </c>
      <c r="F307" s="137" t="str">
        <f>IF(SP_SUL!M329="","*",SP_SUL!M329)</f>
        <v>-</v>
      </c>
      <c r="G307" s="121" t="str">
        <f>IF(SP_SUL!I329="","*",SP_SUL!I329)</f>
        <v>*</v>
      </c>
      <c r="H307" s="121" t="str">
        <f>IF(SP_SUL!AB329="","*",SP_SUL!AB329)</f>
        <v>*</v>
      </c>
      <c r="I307" s="121" t="str">
        <f>IF(SP_SUL!AC329="","*",SP_SUL!AC329)</f>
        <v>*</v>
      </c>
      <c r="J307" s="122" t="str">
        <f>IF(SP_SUL!AA329="","*",SP_SUL!AA329)</f>
        <v>*</v>
      </c>
      <c r="K307" s="134" t="str">
        <f>IF(SP_SUL!AD329="","*",SP_SUL!AD329)</f>
        <v>*</v>
      </c>
    </row>
    <row r="308" spans="2:11" s="123" customFormat="1" hidden="1">
      <c r="B308" s="120" t="str">
        <f>IF(SP_SUL!Y330="","*",SP_SUL!Y330)</f>
        <v>*</v>
      </c>
      <c r="C308" s="121" t="str">
        <f>IF(SP_SUL!B330="","*",SP_SUL!B330)</f>
        <v>*</v>
      </c>
      <c r="D308" s="121" t="str">
        <f>IF(SP_SUL!D330="","*",SP_SUL!D330)</f>
        <v>*</v>
      </c>
      <c r="E308" s="121" t="str">
        <f>IF(SP_SUL!H330="","*",SP_SUL!H330)</f>
        <v>*</v>
      </c>
      <c r="F308" s="137" t="str">
        <f>IF(SP_SUL!M330="","*",SP_SUL!M330)</f>
        <v>-</v>
      </c>
      <c r="G308" s="121" t="str">
        <f>IF(SP_SUL!I330="","*",SP_SUL!I330)</f>
        <v>*</v>
      </c>
      <c r="H308" s="121" t="str">
        <f>IF(SP_SUL!AB330="","*",SP_SUL!AB330)</f>
        <v>*</v>
      </c>
      <c r="I308" s="121" t="str">
        <f>IF(SP_SUL!AC330="","*",SP_SUL!AC330)</f>
        <v>*</v>
      </c>
      <c r="J308" s="122" t="str">
        <f>IF(SP_SUL!AA330="","*",SP_SUL!AA330)</f>
        <v>*</v>
      </c>
      <c r="K308" s="134" t="str">
        <f>IF(SP_SUL!AD330="","*",SP_SUL!AD330)</f>
        <v>*</v>
      </c>
    </row>
    <row r="309" spans="2:11" s="123" customFormat="1" hidden="1">
      <c r="B309" s="120" t="str">
        <f>IF(SP_SUL!Y331="","*",SP_SUL!Y331)</f>
        <v>*</v>
      </c>
      <c r="C309" s="121" t="str">
        <f>IF(SP_SUL!B331="","*",SP_SUL!B331)</f>
        <v>*</v>
      </c>
      <c r="D309" s="121" t="str">
        <f>IF(SP_SUL!D331="","*",SP_SUL!D331)</f>
        <v>*</v>
      </c>
      <c r="E309" s="121" t="str">
        <f>IF(SP_SUL!H331="","*",SP_SUL!H331)</f>
        <v>*</v>
      </c>
      <c r="F309" s="137" t="str">
        <f>IF(SP_SUL!M331="","*",SP_SUL!M331)</f>
        <v>-</v>
      </c>
      <c r="G309" s="121" t="str">
        <f>IF(SP_SUL!I331="","*",SP_SUL!I331)</f>
        <v>*</v>
      </c>
      <c r="H309" s="121" t="str">
        <f>IF(SP_SUL!AB331="","*",SP_SUL!AB331)</f>
        <v>*</v>
      </c>
      <c r="I309" s="121" t="str">
        <f>IF(SP_SUL!AC331="","*",SP_SUL!AC331)</f>
        <v>*</v>
      </c>
      <c r="J309" s="122" t="str">
        <f>IF(SP_SUL!AA331="","*",SP_SUL!AA331)</f>
        <v>*</v>
      </c>
      <c r="K309" s="134" t="str">
        <f>IF(SP_SUL!AD331="","*",SP_SUL!AD331)</f>
        <v>*</v>
      </c>
    </row>
    <row r="310" spans="2:11" s="123" customFormat="1" hidden="1">
      <c r="B310" s="120" t="str">
        <f>IF(SP_SUL!Y332="","*",SP_SUL!Y332)</f>
        <v>*</v>
      </c>
      <c r="C310" s="121" t="str">
        <f>IF(SP_SUL!B332="","*",SP_SUL!B332)</f>
        <v>*</v>
      </c>
      <c r="D310" s="121" t="str">
        <f>IF(SP_SUL!D332="","*",SP_SUL!D332)</f>
        <v>*</v>
      </c>
      <c r="E310" s="121" t="str">
        <f>IF(SP_SUL!H332="","*",SP_SUL!H332)</f>
        <v>*</v>
      </c>
      <c r="F310" s="137" t="str">
        <f>IF(SP_SUL!M332="","*",SP_SUL!M332)</f>
        <v>-</v>
      </c>
      <c r="G310" s="121" t="str">
        <f>IF(SP_SUL!I332="","*",SP_SUL!I332)</f>
        <v>*</v>
      </c>
      <c r="H310" s="121" t="str">
        <f>IF(SP_SUL!AB332="","*",SP_SUL!AB332)</f>
        <v>*</v>
      </c>
      <c r="I310" s="121" t="str">
        <f>IF(SP_SUL!AC332="","*",SP_SUL!AC332)</f>
        <v>*</v>
      </c>
      <c r="J310" s="122" t="str">
        <f>IF(SP_SUL!AA332="","*",SP_SUL!AA332)</f>
        <v>*</v>
      </c>
      <c r="K310" s="134" t="str">
        <f>IF(SP_SUL!AD332="","*",SP_SUL!AD332)</f>
        <v>*</v>
      </c>
    </row>
    <row r="311" spans="2:11" s="123" customFormat="1" hidden="1">
      <c r="B311" s="120" t="str">
        <f>IF(SP_SUL!Y333="","*",SP_SUL!Y333)</f>
        <v>*</v>
      </c>
      <c r="C311" s="121" t="str">
        <f>IF(SP_SUL!B333="","*",SP_SUL!B333)</f>
        <v>*</v>
      </c>
      <c r="D311" s="121" t="str">
        <f>IF(SP_SUL!D333="","*",SP_SUL!D333)</f>
        <v>*</v>
      </c>
      <c r="E311" s="121" t="str">
        <f>IF(SP_SUL!H333="","*",SP_SUL!H333)</f>
        <v>*</v>
      </c>
      <c r="F311" s="137" t="str">
        <f>IF(SP_SUL!M333="","*",SP_SUL!M333)</f>
        <v>-</v>
      </c>
      <c r="G311" s="121" t="str">
        <f>IF(SP_SUL!I333="","*",SP_SUL!I333)</f>
        <v>*</v>
      </c>
      <c r="H311" s="121" t="str">
        <f>IF(SP_SUL!AB333="","*",SP_SUL!AB333)</f>
        <v>*</v>
      </c>
      <c r="I311" s="121" t="str">
        <f>IF(SP_SUL!AC333="","*",SP_SUL!AC333)</f>
        <v>*</v>
      </c>
      <c r="J311" s="122" t="str">
        <f>IF(SP_SUL!AA333="","*",SP_SUL!AA333)</f>
        <v>*</v>
      </c>
      <c r="K311" s="134" t="str">
        <f>IF(SP_SUL!AD333="","*",SP_SUL!AD333)</f>
        <v>*</v>
      </c>
    </row>
    <row r="312" spans="2:11" s="123" customFormat="1" hidden="1">
      <c r="B312" s="120" t="str">
        <f>IF(SP_SUL!Y334="","*",SP_SUL!Y334)</f>
        <v>*</v>
      </c>
      <c r="C312" s="121" t="str">
        <f>IF(SP_SUL!B334="","*",SP_SUL!B334)</f>
        <v>*</v>
      </c>
      <c r="D312" s="121" t="str">
        <f>IF(SP_SUL!D334="","*",SP_SUL!D334)</f>
        <v>*</v>
      </c>
      <c r="E312" s="121" t="str">
        <f>IF(SP_SUL!H334="","*",SP_SUL!H334)</f>
        <v>*</v>
      </c>
      <c r="F312" s="137" t="str">
        <f>IF(SP_SUL!M334="","*",SP_SUL!M334)</f>
        <v>-</v>
      </c>
      <c r="G312" s="121" t="str">
        <f>IF(SP_SUL!I334="","*",SP_SUL!I334)</f>
        <v>*</v>
      </c>
      <c r="H312" s="121" t="str">
        <f>IF(SP_SUL!AB334="","*",SP_SUL!AB334)</f>
        <v>*</v>
      </c>
      <c r="I312" s="121" t="str">
        <f>IF(SP_SUL!AC334="","*",SP_SUL!AC334)</f>
        <v>*</v>
      </c>
      <c r="J312" s="122" t="str">
        <f>IF(SP_SUL!AA334="","*",SP_SUL!AA334)</f>
        <v>*</v>
      </c>
      <c r="K312" s="134" t="str">
        <f>IF(SP_SUL!AD334="","*",SP_SUL!AD334)</f>
        <v>*</v>
      </c>
    </row>
    <row r="313" spans="2:11" s="123" customFormat="1" hidden="1">
      <c r="B313" s="120" t="str">
        <f>IF(SP_SUL!Y335="","*",SP_SUL!Y335)</f>
        <v>*</v>
      </c>
      <c r="C313" s="121" t="str">
        <f>IF(SP_SUL!B335="","*",SP_SUL!B335)</f>
        <v>*</v>
      </c>
      <c r="D313" s="121" t="str">
        <f>IF(SP_SUL!D335="","*",SP_SUL!D335)</f>
        <v>*</v>
      </c>
      <c r="E313" s="121" t="str">
        <f>IF(SP_SUL!H335="","*",SP_SUL!H335)</f>
        <v>*</v>
      </c>
      <c r="F313" s="137" t="str">
        <f>IF(SP_SUL!M335="","*",SP_SUL!M335)</f>
        <v>-</v>
      </c>
      <c r="G313" s="121" t="str">
        <f>IF(SP_SUL!I335="","*",SP_SUL!I335)</f>
        <v>*</v>
      </c>
      <c r="H313" s="121" t="str">
        <f>IF(SP_SUL!AB335="","*",SP_SUL!AB335)</f>
        <v>*</v>
      </c>
      <c r="I313" s="121" t="str">
        <f>IF(SP_SUL!AC335="","*",SP_SUL!AC335)</f>
        <v>*</v>
      </c>
      <c r="J313" s="122" t="str">
        <f>IF(SP_SUL!AA335="","*",SP_SUL!AA335)</f>
        <v>*</v>
      </c>
      <c r="K313" s="134" t="str">
        <f>IF(SP_SUL!AD335="","*",SP_SUL!AD335)</f>
        <v>*</v>
      </c>
    </row>
    <row r="314" spans="2:11" s="123" customFormat="1" hidden="1">
      <c r="B314" s="120" t="str">
        <f>IF(SP_SUL!Y336="","*",SP_SUL!Y336)</f>
        <v>*</v>
      </c>
      <c r="C314" s="121" t="str">
        <f>IF(SP_SUL!B336="","*",SP_SUL!B336)</f>
        <v>*</v>
      </c>
      <c r="D314" s="121" t="str">
        <f>IF(SP_SUL!D336="","*",SP_SUL!D336)</f>
        <v>*</v>
      </c>
      <c r="E314" s="121" t="str">
        <f>IF(SP_SUL!H336="","*",SP_SUL!H336)</f>
        <v>*</v>
      </c>
      <c r="F314" s="137" t="str">
        <f>IF(SP_SUL!M336="","*",SP_SUL!M336)</f>
        <v>-</v>
      </c>
      <c r="G314" s="121" t="str">
        <f>IF(SP_SUL!I336="","*",SP_SUL!I336)</f>
        <v>*</v>
      </c>
      <c r="H314" s="121" t="str">
        <f>IF(SP_SUL!AB336="","*",SP_SUL!AB336)</f>
        <v>*</v>
      </c>
      <c r="I314" s="121" t="str">
        <f>IF(SP_SUL!AC336="","*",SP_SUL!AC336)</f>
        <v>*</v>
      </c>
      <c r="J314" s="122" t="str">
        <f>IF(SP_SUL!AA336="","*",SP_SUL!AA336)</f>
        <v>*</v>
      </c>
      <c r="K314" s="134" t="str">
        <f>IF(SP_SUL!AD336="","*",SP_SUL!AD336)</f>
        <v>*</v>
      </c>
    </row>
    <row r="315" spans="2:11" s="123" customFormat="1" hidden="1">
      <c r="B315" s="120" t="str">
        <f>IF(SP_SUL!Y337="","*",SP_SUL!Y337)</f>
        <v>*</v>
      </c>
      <c r="C315" s="121" t="str">
        <f>IF(SP_SUL!B337="","*",SP_SUL!B337)</f>
        <v>*</v>
      </c>
      <c r="D315" s="121" t="str">
        <f>IF(SP_SUL!D337="","*",SP_SUL!D337)</f>
        <v>*</v>
      </c>
      <c r="E315" s="121" t="str">
        <f>IF(SP_SUL!H337="","*",SP_SUL!H337)</f>
        <v>*</v>
      </c>
      <c r="F315" s="137" t="str">
        <f>IF(SP_SUL!M337="","*",SP_SUL!M337)</f>
        <v>-</v>
      </c>
      <c r="G315" s="121" t="str">
        <f>IF(SP_SUL!I337="","*",SP_SUL!I337)</f>
        <v>*</v>
      </c>
      <c r="H315" s="121" t="str">
        <f>IF(SP_SUL!AB337="","*",SP_SUL!AB337)</f>
        <v>*</v>
      </c>
      <c r="I315" s="121" t="str">
        <f>IF(SP_SUL!AC337="","*",SP_SUL!AC337)</f>
        <v>*</v>
      </c>
      <c r="J315" s="122" t="str">
        <f>IF(SP_SUL!AA337="","*",SP_SUL!AA337)</f>
        <v>*</v>
      </c>
      <c r="K315" s="134" t="str">
        <f>IF(SP_SUL!AD337="","*",SP_SUL!AD337)</f>
        <v>*</v>
      </c>
    </row>
    <row r="316" spans="2:11" s="123" customFormat="1" hidden="1">
      <c r="B316" s="120" t="str">
        <f>IF(SP_SUL!Y338="","*",SP_SUL!Y338)</f>
        <v>*</v>
      </c>
      <c r="C316" s="121" t="str">
        <f>IF(SP_SUL!B338="","*",SP_SUL!B338)</f>
        <v>*</v>
      </c>
      <c r="D316" s="121" t="str">
        <f>IF(SP_SUL!D338="","*",SP_SUL!D338)</f>
        <v>*</v>
      </c>
      <c r="E316" s="121" t="str">
        <f>IF(SP_SUL!H338="","*",SP_SUL!H338)</f>
        <v>*</v>
      </c>
      <c r="F316" s="137" t="str">
        <f>IF(SP_SUL!M338="","*",SP_SUL!M338)</f>
        <v>-</v>
      </c>
      <c r="G316" s="121" t="str">
        <f>IF(SP_SUL!I338="","*",SP_SUL!I338)</f>
        <v>*</v>
      </c>
      <c r="H316" s="121" t="str">
        <f>IF(SP_SUL!AB338="","*",SP_SUL!AB338)</f>
        <v>*</v>
      </c>
      <c r="I316" s="121" t="str">
        <f>IF(SP_SUL!AC338="","*",SP_SUL!AC338)</f>
        <v>*</v>
      </c>
      <c r="J316" s="122" t="str">
        <f>IF(SP_SUL!AA338="","*",SP_SUL!AA338)</f>
        <v>*</v>
      </c>
      <c r="K316" s="134" t="str">
        <f>IF(SP_SUL!AD338="","*",SP_SUL!AD338)</f>
        <v>*</v>
      </c>
    </row>
    <row r="317" spans="2:11" s="123" customFormat="1" hidden="1">
      <c r="B317" s="120" t="str">
        <f>IF(SP_SUL!Y339="","*",SP_SUL!Y339)</f>
        <v>*</v>
      </c>
      <c r="C317" s="121" t="str">
        <f>IF(SP_SUL!B339="","*",SP_SUL!B339)</f>
        <v>*</v>
      </c>
      <c r="D317" s="121" t="str">
        <f>IF(SP_SUL!D339="","*",SP_SUL!D339)</f>
        <v>*</v>
      </c>
      <c r="E317" s="121" t="str">
        <f>IF(SP_SUL!H339="","*",SP_SUL!H339)</f>
        <v>*</v>
      </c>
      <c r="F317" s="137" t="str">
        <f>IF(SP_SUL!M339="","*",SP_SUL!M339)</f>
        <v>-</v>
      </c>
      <c r="G317" s="121" t="str">
        <f>IF(SP_SUL!I339="","*",SP_SUL!I339)</f>
        <v>*</v>
      </c>
      <c r="H317" s="121" t="str">
        <f>IF(SP_SUL!AB339="","*",SP_SUL!AB339)</f>
        <v>*</v>
      </c>
      <c r="I317" s="121" t="str">
        <f>IF(SP_SUL!AC339="","*",SP_SUL!AC339)</f>
        <v>*</v>
      </c>
      <c r="J317" s="122" t="str">
        <f>IF(SP_SUL!AA339="","*",SP_SUL!AA339)</f>
        <v>*</v>
      </c>
      <c r="K317" s="134" t="str">
        <f>IF(SP_SUL!AD339="","*",SP_SUL!AD339)</f>
        <v>*</v>
      </c>
    </row>
    <row r="318" spans="2:11" s="123" customFormat="1" hidden="1">
      <c r="B318" s="120" t="str">
        <f>IF(SP_SUL!Y340="","*",SP_SUL!Y340)</f>
        <v>*</v>
      </c>
      <c r="C318" s="121" t="str">
        <f>IF(SP_SUL!B340="","*",SP_SUL!B340)</f>
        <v>*</v>
      </c>
      <c r="D318" s="121" t="str">
        <f>IF(SP_SUL!D340="","*",SP_SUL!D340)</f>
        <v>*</v>
      </c>
      <c r="E318" s="121" t="str">
        <f>IF(SP_SUL!H340="","*",SP_SUL!H340)</f>
        <v>*</v>
      </c>
      <c r="F318" s="137" t="str">
        <f>IF(SP_SUL!M340="","*",SP_SUL!M340)</f>
        <v>-</v>
      </c>
      <c r="G318" s="121" t="str">
        <f>IF(SP_SUL!I340="","*",SP_SUL!I340)</f>
        <v>*</v>
      </c>
      <c r="H318" s="121" t="str">
        <f>IF(SP_SUL!AB340="","*",SP_SUL!AB340)</f>
        <v>*</v>
      </c>
      <c r="I318" s="121" t="str">
        <f>IF(SP_SUL!AC340="","*",SP_SUL!AC340)</f>
        <v>*</v>
      </c>
      <c r="J318" s="122" t="str">
        <f>IF(SP_SUL!AA340="","*",SP_SUL!AA340)</f>
        <v>*</v>
      </c>
      <c r="K318" s="134" t="str">
        <f>IF(SP_SUL!AD340="","*",SP_SUL!AD340)</f>
        <v>*</v>
      </c>
    </row>
    <row r="319" spans="2:11" s="123" customFormat="1" hidden="1">
      <c r="B319" s="120" t="str">
        <f>IF(SP_SUL!Y341="","*",SP_SUL!Y341)</f>
        <v>*</v>
      </c>
      <c r="C319" s="121" t="str">
        <f>IF(SP_SUL!B341="","*",SP_SUL!B341)</f>
        <v>*</v>
      </c>
      <c r="D319" s="121" t="str">
        <f>IF(SP_SUL!D341="","*",SP_SUL!D341)</f>
        <v>*</v>
      </c>
      <c r="E319" s="121" t="str">
        <f>IF(SP_SUL!H341="","*",SP_SUL!H341)</f>
        <v>*</v>
      </c>
      <c r="F319" s="137" t="str">
        <f>IF(SP_SUL!M341="","*",SP_SUL!M341)</f>
        <v>-</v>
      </c>
      <c r="G319" s="121" t="str">
        <f>IF(SP_SUL!I341="","*",SP_SUL!I341)</f>
        <v>*</v>
      </c>
      <c r="H319" s="121" t="str">
        <f>IF(SP_SUL!AB341="","*",SP_SUL!AB341)</f>
        <v>*</v>
      </c>
      <c r="I319" s="121" t="str">
        <f>IF(SP_SUL!AC341="","*",SP_SUL!AC341)</f>
        <v>*</v>
      </c>
      <c r="J319" s="122" t="str">
        <f>IF(SP_SUL!AA341="","*",SP_SUL!AA341)</f>
        <v>*</v>
      </c>
      <c r="K319" s="134" t="str">
        <f>IF(SP_SUL!AD341="","*",SP_SUL!AD341)</f>
        <v>*</v>
      </c>
    </row>
    <row r="320" spans="2:11" s="123" customFormat="1" hidden="1">
      <c r="B320" s="120" t="str">
        <f>IF(SP_SUL!Y342="","*",SP_SUL!Y342)</f>
        <v>*</v>
      </c>
      <c r="C320" s="121" t="str">
        <f>IF(SP_SUL!B342="","*",SP_SUL!B342)</f>
        <v>*</v>
      </c>
      <c r="D320" s="121" t="str">
        <f>IF(SP_SUL!D342="","*",SP_SUL!D342)</f>
        <v>*</v>
      </c>
      <c r="E320" s="121" t="str">
        <f>IF(SP_SUL!H342="","*",SP_SUL!H342)</f>
        <v>*</v>
      </c>
      <c r="F320" s="137" t="str">
        <f>IF(SP_SUL!M342="","*",SP_SUL!M342)</f>
        <v>-</v>
      </c>
      <c r="G320" s="121" t="str">
        <f>IF(SP_SUL!I342="","*",SP_SUL!I342)</f>
        <v>*</v>
      </c>
      <c r="H320" s="121" t="str">
        <f>IF(SP_SUL!AB342="","*",SP_SUL!AB342)</f>
        <v>*</v>
      </c>
      <c r="I320" s="121" t="str">
        <f>IF(SP_SUL!AC342="","*",SP_SUL!AC342)</f>
        <v>*</v>
      </c>
      <c r="J320" s="122" t="str">
        <f>IF(SP_SUL!AA342="","*",SP_SUL!AA342)</f>
        <v>*</v>
      </c>
      <c r="K320" s="134" t="str">
        <f>IF(SP_SUL!AD342="","*",SP_SUL!AD342)</f>
        <v>*</v>
      </c>
    </row>
    <row r="321" spans="2:11" s="123" customFormat="1" hidden="1">
      <c r="B321" s="120" t="str">
        <f>IF(SP_SUL!Y343="","*",SP_SUL!Y343)</f>
        <v>*</v>
      </c>
      <c r="C321" s="121" t="str">
        <f>IF(SP_SUL!B343="","*",SP_SUL!B343)</f>
        <v>*</v>
      </c>
      <c r="D321" s="121" t="str">
        <f>IF(SP_SUL!D343="","*",SP_SUL!D343)</f>
        <v>*</v>
      </c>
      <c r="E321" s="121" t="str">
        <f>IF(SP_SUL!H343="","*",SP_SUL!H343)</f>
        <v>*</v>
      </c>
      <c r="F321" s="137" t="str">
        <f>IF(SP_SUL!M343="","*",SP_SUL!M343)</f>
        <v>-</v>
      </c>
      <c r="G321" s="121" t="str">
        <f>IF(SP_SUL!I343="","*",SP_SUL!I343)</f>
        <v>*</v>
      </c>
      <c r="H321" s="121" t="str">
        <f>IF(SP_SUL!AB343="","*",SP_SUL!AB343)</f>
        <v>*</v>
      </c>
      <c r="I321" s="121" t="str">
        <f>IF(SP_SUL!AC343="","*",SP_SUL!AC343)</f>
        <v>*</v>
      </c>
      <c r="J321" s="122" t="str">
        <f>IF(SP_SUL!AA343="","*",SP_SUL!AA343)</f>
        <v>*</v>
      </c>
      <c r="K321" s="134" t="str">
        <f>IF(SP_SUL!AD343="","*",SP_SUL!AD343)</f>
        <v>*</v>
      </c>
    </row>
    <row r="322" spans="2:11" s="123" customFormat="1" hidden="1">
      <c r="B322" s="120" t="str">
        <f>IF(SP_SUL!Y344="","*",SP_SUL!Y344)</f>
        <v>*</v>
      </c>
      <c r="C322" s="121" t="str">
        <f>IF(SP_SUL!B344="","*",SP_SUL!B344)</f>
        <v>*</v>
      </c>
      <c r="D322" s="121" t="str">
        <f>IF(SP_SUL!D344="","*",SP_SUL!D344)</f>
        <v>*</v>
      </c>
      <c r="E322" s="121" t="str">
        <f>IF(SP_SUL!H344="","*",SP_SUL!H344)</f>
        <v>*</v>
      </c>
      <c r="F322" s="137" t="str">
        <f>IF(SP_SUL!M344="","*",SP_SUL!M344)</f>
        <v>-</v>
      </c>
      <c r="G322" s="121" t="str">
        <f>IF(SP_SUL!I344="","*",SP_SUL!I344)</f>
        <v>*</v>
      </c>
      <c r="H322" s="121" t="str">
        <f>IF(SP_SUL!AB344="","*",SP_SUL!AB344)</f>
        <v>*</v>
      </c>
      <c r="I322" s="121" t="str">
        <f>IF(SP_SUL!AC344="","*",SP_SUL!AC344)</f>
        <v>*</v>
      </c>
      <c r="J322" s="122" t="str">
        <f>IF(SP_SUL!AA344="","*",SP_SUL!AA344)</f>
        <v>*</v>
      </c>
      <c r="K322" s="134" t="str">
        <f>IF(SP_SUL!AD344="","*",SP_SUL!AD344)</f>
        <v>*</v>
      </c>
    </row>
    <row r="323" spans="2:11" s="123" customFormat="1" hidden="1">
      <c r="B323" s="120" t="str">
        <f>IF(SP_SUL!Y345="","*",SP_SUL!Y345)</f>
        <v>*</v>
      </c>
      <c r="C323" s="121" t="str">
        <f>IF(SP_SUL!B345="","*",SP_SUL!B345)</f>
        <v>*</v>
      </c>
      <c r="D323" s="121" t="str">
        <f>IF(SP_SUL!D345="","*",SP_SUL!D345)</f>
        <v>*</v>
      </c>
      <c r="E323" s="121" t="str">
        <f>IF(SP_SUL!H345="","*",SP_SUL!H345)</f>
        <v>*</v>
      </c>
      <c r="F323" s="137" t="str">
        <f>IF(SP_SUL!M345="","*",SP_SUL!M345)</f>
        <v>-</v>
      </c>
      <c r="G323" s="121" t="str">
        <f>IF(SP_SUL!I345="","*",SP_SUL!I345)</f>
        <v>*</v>
      </c>
      <c r="H323" s="121" t="str">
        <f>IF(SP_SUL!AB345="","*",SP_SUL!AB345)</f>
        <v>*</v>
      </c>
      <c r="I323" s="121" t="str">
        <f>IF(SP_SUL!AC345="","*",SP_SUL!AC345)</f>
        <v>*</v>
      </c>
      <c r="J323" s="122" t="str">
        <f>IF(SP_SUL!AA345="","*",SP_SUL!AA345)</f>
        <v>*</v>
      </c>
      <c r="K323" s="134" t="str">
        <f>IF(SP_SUL!AD345="","*",SP_SUL!AD345)</f>
        <v>*</v>
      </c>
    </row>
    <row r="324" spans="2:11" s="123" customFormat="1" hidden="1">
      <c r="B324" s="120" t="str">
        <f>IF(SP_SUL!Y346="","*",SP_SUL!Y346)</f>
        <v>*</v>
      </c>
      <c r="C324" s="121" t="str">
        <f>IF(SP_SUL!B346="","*",SP_SUL!B346)</f>
        <v>*</v>
      </c>
      <c r="D324" s="121" t="str">
        <f>IF(SP_SUL!D346="","*",SP_SUL!D346)</f>
        <v>*</v>
      </c>
      <c r="E324" s="121" t="str">
        <f>IF(SP_SUL!H346="","*",SP_SUL!H346)</f>
        <v>*</v>
      </c>
      <c r="F324" s="137" t="str">
        <f>IF(SP_SUL!M346="","*",SP_SUL!M346)</f>
        <v>-</v>
      </c>
      <c r="G324" s="121" t="str">
        <f>IF(SP_SUL!I346="","*",SP_SUL!I346)</f>
        <v>*</v>
      </c>
      <c r="H324" s="121" t="str">
        <f>IF(SP_SUL!AB346="","*",SP_SUL!AB346)</f>
        <v>*</v>
      </c>
      <c r="I324" s="121" t="str">
        <f>IF(SP_SUL!AC346="","*",SP_SUL!AC346)</f>
        <v>*</v>
      </c>
      <c r="J324" s="122" t="str">
        <f>IF(SP_SUL!AA346="","*",SP_SUL!AA346)</f>
        <v>*</v>
      </c>
      <c r="K324" s="134" t="str">
        <f>IF(SP_SUL!AD346="","*",SP_SUL!AD346)</f>
        <v>*</v>
      </c>
    </row>
    <row r="325" spans="2:11" s="123" customFormat="1" hidden="1">
      <c r="B325" s="120" t="str">
        <f>IF(SP_SUL!Y347="","*",SP_SUL!Y347)</f>
        <v>*</v>
      </c>
      <c r="C325" s="121" t="str">
        <f>IF(SP_SUL!B347="","*",SP_SUL!B347)</f>
        <v>*</v>
      </c>
      <c r="D325" s="121" t="str">
        <f>IF(SP_SUL!D347="","*",SP_SUL!D347)</f>
        <v>*</v>
      </c>
      <c r="E325" s="121" t="str">
        <f>IF(SP_SUL!H347="","*",SP_SUL!H347)</f>
        <v>*</v>
      </c>
      <c r="F325" s="137" t="str">
        <f>IF(SP_SUL!M347="","*",SP_SUL!M347)</f>
        <v>-</v>
      </c>
      <c r="G325" s="121" t="str">
        <f>IF(SP_SUL!I347="","*",SP_SUL!I347)</f>
        <v>*</v>
      </c>
      <c r="H325" s="121" t="str">
        <f>IF(SP_SUL!AB347="","*",SP_SUL!AB347)</f>
        <v>*</v>
      </c>
      <c r="I325" s="121" t="str">
        <f>IF(SP_SUL!AC347="","*",SP_SUL!AC347)</f>
        <v>*</v>
      </c>
      <c r="J325" s="122" t="str">
        <f>IF(SP_SUL!AA347="","*",SP_SUL!AA347)</f>
        <v>*</v>
      </c>
      <c r="K325" s="134" t="str">
        <f>IF(SP_SUL!AD347="","*",SP_SUL!AD347)</f>
        <v>*</v>
      </c>
    </row>
    <row r="326" spans="2:11" s="123" customFormat="1" hidden="1">
      <c r="B326" s="120" t="str">
        <f>IF(SP_SUL!Y348="","*",SP_SUL!Y348)</f>
        <v>*</v>
      </c>
      <c r="C326" s="121" t="str">
        <f>IF(SP_SUL!B348="","*",SP_SUL!B348)</f>
        <v>*</v>
      </c>
      <c r="D326" s="121" t="str">
        <f>IF(SP_SUL!D348="","*",SP_SUL!D348)</f>
        <v>*</v>
      </c>
      <c r="E326" s="121" t="str">
        <f>IF(SP_SUL!H348="","*",SP_SUL!H348)</f>
        <v>*</v>
      </c>
      <c r="F326" s="137" t="str">
        <f>IF(SP_SUL!M348="","*",SP_SUL!M348)</f>
        <v>-</v>
      </c>
      <c r="G326" s="121" t="str">
        <f>IF(SP_SUL!I348="","*",SP_SUL!I348)</f>
        <v>*</v>
      </c>
      <c r="H326" s="121" t="str">
        <f>IF(SP_SUL!AB348="","*",SP_SUL!AB348)</f>
        <v>*</v>
      </c>
      <c r="I326" s="121" t="str">
        <f>IF(SP_SUL!AC348="","*",SP_SUL!AC348)</f>
        <v>*</v>
      </c>
      <c r="J326" s="122" t="str">
        <f>IF(SP_SUL!AA348="","*",SP_SUL!AA348)</f>
        <v>*</v>
      </c>
      <c r="K326" s="134" t="str">
        <f>IF(SP_SUL!AD348="","*",SP_SUL!AD348)</f>
        <v>*</v>
      </c>
    </row>
    <row r="327" spans="2:11" s="123" customFormat="1" hidden="1">
      <c r="B327" s="120" t="str">
        <f>IF(SP_SUL!Y349="","*",SP_SUL!Y349)</f>
        <v>*</v>
      </c>
      <c r="C327" s="121" t="str">
        <f>IF(SP_SUL!B349="","*",SP_SUL!B349)</f>
        <v>*</v>
      </c>
      <c r="D327" s="121" t="str">
        <f>IF(SP_SUL!D349="","*",SP_SUL!D349)</f>
        <v>*</v>
      </c>
      <c r="E327" s="121" t="str">
        <f>IF(SP_SUL!H349="","*",SP_SUL!H349)</f>
        <v>*</v>
      </c>
      <c r="F327" s="137" t="str">
        <f>IF(SP_SUL!M349="","*",SP_SUL!M349)</f>
        <v>-</v>
      </c>
      <c r="G327" s="121" t="str">
        <f>IF(SP_SUL!I349="","*",SP_SUL!I349)</f>
        <v>*</v>
      </c>
      <c r="H327" s="121" t="str">
        <f>IF(SP_SUL!AB349="","*",SP_SUL!AB349)</f>
        <v>*</v>
      </c>
      <c r="I327" s="121" t="str">
        <f>IF(SP_SUL!AC349="","*",SP_SUL!AC349)</f>
        <v>*</v>
      </c>
      <c r="J327" s="122" t="str">
        <f>IF(SP_SUL!AA349="","*",SP_SUL!AA349)</f>
        <v>*</v>
      </c>
      <c r="K327" s="134" t="str">
        <f>IF(SP_SUL!AD349="","*",SP_SUL!AD349)</f>
        <v>*</v>
      </c>
    </row>
    <row r="328" spans="2:11" s="123" customFormat="1" hidden="1">
      <c r="B328" s="120" t="str">
        <f>IF(SP_SUL!Y350="","*",SP_SUL!Y350)</f>
        <v>*</v>
      </c>
      <c r="C328" s="121" t="str">
        <f>IF(SP_SUL!B350="","*",SP_SUL!B350)</f>
        <v>*</v>
      </c>
      <c r="D328" s="121" t="str">
        <f>IF(SP_SUL!D350="","*",SP_SUL!D350)</f>
        <v>*</v>
      </c>
      <c r="E328" s="121" t="str">
        <f>IF(SP_SUL!H350="","*",SP_SUL!H350)</f>
        <v>*</v>
      </c>
      <c r="F328" s="137" t="str">
        <f>IF(SP_SUL!M350="","*",SP_SUL!M350)</f>
        <v>-</v>
      </c>
      <c r="G328" s="121" t="str">
        <f>IF(SP_SUL!I350="","*",SP_SUL!I350)</f>
        <v>*</v>
      </c>
      <c r="H328" s="121" t="str">
        <f>IF(SP_SUL!AB350="","*",SP_SUL!AB350)</f>
        <v>*</v>
      </c>
      <c r="I328" s="121" t="str">
        <f>IF(SP_SUL!AC350="","*",SP_SUL!AC350)</f>
        <v>*</v>
      </c>
      <c r="J328" s="122" t="str">
        <f>IF(SP_SUL!AA350="","*",SP_SUL!AA350)</f>
        <v>*</v>
      </c>
      <c r="K328" s="134" t="str">
        <f>IF(SP_SUL!AD350="","*",SP_SUL!AD350)</f>
        <v>*</v>
      </c>
    </row>
    <row r="329" spans="2:11" s="123" customFormat="1" hidden="1">
      <c r="B329" s="120" t="str">
        <f>IF(SP_SUL!Y351="","*",SP_SUL!Y351)</f>
        <v>*</v>
      </c>
      <c r="C329" s="121" t="str">
        <f>IF(SP_SUL!B351="","*",SP_SUL!B351)</f>
        <v>*</v>
      </c>
      <c r="D329" s="121" t="str">
        <f>IF(SP_SUL!D351="","*",SP_SUL!D351)</f>
        <v>*</v>
      </c>
      <c r="E329" s="121" t="str">
        <f>IF(SP_SUL!H351="","*",SP_SUL!H351)</f>
        <v>*</v>
      </c>
      <c r="F329" s="137" t="str">
        <f>IF(SP_SUL!M351="","*",SP_SUL!M351)</f>
        <v>-</v>
      </c>
      <c r="G329" s="121" t="str">
        <f>IF(SP_SUL!I351="","*",SP_SUL!I351)</f>
        <v>*</v>
      </c>
      <c r="H329" s="121" t="str">
        <f>IF(SP_SUL!AB351="","*",SP_SUL!AB351)</f>
        <v>*</v>
      </c>
      <c r="I329" s="121" t="str">
        <f>IF(SP_SUL!AC351="","*",SP_SUL!AC351)</f>
        <v>*</v>
      </c>
      <c r="J329" s="122" t="str">
        <f>IF(SP_SUL!AA351="","*",SP_SUL!AA351)</f>
        <v>*</v>
      </c>
      <c r="K329" s="134" t="str">
        <f>IF(SP_SUL!AD351="","*",SP_SUL!AD351)</f>
        <v>*</v>
      </c>
    </row>
    <row r="330" spans="2:11" s="123" customFormat="1" hidden="1">
      <c r="B330" s="120" t="str">
        <f>IF(SP_SUL!Y352="","*",SP_SUL!Y352)</f>
        <v>*</v>
      </c>
      <c r="C330" s="121" t="str">
        <f>IF(SP_SUL!B352="","*",SP_SUL!B352)</f>
        <v>*</v>
      </c>
      <c r="D330" s="121" t="str">
        <f>IF(SP_SUL!D352="","*",SP_SUL!D352)</f>
        <v>*</v>
      </c>
      <c r="E330" s="121" t="str">
        <f>IF(SP_SUL!H352="","*",SP_SUL!H352)</f>
        <v>*</v>
      </c>
      <c r="F330" s="137" t="str">
        <f>IF(SP_SUL!M352="","*",SP_SUL!M352)</f>
        <v>-</v>
      </c>
      <c r="G330" s="121" t="str">
        <f>IF(SP_SUL!I352="","*",SP_SUL!I352)</f>
        <v>*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 t="str">
        <f>IF(SP_SUL!B353="","*",SP_SUL!B353)</f>
        <v>*</v>
      </c>
      <c r="D331" s="121" t="str">
        <f>IF(SP_SUL!D353="","*",SP_SUL!D353)</f>
        <v>*</v>
      </c>
      <c r="E331" s="121" t="str">
        <f>IF(SP_SUL!H353="","*",SP_SUL!H353)</f>
        <v>*</v>
      </c>
      <c r="F331" s="137" t="str">
        <f>IF(SP_SUL!M353="","*",SP_SUL!M353)</f>
        <v>-</v>
      </c>
      <c r="G331" s="121" t="str">
        <f>IF(SP_SUL!I353="","*",SP_SUL!I353)</f>
        <v>*</v>
      </c>
      <c r="H331" s="121" t="str">
        <f>IF(SP_SUL!AB353="","*",SP_SUL!AB353)</f>
        <v>*</v>
      </c>
      <c r="I331" s="121" t="str">
        <f>IF(SP_SUL!AC353="","*",SP_SUL!AC353)</f>
        <v>*</v>
      </c>
      <c r="J331" s="122" t="str">
        <f>IF(SP_SUL!AA353="","*",SP_SUL!AA353)</f>
        <v>*</v>
      </c>
      <c r="K331" s="134" t="str">
        <f>IF(SP_SUL!AD353="","*",SP_SUL!AD353)</f>
        <v>*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 t="str">
        <f>IF(SP_SUL!B355="","*",SP_SUL!B355)</f>
        <v>*</v>
      </c>
      <c r="D333" s="121" t="str">
        <f>IF(SP_SUL!D355="","*",SP_SUL!D355)</f>
        <v>*</v>
      </c>
      <c r="E333" s="121" t="str">
        <f>IF(SP_SUL!H355="","*",SP_SUL!H355)</f>
        <v>*</v>
      </c>
      <c r="F333" s="137" t="str">
        <f>IF(SP_SUL!M355="","*",SP_SUL!M355)</f>
        <v>-</v>
      </c>
      <c r="G333" s="121" t="str">
        <f>IF(SP_SUL!I355="","*",SP_SUL!I355)</f>
        <v>*</v>
      </c>
      <c r="H333" s="121" t="str">
        <f>IF(SP_SUL!AB355="","*",SP_SUL!AB355)</f>
        <v>*</v>
      </c>
      <c r="I333" s="121" t="str">
        <f>IF(SP_SUL!AC355="","*",SP_SUL!AC355)</f>
        <v>*</v>
      </c>
      <c r="J333" s="122" t="str">
        <f>IF(SP_SUL!AA355="","*",SP_SUL!AA355)</f>
        <v>*</v>
      </c>
      <c r="K333" s="134" t="str">
        <f>IF(SP_SUL!AD355="","*",SP_SUL!AD355)</f>
        <v>*</v>
      </c>
    </row>
    <row r="334" spans="2:11" s="123" customFormat="1" hidden="1">
      <c r="B334" s="120" t="str">
        <f>IF(SP_SUL!Y356="","*",SP_SUL!Y356)</f>
        <v>*</v>
      </c>
      <c r="C334" s="121" t="str">
        <f>IF(SP_SUL!B356="","*",SP_SUL!B356)</f>
        <v>*</v>
      </c>
      <c r="D334" s="121" t="str">
        <f>IF(SP_SUL!D356="","*",SP_SUL!D356)</f>
        <v>*</v>
      </c>
      <c r="E334" s="121" t="str">
        <f>IF(SP_SUL!H356="","*",SP_SUL!H356)</f>
        <v>*</v>
      </c>
      <c r="F334" s="137" t="str">
        <f>IF(SP_SUL!M356="","*",SP_SUL!M356)</f>
        <v>-</v>
      </c>
      <c r="G334" s="121" t="str">
        <f>IF(SP_SUL!I356="","*",SP_SUL!I356)</f>
        <v>*</v>
      </c>
      <c r="H334" s="121" t="str">
        <f>IF(SP_SUL!AB356="","*",SP_SUL!AB356)</f>
        <v>*</v>
      </c>
      <c r="I334" s="121" t="str">
        <f>IF(SP_SUL!AC356="","*",SP_SUL!AC356)</f>
        <v>*</v>
      </c>
      <c r="J334" s="122" t="str">
        <f>IF(SP_SUL!AA356="","*",SP_SUL!AA356)</f>
        <v>*</v>
      </c>
      <c r="K334" s="134" t="str">
        <f>IF(SP_SUL!AD356="","*",SP_SUL!AD356)</f>
        <v>*</v>
      </c>
    </row>
    <row r="335" spans="2:11" s="123" customFormat="1" hidden="1">
      <c r="B335" s="120" t="str">
        <f>IF(SP_SUL!Y357="","*",SP_SUL!Y357)</f>
        <v>*</v>
      </c>
      <c r="C335" s="121" t="str">
        <f>IF(SP_SUL!B357="","*",SP_SUL!B357)</f>
        <v>*</v>
      </c>
      <c r="D335" s="121" t="str">
        <f>IF(SP_SUL!D357="","*",SP_SUL!D357)</f>
        <v>*</v>
      </c>
      <c r="E335" s="121" t="str">
        <f>IF(SP_SUL!H357="","*",SP_SUL!H357)</f>
        <v>*</v>
      </c>
      <c r="F335" s="137" t="str">
        <f>IF(SP_SUL!M357="","*",SP_SUL!M357)</f>
        <v>-</v>
      </c>
      <c r="G335" s="121" t="str">
        <f>IF(SP_SUL!I357="","*",SP_SUL!I357)</f>
        <v>*</v>
      </c>
      <c r="H335" s="121" t="str">
        <f>IF(SP_SUL!AB357="","*",SP_SUL!AB357)</f>
        <v>*</v>
      </c>
      <c r="I335" s="121" t="str">
        <f>IF(SP_SUL!AC357="","*",SP_SUL!AC357)</f>
        <v>*</v>
      </c>
      <c r="J335" s="122" t="str">
        <f>IF(SP_SUL!AA357="","*",SP_SUL!AA357)</f>
        <v>*</v>
      </c>
      <c r="K335" s="134" t="str">
        <f>IF(SP_SUL!AD357="","*",SP_SUL!AD357)</f>
        <v>*</v>
      </c>
    </row>
    <row r="336" spans="2:11" s="123" customFormat="1" hidden="1">
      <c r="B336" s="120" t="str">
        <f>IF(SP_SUL!Y358="","*",SP_SUL!Y358)</f>
        <v>*</v>
      </c>
      <c r="C336" s="121" t="str">
        <f>IF(SP_SUL!B358="","*",SP_SUL!B358)</f>
        <v>*</v>
      </c>
      <c r="D336" s="121" t="str">
        <f>IF(SP_SUL!D358="","*",SP_SUL!D358)</f>
        <v>*</v>
      </c>
      <c r="E336" s="121" t="str">
        <f>IF(SP_SUL!H358="","*",SP_SUL!H358)</f>
        <v>*</v>
      </c>
      <c r="F336" s="137" t="str">
        <f>IF(SP_SUL!M358="","*",SP_SUL!M358)</f>
        <v>-</v>
      </c>
      <c r="G336" s="121" t="str">
        <f>IF(SP_SUL!I358="","*",SP_SUL!I358)</f>
        <v>*</v>
      </c>
      <c r="H336" s="121" t="str">
        <f>IF(SP_SUL!AB358="","*",SP_SUL!AB358)</f>
        <v>*</v>
      </c>
      <c r="I336" s="121" t="str">
        <f>IF(SP_SUL!AC358="","*",SP_SUL!AC358)</f>
        <v>*</v>
      </c>
      <c r="J336" s="122" t="str">
        <f>IF(SP_SUL!AA358="","*",SP_SUL!AA358)</f>
        <v>*</v>
      </c>
      <c r="K336" s="134" t="str">
        <f>IF(SP_SUL!AD358="","*",SP_SUL!AD358)</f>
        <v>*</v>
      </c>
    </row>
    <row r="337" spans="2:11" s="123" customFormat="1" hidden="1">
      <c r="B337" s="120" t="str">
        <f>IF(SP_SUL!Y359="","*",SP_SUL!Y359)</f>
        <v>*</v>
      </c>
      <c r="C337" s="121" t="str">
        <f>IF(SP_SUL!B359="","*",SP_SUL!B359)</f>
        <v>*</v>
      </c>
      <c r="D337" s="121" t="str">
        <f>IF(SP_SUL!D359="","*",SP_SUL!D359)</f>
        <v>*</v>
      </c>
      <c r="E337" s="121" t="str">
        <f>IF(SP_SUL!H359="","*",SP_SUL!H359)</f>
        <v>*</v>
      </c>
      <c r="F337" s="137" t="str">
        <f>IF(SP_SUL!M359="","*",SP_SUL!M359)</f>
        <v>-</v>
      </c>
      <c r="G337" s="121" t="str">
        <f>IF(SP_SUL!I359="","*",SP_SUL!I359)</f>
        <v>*</v>
      </c>
      <c r="H337" s="121" t="str">
        <f>IF(SP_SUL!AB359="","*",SP_SUL!AB359)</f>
        <v>*</v>
      </c>
      <c r="I337" s="121" t="str">
        <f>IF(SP_SUL!AC359="","*",SP_SUL!AC359)</f>
        <v>*</v>
      </c>
      <c r="J337" s="122" t="str">
        <f>IF(SP_SUL!AA359="","*",SP_SUL!AA359)</f>
        <v>*</v>
      </c>
      <c r="K337" s="134" t="str">
        <f>IF(SP_SUL!AD359="","*",SP_SUL!AD359)</f>
        <v>*</v>
      </c>
    </row>
    <row r="338" spans="2:11" s="123" customFormat="1" hidden="1">
      <c r="B338" s="120" t="str">
        <f>IF(SP_SUL!Y360="","*",SP_SUL!Y360)</f>
        <v>*</v>
      </c>
      <c r="C338" s="121" t="str">
        <f>IF(SP_SUL!B360="","*",SP_SUL!B360)</f>
        <v>*</v>
      </c>
      <c r="D338" s="121" t="str">
        <f>IF(SP_SUL!D360="","*",SP_SUL!D360)</f>
        <v>*</v>
      </c>
      <c r="E338" s="121" t="str">
        <f>IF(SP_SUL!H360="","*",SP_SUL!H360)</f>
        <v>*</v>
      </c>
      <c r="F338" s="137" t="str">
        <f>IF(SP_SUL!M360="","*",SP_SUL!M360)</f>
        <v>-</v>
      </c>
      <c r="G338" s="121" t="str">
        <f>IF(SP_SUL!I360="","*",SP_SUL!I360)</f>
        <v>*</v>
      </c>
      <c r="H338" s="121" t="str">
        <f>IF(SP_SUL!AB360="","*",SP_SUL!AB360)</f>
        <v>*</v>
      </c>
      <c r="I338" s="121" t="str">
        <f>IF(SP_SUL!AC360="","*",SP_SUL!AC360)</f>
        <v>*</v>
      </c>
      <c r="J338" s="122" t="str">
        <f>IF(SP_SUL!AA360="","*",SP_SUL!AA360)</f>
        <v>*</v>
      </c>
      <c r="K338" s="134" t="str">
        <f>IF(SP_SUL!AD360="","*",SP_SUL!AD360)</f>
        <v>*</v>
      </c>
    </row>
    <row r="339" spans="2:11" s="123" customFormat="1" hidden="1">
      <c r="B339" s="120" t="str">
        <f>IF(SP_SUL!Y361="","*",SP_SUL!Y361)</f>
        <v>*</v>
      </c>
      <c r="C339" s="121" t="str">
        <f>IF(SP_SUL!B361="","*",SP_SUL!B361)</f>
        <v>*</v>
      </c>
      <c r="D339" s="121" t="str">
        <f>IF(SP_SUL!D361="","*",SP_SUL!D361)</f>
        <v>*</v>
      </c>
      <c r="E339" s="121" t="str">
        <f>IF(SP_SUL!H361="","*",SP_SUL!H361)</f>
        <v>*</v>
      </c>
      <c r="F339" s="137" t="str">
        <f>IF(SP_SUL!M361="","*",SP_SUL!M361)</f>
        <v>-</v>
      </c>
      <c r="G339" s="121" t="str">
        <f>IF(SP_SUL!I361="","*",SP_SUL!I361)</f>
        <v>*</v>
      </c>
      <c r="H339" s="121" t="str">
        <f>IF(SP_SUL!AB361="","*",SP_SUL!AB361)</f>
        <v>*</v>
      </c>
      <c r="I339" s="121" t="str">
        <f>IF(SP_SUL!AC361="","*",SP_SUL!AC361)</f>
        <v>*</v>
      </c>
      <c r="J339" s="122" t="str">
        <f>IF(SP_SUL!AA361="","*",SP_SUL!AA361)</f>
        <v>*</v>
      </c>
      <c r="K339" s="134" t="str">
        <f>IF(SP_SUL!AD361="","*",SP_SUL!AD361)</f>
        <v>*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*</v>
      </c>
      <c r="C341" s="121" t="str">
        <f>IF(SP_SUL!B363="","*",SP_SUL!B363)</f>
        <v>*</v>
      </c>
      <c r="D341" s="121" t="str">
        <f>IF(SP_SUL!D363="","*",SP_SUL!D363)</f>
        <v>*</v>
      </c>
      <c r="E341" s="121" t="str">
        <f>IF(SP_SUL!H363="","*",SP_SUL!H363)</f>
        <v>*</v>
      </c>
      <c r="F341" s="137" t="str">
        <f>IF(SP_SUL!M363="","*",SP_SUL!M363)</f>
        <v>-</v>
      </c>
      <c r="G341" s="121" t="str">
        <f>IF(SP_SUL!I363="","*",SP_SUL!I363)</f>
        <v>*</v>
      </c>
      <c r="H341" s="121" t="str">
        <f>IF(SP_SUL!AB363="","*",SP_SUL!AB363)</f>
        <v>*</v>
      </c>
      <c r="I341" s="121" t="str">
        <f>IF(SP_SUL!AC363="","*",SP_SUL!AC363)</f>
        <v>*</v>
      </c>
      <c r="J341" s="122" t="str">
        <f>IF(SP_SUL!AA363="","*",SP_SUL!AA363)</f>
        <v>*</v>
      </c>
      <c r="K341" s="134" t="str">
        <f>IF(SP_SUL!AD363="","*",SP_SUL!AD363)</f>
        <v>*</v>
      </c>
    </row>
    <row r="342" spans="2:11" s="123" customFormat="1" hidden="1">
      <c r="B342" s="120" t="str">
        <f>IF(SP_SUL!Y364="","*",SP_SUL!Y364)</f>
        <v>*</v>
      </c>
      <c r="C342" s="121" t="str">
        <f>IF(SP_SUL!B364="","*",SP_SUL!B364)</f>
        <v>*</v>
      </c>
      <c r="D342" s="121" t="str">
        <f>IF(SP_SUL!D364="","*",SP_SUL!D364)</f>
        <v>*</v>
      </c>
      <c r="E342" s="121" t="str">
        <f>IF(SP_SUL!H364="","*",SP_SUL!H364)</f>
        <v>*</v>
      </c>
      <c r="F342" s="137" t="str">
        <f>IF(SP_SUL!M364="","*",SP_SUL!M364)</f>
        <v>-</v>
      </c>
      <c r="G342" s="121" t="str">
        <f>IF(SP_SUL!I364="","*",SP_SUL!I364)</f>
        <v>*</v>
      </c>
      <c r="H342" s="121" t="str">
        <f>IF(SP_SUL!AB364="","*",SP_SUL!AB364)</f>
        <v>*</v>
      </c>
      <c r="I342" s="121" t="str">
        <f>IF(SP_SUL!AC364="","*",SP_SUL!AC364)</f>
        <v>*</v>
      </c>
      <c r="J342" s="122" t="str">
        <f>IF(SP_SUL!AA364="","*",SP_SUL!AA364)</f>
        <v>*</v>
      </c>
      <c r="K342" s="134" t="str">
        <f>IF(SP_SUL!AD364="","*",SP_SUL!AD364)</f>
        <v>*</v>
      </c>
    </row>
    <row r="343" spans="2:11" s="123" customFormat="1" hidden="1">
      <c r="B343" s="120" t="str">
        <f>IF(SP_SUL!Y365="","*",SP_SUL!Y365)</f>
        <v>*</v>
      </c>
      <c r="C343" s="121" t="str">
        <f>IF(SP_SUL!B365="","*",SP_SUL!B365)</f>
        <v>*</v>
      </c>
      <c r="D343" s="121" t="str">
        <f>IF(SP_SUL!D365="","*",SP_SUL!D365)</f>
        <v>*</v>
      </c>
      <c r="E343" s="121" t="str">
        <f>IF(SP_SUL!H365="","*",SP_SUL!H365)</f>
        <v>*</v>
      </c>
      <c r="F343" s="137" t="str">
        <f>IF(SP_SUL!M365="","*",SP_SUL!M365)</f>
        <v>-</v>
      </c>
      <c r="G343" s="121" t="str">
        <f>IF(SP_SUL!I365="","*",SP_SUL!I365)</f>
        <v>*</v>
      </c>
      <c r="H343" s="121" t="str">
        <f>IF(SP_SUL!AB365="","*",SP_SUL!AB365)</f>
        <v>*</v>
      </c>
      <c r="I343" s="121" t="str">
        <f>IF(SP_SUL!AC365="","*",SP_SUL!AC365)</f>
        <v>*</v>
      </c>
      <c r="J343" s="122" t="str">
        <f>IF(SP_SUL!AA365="","*",SP_SUL!AA365)</f>
        <v>*</v>
      </c>
      <c r="K343" s="134" t="str">
        <f>IF(SP_SUL!AD365="","*",SP_SUL!AD365)</f>
        <v>*</v>
      </c>
    </row>
    <row r="344" spans="2:11" s="123" customFormat="1" hidden="1">
      <c r="B344" s="120" t="str">
        <f>IF(SP_SUL!Y366="","*",SP_SUL!Y366)</f>
        <v>*</v>
      </c>
      <c r="C344" s="121" t="str">
        <f>IF(SP_SUL!B366="","*",SP_SUL!B366)</f>
        <v>*</v>
      </c>
      <c r="D344" s="121" t="str">
        <f>IF(SP_SUL!D366="","*",SP_SUL!D366)</f>
        <v>*</v>
      </c>
      <c r="E344" s="121" t="str">
        <f>IF(SP_SUL!H366="","*",SP_SUL!H366)</f>
        <v>*</v>
      </c>
      <c r="F344" s="137" t="str">
        <f>IF(SP_SUL!M366="","*",SP_SUL!M366)</f>
        <v>-</v>
      </c>
      <c r="G344" s="121" t="str">
        <f>IF(SP_SUL!I366="","*",SP_SUL!I366)</f>
        <v>*</v>
      </c>
      <c r="H344" s="121" t="str">
        <f>IF(SP_SUL!AB366="","*",SP_SUL!AB366)</f>
        <v>*</v>
      </c>
      <c r="I344" s="121" t="str">
        <f>IF(SP_SUL!AC366="","*",SP_SUL!AC366)</f>
        <v>*</v>
      </c>
      <c r="J344" s="122" t="str">
        <f>IF(SP_SUL!AA366="","*",SP_SUL!AA366)</f>
        <v>*</v>
      </c>
      <c r="K344" s="134" t="str">
        <f>IF(SP_SUL!AD366="","*",SP_SUL!AD366)</f>
        <v>*</v>
      </c>
    </row>
    <row r="345" spans="2:11" s="123" customFormat="1" hidden="1">
      <c r="B345" s="120" t="str">
        <f>IF(SP_SUL!Y367="","*",SP_SUL!Y367)</f>
        <v>*</v>
      </c>
      <c r="C345" s="121" t="str">
        <f>IF(SP_SUL!B367="","*",SP_SUL!B367)</f>
        <v>*</v>
      </c>
      <c r="D345" s="121" t="str">
        <f>IF(SP_SUL!D367="","*",SP_SUL!D367)</f>
        <v>*</v>
      </c>
      <c r="E345" s="121" t="str">
        <f>IF(SP_SUL!H367="","*",SP_SUL!H367)</f>
        <v>*</v>
      </c>
      <c r="F345" s="137" t="str">
        <f>IF(SP_SUL!M367="","*",SP_SUL!M367)</f>
        <v>-</v>
      </c>
      <c r="G345" s="121" t="str">
        <f>IF(SP_SUL!I367="","*",SP_SUL!I367)</f>
        <v>*</v>
      </c>
      <c r="H345" s="121" t="str">
        <f>IF(SP_SUL!AB367="","*",SP_SUL!AB367)</f>
        <v>*</v>
      </c>
      <c r="I345" s="121" t="str">
        <f>IF(SP_SUL!AC367="","*",SP_SUL!AC367)</f>
        <v>*</v>
      </c>
      <c r="J345" s="122" t="str">
        <f>IF(SP_SUL!AA367="","*",SP_SUL!AA367)</f>
        <v>*</v>
      </c>
      <c r="K345" s="134" t="str">
        <f>IF(SP_SUL!AD367="","*",SP_SUL!AD367)</f>
        <v>*</v>
      </c>
    </row>
    <row r="346" spans="2:11" s="123" customFormat="1" hidden="1">
      <c r="B346" s="120" t="str">
        <f>IF(SP_SUL!Y368="","*",SP_SUL!Y368)</f>
        <v>*</v>
      </c>
      <c r="C346" s="121" t="str">
        <f>IF(SP_SUL!B368="","*",SP_SUL!B368)</f>
        <v>*</v>
      </c>
      <c r="D346" s="121" t="str">
        <f>IF(SP_SUL!D368="","*",SP_SUL!D368)</f>
        <v>*</v>
      </c>
      <c r="E346" s="121" t="str">
        <f>IF(SP_SUL!H368="","*",SP_SUL!H368)</f>
        <v>*</v>
      </c>
      <c r="F346" s="137" t="str">
        <f>IF(SP_SUL!M368="","*",SP_SUL!M368)</f>
        <v>-</v>
      </c>
      <c r="G346" s="121" t="str">
        <f>IF(SP_SUL!I368="","*",SP_SUL!I368)</f>
        <v>*</v>
      </c>
      <c r="H346" s="121" t="str">
        <f>IF(SP_SUL!AB368="","*",SP_SUL!AB368)</f>
        <v>*</v>
      </c>
      <c r="I346" s="121" t="str">
        <f>IF(SP_SUL!AC368="","*",SP_SUL!AC368)</f>
        <v>*</v>
      </c>
      <c r="J346" s="122" t="str">
        <f>IF(SP_SUL!AA368="","*",SP_SUL!AA368)</f>
        <v>*</v>
      </c>
      <c r="K346" s="134" t="str">
        <f>IF(SP_SUL!AD368="","*",SP_SUL!AD368)</f>
        <v>*</v>
      </c>
    </row>
    <row r="347" spans="2:11" s="123" customFormat="1" hidden="1">
      <c r="B347" s="120" t="str">
        <f>IF(SP_SUL!Y369="","*",SP_SUL!Y369)</f>
        <v>*</v>
      </c>
      <c r="C347" s="121" t="str">
        <f>IF(SP_SUL!B369="","*",SP_SUL!B369)</f>
        <v>*</v>
      </c>
      <c r="D347" s="121" t="str">
        <f>IF(SP_SUL!D369="","*",SP_SUL!D369)</f>
        <v>*</v>
      </c>
      <c r="E347" s="121" t="str">
        <f>IF(SP_SUL!H369="","*",SP_SUL!H369)</f>
        <v>*</v>
      </c>
      <c r="F347" s="137" t="str">
        <f>IF(SP_SUL!M369="","*",SP_SUL!M369)</f>
        <v>-</v>
      </c>
      <c r="G347" s="121" t="str">
        <f>IF(SP_SUL!I369="","*",SP_SUL!I369)</f>
        <v>*</v>
      </c>
      <c r="H347" s="121" t="str">
        <f>IF(SP_SUL!AB369="","*",SP_SUL!AB369)</f>
        <v>*</v>
      </c>
      <c r="I347" s="121" t="str">
        <f>IF(SP_SUL!AC369="","*",SP_SUL!AC369)</f>
        <v>*</v>
      </c>
      <c r="J347" s="122" t="str">
        <f>IF(SP_SUL!AA369="","*",SP_SUL!AA369)</f>
        <v>*</v>
      </c>
      <c r="K347" s="134" t="str">
        <f>IF(SP_SUL!AD369="","*",SP_SUL!AD369)</f>
        <v>*</v>
      </c>
    </row>
    <row r="348" spans="2:11" s="123" customFormat="1" hidden="1">
      <c r="B348" s="120" t="str">
        <f>IF(SP_SUL!Y370="","*",SP_SUL!Y370)</f>
        <v>*</v>
      </c>
      <c r="C348" s="121" t="str">
        <f>IF(SP_SUL!B370="","*",SP_SUL!B370)</f>
        <v>*</v>
      </c>
      <c r="D348" s="121" t="str">
        <f>IF(SP_SUL!D370="","*",SP_SUL!D370)</f>
        <v>*</v>
      </c>
      <c r="E348" s="121" t="str">
        <f>IF(SP_SUL!H370="","*",SP_SUL!H370)</f>
        <v>*</v>
      </c>
      <c r="F348" s="137" t="str">
        <f>IF(SP_SUL!M370="","*",SP_SUL!M370)</f>
        <v>-</v>
      </c>
      <c r="G348" s="121" t="str">
        <f>IF(SP_SUL!I370="","*",SP_SUL!I370)</f>
        <v>*</v>
      </c>
      <c r="H348" s="121" t="str">
        <f>IF(SP_SUL!AB370="","*",SP_SUL!AB370)</f>
        <v>*</v>
      </c>
      <c r="I348" s="121" t="str">
        <f>IF(SP_SUL!AC370="","*",SP_SUL!AC370)</f>
        <v>*</v>
      </c>
      <c r="J348" s="122" t="str">
        <f>IF(SP_SUL!AA370="","*",SP_SUL!AA370)</f>
        <v>*</v>
      </c>
      <c r="K348" s="134" t="str">
        <f>IF(SP_SUL!AD370="","*",SP_SUL!AD370)</f>
        <v>*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*</v>
      </c>
      <c r="C351" s="121" t="str">
        <f>IF(SP_SUL!B373="","*",SP_SUL!B373)</f>
        <v>*</v>
      </c>
      <c r="D351" s="121" t="str">
        <f>IF(SP_SUL!D373="","*",SP_SUL!D373)</f>
        <v>*</v>
      </c>
      <c r="E351" s="121" t="str">
        <f>IF(SP_SUL!H373="","*",SP_SUL!H373)</f>
        <v>*</v>
      </c>
      <c r="F351" s="137" t="str">
        <f>IF(SP_SUL!M373="","*",SP_SUL!M373)</f>
        <v>-</v>
      </c>
      <c r="G351" s="121" t="str">
        <f>IF(SP_SUL!I373="","*",SP_SUL!I373)</f>
        <v>*</v>
      </c>
      <c r="H351" s="121" t="str">
        <f>IF(SP_SUL!AB373="","*",SP_SUL!AB373)</f>
        <v>*</v>
      </c>
      <c r="I351" s="121" t="str">
        <f>IF(SP_SUL!AC373="","*",SP_SUL!AC373)</f>
        <v>*</v>
      </c>
      <c r="J351" s="122" t="str">
        <f>IF(SP_SUL!AA373="","*",SP_SUL!AA373)</f>
        <v>*</v>
      </c>
      <c r="K351" s="134" t="str">
        <f>IF(SP_SUL!AD373="","*",SP_SUL!AD373)</f>
        <v>*</v>
      </c>
    </row>
    <row r="352" spans="2:11" s="123" customFormat="1" hidden="1">
      <c r="B352" s="120" t="str">
        <f>IF(SP_SUL!Y374="","*",SP_SUL!Y374)</f>
        <v>*</v>
      </c>
      <c r="C352" s="121" t="str">
        <f>IF(SP_SUL!B374="","*",SP_SUL!B374)</f>
        <v>*</v>
      </c>
      <c r="D352" s="121" t="str">
        <f>IF(SP_SUL!D374="","*",SP_SUL!D374)</f>
        <v>*</v>
      </c>
      <c r="E352" s="121" t="str">
        <f>IF(SP_SUL!H374="","*",SP_SUL!H374)</f>
        <v>*</v>
      </c>
      <c r="F352" s="137" t="str">
        <f>IF(SP_SUL!M374="","*",SP_SUL!M374)</f>
        <v>-</v>
      </c>
      <c r="G352" s="121" t="str">
        <f>IF(SP_SUL!I374="","*",SP_SUL!I374)</f>
        <v>*</v>
      </c>
      <c r="H352" s="121" t="str">
        <f>IF(SP_SUL!AB374="","*",SP_SUL!AB374)</f>
        <v>*</v>
      </c>
      <c r="I352" s="121" t="str">
        <f>IF(SP_SUL!AC374="","*",SP_SUL!AC374)</f>
        <v>*</v>
      </c>
      <c r="J352" s="122" t="str">
        <f>IF(SP_SUL!AA374="","*",SP_SUL!AA374)</f>
        <v>*</v>
      </c>
      <c r="K352" s="134" t="str">
        <f>IF(SP_SUL!AD374="","*",SP_SUL!AD374)</f>
        <v>*</v>
      </c>
    </row>
    <row r="353" spans="2:11" s="123" customFormat="1" hidden="1">
      <c r="B353" s="120" t="str">
        <f>IF(SP_SUL!Y375="","*",SP_SUL!Y375)</f>
        <v>*</v>
      </c>
      <c r="C353" s="121" t="str">
        <f>IF(SP_SUL!B375="","*",SP_SUL!B375)</f>
        <v>*</v>
      </c>
      <c r="D353" s="121" t="str">
        <f>IF(SP_SUL!D375="","*",SP_SUL!D375)</f>
        <v>*</v>
      </c>
      <c r="E353" s="121" t="str">
        <f>IF(SP_SUL!H375="","*",SP_SUL!H375)</f>
        <v>*</v>
      </c>
      <c r="F353" s="137" t="str">
        <f>IF(SP_SUL!M375="","*",SP_SUL!M375)</f>
        <v>-</v>
      </c>
      <c r="G353" s="121" t="str">
        <f>IF(SP_SUL!I375="","*",SP_SUL!I375)</f>
        <v>*</v>
      </c>
      <c r="H353" s="121" t="str">
        <f>IF(SP_SUL!AB375="","*",SP_SUL!AB375)</f>
        <v>*</v>
      </c>
      <c r="I353" s="121" t="str">
        <f>IF(SP_SUL!AC375="","*",SP_SUL!AC375)</f>
        <v>*</v>
      </c>
      <c r="J353" s="122" t="str">
        <f>IF(SP_SUL!AA375="","*",SP_SUL!AA375)</f>
        <v>*</v>
      </c>
      <c r="K353" s="134" t="str">
        <f>IF(SP_SUL!AD375="","*",SP_SUL!AD375)</f>
        <v>*</v>
      </c>
    </row>
    <row r="354" spans="2:11" s="123" customFormat="1" hidden="1">
      <c r="B354" s="120" t="str">
        <f>IF(SP_SUL!Y376="","*",SP_SUL!Y376)</f>
        <v>*</v>
      </c>
      <c r="C354" s="121" t="str">
        <f>IF(SP_SUL!B376="","*",SP_SUL!B376)</f>
        <v>*</v>
      </c>
      <c r="D354" s="121" t="str">
        <f>IF(SP_SUL!D376="","*",SP_SUL!D376)</f>
        <v>*</v>
      </c>
      <c r="E354" s="121" t="str">
        <f>IF(SP_SUL!H376="","*",SP_SUL!H376)</f>
        <v>*</v>
      </c>
      <c r="F354" s="137" t="str">
        <f>IF(SP_SUL!M376="","*",SP_SUL!M376)</f>
        <v>-</v>
      </c>
      <c r="G354" s="121" t="str">
        <f>IF(SP_SUL!I376="","*",SP_SUL!I376)</f>
        <v>*</v>
      </c>
      <c r="H354" s="121" t="str">
        <f>IF(SP_SUL!AB376="","*",SP_SUL!AB376)</f>
        <v>*</v>
      </c>
      <c r="I354" s="121" t="str">
        <f>IF(SP_SUL!AC376="","*",SP_SUL!AC376)</f>
        <v>*</v>
      </c>
      <c r="J354" s="122" t="str">
        <f>IF(SP_SUL!AA376="","*",SP_SUL!AA376)</f>
        <v>*</v>
      </c>
      <c r="K354" s="134" t="str">
        <f>IF(SP_SUL!AD376="","*",SP_SUL!AD376)</f>
        <v>*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*</v>
      </c>
      <c r="C357" s="121" t="str">
        <f>IF(SP_SUL!B379="","*",SP_SUL!B379)</f>
        <v>*</v>
      </c>
      <c r="D357" s="121" t="str">
        <f>IF(SP_SUL!D379="","*",SP_SUL!D379)</f>
        <v>*</v>
      </c>
      <c r="E357" s="121" t="str">
        <f>IF(SP_SUL!H379="","*",SP_SUL!H379)</f>
        <v>*</v>
      </c>
      <c r="F357" s="137" t="str">
        <f>IF(SP_SUL!M379="","*",SP_SUL!M379)</f>
        <v>-</v>
      </c>
      <c r="G357" s="121" t="str">
        <f>IF(SP_SUL!I379="","*",SP_SUL!I379)</f>
        <v>*</v>
      </c>
      <c r="H357" s="121" t="str">
        <f>IF(SP_SUL!AB379="","*",SP_SUL!AB379)</f>
        <v>*</v>
      </c>
      <c r="I357" s="121" t="str">
        <f>IF(SP_SUL!AC379="","*",SP_SUL!AC379)</f>
        <v>*</v>
      </c>
      <c r="J357" s="122" t="str">
        <f>IF(SP_SUL!AA379="","*",SP_SUL!AA379)</f>
        <v>*</v>
      </c>
      <c r="K357" s="134" t="str">
        <f>IF(SP_SUL!AD379="","*",SP_SUL!AD379)</f>
        <v>*</v>
      </c>
    </row>
    <row r="358" spans="2:11" s="123" customFormat="1" hidden="1">
      <c r="B358" s="120" t="str">
        <f>IF(SP_SUL!Y380="","*",SP_SUL!Y380)</f>
        <v>*</v>
      </c>
      <c r="C358" s="121" t="str">
        <f>IF(SP_SUL!B380="","*",SP_SUL!B380)</f>
        <v>*</v>
      </c>
      <c r="D358" s="121" t="str">
        <f>IF(SP_SUL!D380="","*",SP_SUL!D380)</f>
        <v>*</v>
      </c>
      <c r="E358" s="121" t="str">
        <f>IF(SP_SUL!H380="","*",SP_SUL!H380)</f>
        <v>*</v>
      </c>
      <c r="F358" s="137" t="str">
        <f>IF(SP_SUL!M380="","*",SP_SUL!M380)</f>
        <v>-</v>
      </c>
      <c r="G358" s="121" t="str">
        <f>IF(SP_SUL!I380="","*",SP_SUL!I380)</f>
        <v>*</v>
      </c>
      <c r="H358" s="121" t="str">
        <f>IF(SP_SUL!AB380="","*",SP_SUL!AB380)</f>
        <v>*</v>
      </c>
      <c r="I358" s="121" t="str">
        <f>IF(SP_SUL!AC380="","*",SP_SUL!AC380)</f>
        <v>*</v>
      </c>
      <c r="J358" s="122" t="str">
        <f>IF(SP_SUL!AA380="","*",SP_SUL!AA380)</f>
        <v>*</v>
      </c>
      <c r="K358" s="134" t="str">
        <f>IF(SP_SUL!AD380="","*",SP_SUL!AD380)</f>
        <v>*</v>
      </c>
    </row>
    <row r="359" spans="2:11" s="123" customFormat="1" hidden="1">
      <c r="B359" s="120" t="str">
        <f>IF(SP_SUL!Y381="","*",SP_SUL!Y381)</f>
        <v>*</v>
      </c>
      <c r="C359" s="121" t="str">
        <f>IF(SP_SUL!B381="","*",SP_SUL!B381)</f>
        <v>*</v>
      </c>
      <c r="D359" s="121" t="str">
        <f>IF(SP_SUL!D381="","*",SP_SUL!D381)</f>
        <v>*</v>
      </c>
      <c r="E359" s="121" t="str">
        <f>IF(SP_SUL!H381="","*",SP_SUL!H381)</f>
        <v>*</v>
      </c>
      <c r="F359" s="137" t="str">
        <f>IF(SP_SUL!M381="","*",SP_SUL!M381)</f>
        <v>-</v>
      </c>
      <c r="G359" s="121" t="str">
        <f>IF(SP_SUL!I381="","*",SP_SUL!I381)</f>
        <v>*</v>
      </c>
      <c r="H359" s="121" t="str">
        <f>IF(SP_SUL!AB381="","*",SP_SUL!AB381)</f>
        <v>*</v>
      </c>
      <c r="I359" s="121" t="str">
        <f>IF(SP_SUL!AC381="","*",SP_SUL!AC381)</f>
        <v>*</v>
      </c>
      <c r="J359" s="122" t="str">
        <f>IF(SP_SUL!AA381="","*",SP_SUL!AA381)</f>
        <v>*</v>
      </c>
      <c r="K359" s="134" t="str">
        <f>IF(SP_SUL!AD381="","*",SP_SUL!AD381)</f>
        <v>*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*</v>
      </c>
      <c r="C362" s="121" t="str">
        <f>IF(SP_SUL!B384="","*",SP_SUL!B384)</f>
        <v>*</v>
      </c>
      <c r="D362" s="121" t="str">
        <f>IF(SP_SUL!D384="","*",SP_SUL!D384)</f>
        <v>*</v>
      </c>
      <c r="E362" s="121" t="str">
        <f>IF(SP_SUL!H384="","*",SP_SUL!H384)</f>
        <v>*</v>
      </c>
      <c r="F362" s="137" t="str">
        <f>IF(SP_SUL!M384="","*",SP_SUL!M384)</f>
        <v>-</v>
      </c>
      <c r="G362" s="121" t="str">
        <f>IF(SP_SUL!I384="","*",SP_SUL!I384)</f>
        <v>*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*</v>
      </c>
      <c r="C363" s="121" t="str">
        <f>IF(SP_SUL!B385="","*",SP_SUL!B385)</f>
        <v>*</v>
      </c>
      <c r="D363" s="121" t="str">
        <f>IF(SP_SUL!D385="","*",SP_SUL!D385)</f>
        <v>*</v>
      </c>
      <c r="E363" s="121" t="str">
        <f>IF(SP_SUL!H385="","*",SP_SUL!H385)</f>
        <v>*</v>
      </c>
      <c r="F363" s="137" t="str">
        <f>IF(SP_SUL!M385="","*",SP_SUL!M385)</f>
        <v>-</v>
      </c>
      <c r="G363" s="121" t="str">
        <f>IF(SP_SUL!I385="","*",SP_SUL!I385)</f>
        <v>*</v>
      </c>
      <c r="H363" s="121" t="str">
        <f>IF(SP_SUL!AB385="","*",SP_SUL!AB385)</f>
        <v>*</v>
      </c>
      <c r="I363" s="121" t="str">
        <f>IF(SP_SUL!AC385="","*",SP_SUL!AC385)</f>
        <v>*</v>
      </c>
      <c r="J363" s="122" t="str">
        <f>IF(SP_SUL!AA385="","*",SP_SUL!AA385)</f>
        <v>*</v>
      </c>
      <c r="K363" s="134" t="str">
        <f>IF(SP_SUL!AD385="","*",SP_SUL!AD385)</f>
        <v>*</v>
      </c>
    </row>
    <row r="364" spans="2:11" s="123" customFormat="1" hidden="1">
      <c r="B364" s="120" t="str">
        <f>IF(SP_SUL!Y386="","*",SP_SUL!Y386)</f>
        <v>*</v>
      </c>
      <c r="C364" s="121" t="str">
        <f>IF(SP_SUL!B386="","*",SP_SUL!B386)</f>
        <v>*</v>
      </c>
      <c r="D364" s="121" t="str">
        <f>IF(SP_SUL!D386="","*",SP_SUL!D386)</f>
        <v>*</v>
      </c>
      <c r="E364" s="121" t="str">
        <f>IF(SP_SUL!H386="","*",SP_SUL!H386)</f>
        <v>*</v>
      </c>
      <c r="F364" s="137" t="str">
        <f>IF(SP_SUL!M386="","*",SP_SUL!M386)</f>
        <v>-</v>
      </c>
      <c r="G364" s="121" t="str">
        <f>IF(SP_SUL!I386="","*",SP_SUL!I386)</f>
        <v>*</v>
      </c>
      <c r="H364" s="121" t="str">
        <f>IF(SP_SUL!AB386="","*",SP_SUL!AB386)</f>
        <v>*</v>
      </c>
      <c r="I364" s="121" t="str">
        <f>IF(SP_SUL!AC386="","*",SP_SUL!AC386)</f>
        <v>*</v>
      </c>
      <c r="J364" s="122" t="str">
        <f>IF(SP_SUL!AA386="","*",SP_SUL!AA386)</f>
        <v>*</v>
      </c>
      <c r="K364" s="134" t="str">
        <f>IF(SP_SUL!AD386="","*",SP_SUL!AD386)</f>
        <v>*</v>
      </c>
    </row>
    <row r="365" spans="2:11" s="123" customFormat="1" hidden="1">
      <c r="B365" s="120" t="str">
        <f>IF(SP_SUL!Y387="","*",SP_SUL!Y387)</f>
        <v>*</v>
      </c>
      <c r="C365" s="121" t="str">
        <f>IF(SP_SUL!B387="","*",SP_SUL!B387)</f>
        <v>*</v>
      </c>
      <c r="D365" s="121" t="str">
        <f>IF(SP_SUL!D387="","*",SP_SUL!D387)</f>
        <v>*</v>
      </c>
      <c r="E365" s="121" t="str">
        <f>IF(SP_SUL!H387="","*",SP_SUL!H387)</f>
        <v>*</v>
      </c>
      <c r="F365" s="137" t="str">
        <f>IF(SP_SUL!M387="","*",SP_SUL!M387)</f>
        <v>-</v>
      </c>
      <c r="G365" s="121" t="str">
        <f>IF(SP_SUL!I387="","*",SP_SUL!I387)</f>
        <v>*</v>
      </c>
      <c r="H365" s="121" t="str">
        <f>IF(SP_SUL!AB387="","*",SP_SUL!AB387)</f>
        <v>*</v>
      </c>
      <c r="I365" s="121" t="str">
        <f>IF(SP_SUL!AC387="","*",SP_SUL!AC387)</f>
        <v>*</v>
      </c>
      <c r="J365" s="122" t="str">
        <f>IF(SP_SUL!AA387="","*",SP_SUL!AA387)</f>
        <v>*</v>
      </c>
      <c r="K365" s="134" t="str">
        <f>IF(SP_SUL!AD387="","*",SP_SUL!AD387)</f>
        <v>*</v>
      </c>
    </row>
    <row r="366" spans="2:11" s="123" customFormat="1" hidden="1">
      <c r="B366" s="120" t="str">
        <f>IF(SP_SUL!Y388="","*",SP_SUL!Y388)</f>
        <v>*</v>
      </c>
      <c r="C366" s="121" t="str">
        <f>IF(SP_SUL!B388="","*",SP_SUL!B388)</f>
        <v>*</v>
      </c>
      <c r="D366" s="121" t="str">
        <f>IF(SP_SUL!D388="","*",SP_SUL!D388)</f>
        <v>*</v>
      </c>
      <c r="E366" s="121" t="str">
        <f>IF(SP_SUL!H388="","*",SP_SUL!H388)</f>
        <v>*</v>
      </c>
      <c r="F366" s="137" t="str">
        <f>IF(SP_SUL!M388="","*",SP_SUL!M388)</f>
        <v>-</v>
      </c>
      <c r="G366" s="121" t="str">
        <f>IF(SP_SUL!I388="","*",SP_SUL!I388)</f>
        <v>*</v>
      </c>
      <c r="H366" s="121" t="str">
        <f>IF(SP_SUL!AB388="","*",SP_SUL!AB388)</f>
        <v>*</v>
      </c>
      <c r="I366" s="121" t="str">
        <f>IF(SP_SUL!AC388="","*",SP_SUL!AC388)</f>
        <v>*</v>
      </c>
      <c r="J366" s="122" t="str">
        <f>IF(SP_SUL!AA388="","*",SP_SUL!AA388)</f>
        <v>*</v>
      </c>
      <c r="K366" s="134" t="str">
        <f>IF(SP_SUL!AD388="","*",SP_SUL!AD388)</f>
        <v>*</v>
      </c>
    </row>
    <row r="367" spans="2:11" s="123" customFormat="1" hidden="1">
      <c r="B367" s="120" t="str">
        <f>IF(SP_SUL!Y389="","*",SP_SUL!Y389)</f>
        <v>*</v>
      </c>
      <c r="C367" s="121" t="str">
        <f>IF(SP_SUL!B389="","*",SP_SUL!B389)</f>
        <v>*</v>
      </c>
      <c r="D367" s="121" t="str">
        <f>IF(SP_SUL!D389="","*",SP_SUL!D389)</f>
        <v>*</v>
      </c>
      <c r="E367" s="121" t="str">
        <f>IF(SP_SUL!H389="","*",SP_SUL!H389)</f>
        <v>*</v>
      </c>
      <c r="F367" s="137" t="str">
        <f>IF(SP_SUL!M389="","*",SP_SUL!M389)</f>
        <v>-</v>
      </c>
      <c r="G367" s="121" t="str">
        <f>IF(SP_SUL!I389="","*",SP_SUL!I389)</f>
        <v>*</v>
      </c>
      <c r="H367" s="121" t="str">
        <f>IF(SP_SUL!AB389="","*",SP_SUL!AB389)</f>
        <v>*</v>
      </c>
      <c r="I367" s="121" t="str">
        <f>IF(SP_SUL!AC389="","*",SP_SUL!AC389)</f>
        <v>*</v>
      </c>
      <c r="J367" s="122" t="str">
        <f>IF(SP_SUL!AA389="","*",SP_SUL!AA389)</f>
        <v>*</v>
      </c>
      <c r="K367" s="134" t="str">
        <f>IF(SP_SUL!AD389="","*",SP_SUL!AD389)</f>
        <v>*</v>
      </c>
    </row>
    <row r="368" spans="2:11" s="123" customFormat="1" hidden="1">
      <c r="B368" s="120" t="str">
        <f>IF(SP_SUL!Y390="","*",SP_SUL!Y390)</f>
        <v>*</v>
      </c>
      <c r="C368" s="121" t="str">
        <f>IF(SP_SUL!B390="","*",SP_SUL!B390)</f>
        <v>*</v>
      </c>
      <c r="D368" s="121" t="str">
        <f>IF(SP_SUL!D390="","*",SP_SUL!D390)</f>
        <v>*</v>
      </c>
      <c r="E368" s="121" t="str">
        <f>IF(SP_SUL!H390="","*",SP_SUL!H390)</f>
        <v>*</v>
      </c>
      <c r="F368" s="137" t="str">
        <f>IF(SP_SUL!M390="","*",SP_SUL!M390)</f>
        <v>-</v>
      </c>
      <c r="G368" s="121" t="str">
        <f>IF(SP_SUL!I390="","*",SP_SUL!I390)</f>
        <v>*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IF(SP_SUL!Y399="","*",SP_SUL!Y399)</f>
        <v>*</v>
      </c>
      <c r="C376" s="121" t="str">
        <f>IF(SP_SUL!B399="","*",SP_SUL!B399)</f>
        <v>*</v>
      </c>
      <c r="D376" s="121" t="str">
        <f>IF(SP_SUL!D399="","*",SP_SUL!D399)</f>
        <v>*</v>
      </c>
      <c r="E376" s="121" t="str">
        <f>IF(SP_SUL!H399="","*",SP_SUL!H399)</f>
        <v>*</v>
      </c>
      <c r="F376" s="137" t="str">
        <f>IF(SP_SUL!M399="","*",SP_SUL!M399)</f>
        <v>-</v>
      </c>
      <c r="G376" s="121" t="str">
        <f>IF(SP_SUL!I399="","*",SP_SUL!I399)</f>
        <v>*</v>
      </c>
      <c r="H376" s="121" t="str">
        <f>IF(SP_SUL!AB399="","*",SP_SUL!AB399)</f>
        <v>*</v>
      </c>
      <c r="I376" s="121" t="str">
        <f>IF(SP_SUL!AC399="","*",SP_SUL!AC399)</f>
        <v>*</v>
      </c>
      <c r="J376" s="122" t="str">
        <f>IF(SP_SUL!AA399="","*",SP_SUL!AA399)</f>
        <v>*</v>
      </c>
      <c r="K376" s="134" t="str">
        <f>IF(SP_SUL!AD399="","*",SP_SUL!AD399)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IF(SP_SUL!Y410="","*",SP_SUL!Y410)</f>
        <v>*</v>
      </c>
      <c r="C386" s="121" t="str">
        <f>IF(SP_SUL!B410="","*",SP_SUL!B410)</f>
        <v>*</v>
      </c>
      <c r="D386" s="121" t="str">
        <f>IF(SP_SUL!D410="","*",SP_SUL!D410)</f>
        <v>*</v>
      </c>
      <c r="E386" s="121" t="str">
        <f>IF(SP_SUL!H410="","*",SP_SUL!H410)</f>
        <v>*</v>
      </c>
      <c r="F386" s="137" t="str">
        <f>IF(SP_SUL!M410="","*",SP_SUL!M410)</f>
        <v>-</v>
      </c>
      <c r="G386" s="121" t="str">
        <f>IF(SP_SUL!I410="","*",SP_SUL!I410)</f>
        <v>*</v>
      </c>
      <c r="H386" s="121" t="str">
        <f>IF(SP_SUL!AB410="","*",SP_SUL!AB410)</f>
        <v>*</v>
      </c>
      <c r="I386" s="121" t="str">
        <f>IF(SP_SUL!AC410="","*",SP_SUL!AC410)</f>
        <v>*</v>
      </c>
      <c r="J386" s="122" t="str">
        <f>IF(SP_SUL!AA410="","*",SP_SUL!AA410)</f>
        <v>*</v>
      </c>
      <c r="K386" s="134" t="str">
        <f>IF(SP_SUL!AD410="","*",SP_SUL!AD410)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e">
        <f>IF(SP_SUL!#REF!="","*",SP_SUL!#REF!)</f>
        <v>#REF!</v>
      </c>
      <c r="C389" s="121" t="e">
        <f>IF(SP_SUL!#REF!="","*",SP_SUL!#REF!)</f>
        <v>#REF!</v>
      </c>
      <c r="D389" s="121" t="e">
        <f>IF(SP_SUL!#REF!="","*",SP_SUL!#REF!)</f>
        <v>#REF!</v>
      </c>
      <c r="E389" s="121" t="e">
        <f>IF(SP_SUL!#REF!="","*",SP_SUL!#REF!)</f>
        <v>#REF!</v>
      </c>
      <c r="F389" s="137" t="e">
        <f>IF(SP_SUL!#REF!="","*",SP_SUL!#REF!)</f>
        <v>#REF!</v>
      </c>
      <c r="G389" s="121" t="e">
        <f>IF(SP_SUL!#REF!="","*",SP_SUL!#REF!)</f>
        <v>#REF!</v>
      </c>
      <c r="H389" s="121" t="e">
        <f>IF(SP_SUL!#REF!="","*",SP_SUL!#REF!)</f>
        <v>#REF!</v>
      </c>
      <c r="I389" s="121" t="e">
        <f>IF(SP_SUL!#REF!="","*",SP_SUL!#REF!)</f>
        <v>#REF!</v>
      </c>
      <c r="J389" s="122" t="e">
        <f>IF(SP_SUL!#REF!="","*",SP_SUL!#REF!)</f>
        <v>#REF!</v>
      </c>
      <c r="K389" s="134" t="e">
        <f>IF(SP_SUL!#REF!="","*",SP_SUL!#REF!)</f>
        <v>#REF!</v>
      </c>
    </row>
    <row r="390" spans="2:11" s="123" customFormat="1" hidden="1">
      <c r="B390" s="120" t="str">
        <f>IF(SP_SUL!Y413="","*",SP_SUL!Y413)</f>
        <v>*</v>
      </c>
      <c r="C390" s="121" t="str">
        <f>IF(SP_SUL!B413="","*",SP_SUL!B413)</f>
        <v>*</v>
      </c>
      <c r="D390" s="121" t="str">
        <f>IF(SP_SUL!D413="","*",SP_SUL!D413)</f>
        <v>*</v>
      </c>
      <c r="E390" s="121" t="str">
        <f>IF(SP_SUL!H413="","*",SP_SUL!H413)</f>
        <v>*</v>
      </c>
      <c r="F390" s="137" t="str">
        <f>IF(SP_SUL!M413="","*",SP_SUL!M413)</f>
        <v>-</v>
      </c>
      <c r="G390" s="121" t="str">
        <f>IF(SP_SUL!I413="","*",SP_SUL!I413)</f>
        <v>*</v>
      </c>
      <c r="H390" s="121" t="str">
        <f>IF(SP_SUL!AB413="","*",SP_SUL!AB413)</f>
        <v>*</v>
      </c>
      <c r="I390" s="121" t="str">
        <f>IF(SP_SUL!AC413="","*",SP_SUL!AC413)</f>
        <v>*</v>
      </c>
      <c r="J390" s="122" t="str">
        <f>IF(SP_SUL!AA413="","*",SP_SUL!AA413)</f>
        <v>*</v>
      </c>
      <c r="K390" s="134" t="str">
        <f>IF(SP_SUL!AD413="","*",SP_SUL!AD413)</f>
        <v>*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IF(SP_SUL!Y432="","*",SP_SUL!Y432)</f>
        <v>*</v>
      </c>
      <c r="C408" s="121" t="str">
        <f>IF(SP_SUL!B432="","*",SP_SUL!B432)</f>
        <v>*</v>
      </c>
      <c r="D408" s="121" t="str">
        <f>IF(SP_SUL!D432="","*",SP_SUL!D432)</f>
        <v>*</v>
      </c>
      <c r="E408" s="121" t="str">
        <f>IF(SP_SUL!H432="","*",SP_SUL!H432)</f>
        <v>*</v>
      </c>
      <c r="F408" s="137" t="str">
        <f>IF(SP_SUL!M432="","*",SP_SUL!M432)</f>
        <v>-</v>
      </c>
      <c r="G408" s="121" t="str">
        <f>IF(SP_SUL!I432="","*",SP_SUL!I432)</f>
        <v>*</v>
      </c>
      <c r="H408" s="121" t="str">
        <f>IF(SP_SUL!AB432="","*",SP_SUL!AB432)</f>
        <v>*</v>
      </c>
      <c r="I408" s="121" t="str">
        <f>IF(SP_SUL!AC432="","*",SP_SUL!AC432)</f>
        <v>*</v>
      </c>
      <c r="J408" s="122" t="str">
        <f>IF(SP_SUL!AA432="","*",SP_SUL!AA432)</f>
        <v>*</v>
      </c>
      <c r="K408" s="134" t="str">
        <f>IF(SP_SUL!AD432="","*",SP_SUL!AD432)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e">
        <f>IF(SP_SUL!#REF!="","*",SP_SUL!#REF!)</f>
        <v>#REF!</v>
      </c>
      <c r="C501" s="121" t="e">
        <f>IF(SP_SUL!#REF!="","*",SP_SUL!#REF!)</f>
        <v>#REF!</v>
      </c>
      <c r="D501" s="121" t="e">
        <f>IF(SP_SUL!#REF!="","*",SP_SUL!#REF!)</f>
        <v>#REF!</v>
      </c>
      <c r="E501" s="121" t="e">
        <f>IF(SP_SUL!#REF!="","*",SP_SUL!#REF!)</f>
        <v>#REF!</v>
      </c>
      <c r="F501" s="137" t="e">
        <f>IF(SP_SUL!#REF!="","*",SP_SUL!#REF!)</f>
        <v>#REF!</v>
      </c>
      <c r="G501" s="121" t="e">
        <f>IF(SP_SUL!#REF!="","*",SP_SUL!#REF!)</f>
        <v>#REF!</v>
      </c>
      <c r="H501" s="121" t="e">
        <f>IF(SP_SUL!#REF!="","*",SP_SUL!#REF!)</f>
        <v>#REF!</v>
      </c>
      <c r="I501" s="121" t="e">
        <f>IF(SP_SUL!#REF!="","*",SP_SUL!#REF!)</f>
        <v>#REF!</v>
      </c>
      <c r="J501" s="122" t="e">
        <f>IF(SP_SUL!#REF!="","*",SP_SUL!#REF!)</f>
        <v>#REF!</v>
      </c>
      <c r="K501" s="134" t="e">
        <f>IF(SP_SUL!#REF!="","*",SP_SUL!#REF!)</f>
        <v>#REF!</v>
      </c>
    </row>
    <row r="502" spans="2:11" s="123" customFormat="1" hidden="1">
      <c r="B502" s="120" t="str">
        <f>IF(SP_SUL!Y525="","*",SP_SUL!Y525)</f>
        <v>*</v>
      </c>
      <c r="C502" s="121" t="str">
        <f>IF(SP_SUL!B525="","*",SP_SUL!B525)</f>
        <v>*</v>
      </c>
      <c r="D502" s="121" t="str">
        <f>IF(SP_SUL!D525="","*",SP_SUL!D525)</f>
        <v>*</v>
      </c>
      <c r="E502" s="121" t="str">
        <f>IF(SP_SUL!H525="","*",SP_SUL!H525)</f>
        <v>*</v>
      </c>
      <c r="F502" s="137" t="str">
        <f>IF(SP_SUL!M525="","*",SP_SUL!M525)</f>
        <v>-</v>
      </c>
      <c r="G502" s="121" t="str">
        <f>IF(SP_SUL!I525="","*",SP_SUL!I525)</f>
        <v>*</v>
      </c>
      <c r="H502" s="121" t="str">
        <f>IF(SP_SUL!AB525="","*",SP_SUL!AB525)</f>
        <v>*</v>
      </c>
      <c r="I502" s="121" t="str">
        <f>IF(SP_SUL!AC525="","*",SP_SUL!AC525)</f>
        <v>*</v>
      </c>
      <c r="J502" s="122" t="str">
        <f>IF(SP_SUL!AA525="","*",SP_SUL!AA525)</f>
        <v>*</v>
      </c>
      <c r="K502" s="134" t="str">
        <f>IF(SP_SUL!AD525="","*",SP_SUL!AD525)</f>
        <v>*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*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s="123" customFormat="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s="123" customFormat="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s="123" customFormat="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s="123" customFormat="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s="123" customFormat="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s="123" customFormat="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s="123" customFormat="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s="123" customFormat="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s="123" customFormat="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K3031" s="134" t="str">
        <f>IF(SP_SUL!AD3118="","*",SP_SUL!AD3118)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8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AFC42F8-2827-41CF-A724-07E1362B632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2025-12-08T11:39:02Z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