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546" documentId="8_{C16AF0B1-DE6F-4D81-B6CC-DB7BBC320B89}" xr6:coauthVersionLast="47" xr6:coauthVersionMax="47" xr10:uidLastSave="{9C38B3F1-C062-4C4F-A4D6-6357165550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<sst xmlns="http://schemas.openxmlformats.org/spreadsheetml/2006/main" count="14283" uniqueCount="2087">
  <si>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</si>
  <si>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</si>
  <si>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</si>
  <si>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</si>
  <si>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</si>
  <si>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</si>
  <si>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</si>
  <si>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</si>
  <si>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</si>
  <si>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</si>
  <si>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</si>
  <si>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</si>
  <si>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</si>
  <si>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</si>
  <si>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</si>
  <si>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</si>
  <si>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</si>
  <si>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</si>
  <si>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</si>
  <si>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</si>
  <si>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</si>
  <si>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</si>
  <si>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</si>
  <si>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</si>
  <si>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</si>
  <si>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</si>
  <si>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</si>
  <si>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</si>
  <si>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</si>
  <si>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</si>
  <si>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</si>
  <si>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</si>
  <si>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</si>
  <si>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</si>
  <si>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</si>
  <si>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</si>
  <si>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</si>
  <si>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</si>
  <si>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</si>
  <si>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</si>
  <si>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</si>
  <si>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</si>
  <si>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</si>
  <si>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</si>
  <si>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</si>
  <si>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</si>
  <si>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</si>
  <si>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</si>
  <si>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</si>
  <si>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</si>
  <si>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</si>
  <si>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</si>
  <si>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</si>
  <si>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</si>
  <si>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</si>
  <si>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</si>
  <si>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</si>
  <si>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</si>
  <si>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</si>
  <si>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</si>
  <si>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</si>
  <si>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</si>
  <si>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</si>
  <si>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</si>
  <si>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</si>
  <si>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</si>
  <si>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</si>
  <si>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</si>
  <si>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</si>
  <si>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</si>
  <si>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</si>
  <si>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</si>
  <si>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</si>
  <si>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</si>
  <si>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</si>
  <si>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</si>
  <si>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</si>
  <si>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</si>
  <si>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</si>
  <si>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</si>
  <si>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</si>
  <si>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</si>
  <si>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</si>
  <si>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</si>
  <si>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</si>
  <si>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</si>
  <si>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</si>
  <si>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</si>
  <si>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</si>
  <si>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</si>
  <si>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</si>
  <si>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</si>
  <si>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</si>
  <si>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</si>
  <si>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</si>
  <si>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</si>
  <si>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</si>
  <si>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</si>
  <si>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</si>
  <si>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</si>
  <si>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</si>
  <si>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</si>
  <si>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</si>
  <si>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</si>
  <si>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</si>
  <si>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</si>
  <si>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</si>
  <si>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</si>
  <si>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</si>
  <si>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</si>
  <si>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</si>
  <si>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</si>
  <si>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</si>
  <si>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</si>
  <si>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</si>
  <si>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</si>
  <si>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</si>
  <si>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</si>
  <si>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</si>
  <si>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</si>
  <si>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</si>
  <si>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</si>
  <si>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</si>
  <si>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</si>
  <si>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</si>
  <si>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</si>
  <si>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</si>
  <si>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</si>
  <si>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</si>
  <si>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</si>
  <si>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</si>
  <si>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</si>
  <si>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</si>
  <si>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</si>
  <si>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</si>
  <si>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</si>
  <si>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</si>
  <si>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</si>
  <si>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</si>
  <si>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</si>
  <si>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</si>
  <si>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</si>
  <si>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</si>
  <si>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</si>
  <si>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</si>
  <si>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</si>
  <si>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</si>
  <si>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</si>
  <si>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</si>
  <si>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</si>
  <si>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</si>
  <si>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</si>
  <si>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</si>
  <si>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</si>
  <si>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</si>
  <si>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</si>
  <si>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</si>
  <si>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</si>
  <si>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</si>
  <si>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</si>
  <si>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</si>
  <si>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</si>
  <si>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</si>
  <si>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</si>
  <si>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</si>
  <si>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</si>
  <si>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</si>
  <si>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</si>
  <si>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</si>
  <si>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</si>
  <si>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</si>
  <si>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</si>
  <si>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</si>
  <si>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</si>
  <si>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</si>
  <si>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</si>
  <si>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</si>
  <si>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</si>
  <si>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</si>
  <si>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</si>
  <si>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</si>
  <si>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</si>
  <si>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</si>
  <si>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</si>
  <si>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</si>
  <si>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</si>
  <si>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</si>
  <si>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</si>
  <si>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</si>
  <si>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</si>
  <si>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</si>
  <si>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</si>
  <si>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</si>
  <si>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</si>
  <si>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</si>
  <si>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</si>
  <si>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</si>
  <si>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</si>
  <si>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</si>
  <si>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</si>
  <si>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</si>
  <si>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</si>
  <si>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</si>
  <si>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</si>
  <si>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</si>
  <si>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</si>
  <si>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</si>
  <si>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</si>
  <si>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</si>
  <si>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</si>
  <si>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</si>
  <si>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</si>
  <si>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</si>
  <si>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</si>
  <si>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</si>
  <si>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</si>
  <si>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</si>
  <si>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</si>
  <si>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</si>
  <si>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</si>
  <si>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</si>
  <si>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</si>
  <si>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</si>
  <si>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</si>
  <si>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</si>
  <si>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</si>
  <si>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</si>
  <si>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</si>
  <si>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</si>
  <si>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</si>
  <si>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</si>
  <si>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</si>
  <si>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</si>
  <si>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</si>
  <si>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</si>
  <si>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</si>
  <si>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</si>
  <si>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</si>
  <si>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</si>
  <si>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</si>
  <si>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</si>
  <si>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</si>
  <si>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</si>
  <si>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</si>
  <si>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</si>
  <si>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</si>
  <si>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</si>
  <si>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</si>
  <si>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</si>
  <si>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</si>
  <si>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</si>
  <si>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</si>
  <si>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</si>
  <si>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</si>
  <si>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</si>
  <si>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</si>
  <si>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</si>
  <si>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</si>
  <si>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</si>
  <si>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</si>
  <si>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</si>
  <si>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</si>
  <si>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</si>
  <si>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</si>
  <si>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</si>
  <si>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</si>
  <si>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</si>
  <si>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</si>
  <si>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</si>
  <si>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</si>
  <si>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</si>
  <si>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</si>
  <si>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</si>
  <si>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</si>
  <si>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</si>
  <si>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</si>
  <si>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</si>
  <si>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</si>
  <si>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</si>
  <si>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</si>
  <si>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</si>
  <si>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</si>
  <si>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</si>
  <si>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</si>
  <si>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</si>
  <si>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</si>
  <si>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</si>
  <si>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</si>
  <si>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</si>
  <si>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</si>
  <si>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</si>
  <si>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</si>
  <si>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</si>
  <si>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</si>
  <si>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</si>
  <si>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</si>
  <si>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</si>
  <si>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</si>
  <si>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</si>
  <si>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</si>
  <si>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</si>
  <si>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</si>
  <si>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</si>
  <si>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</si>
  <si>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</si>
  <si>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</si>
  <si>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</si>
  <si>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</si>
  <si>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</si>
  <si>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</si>
  <si>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</si>
  <si>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</si>
  <si>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</si>
  <si>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</si>
  <si>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</si>
  <si>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</si>
  <si>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</si>
  <si>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</si>
  <si>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</si>
  <si>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</si>
  <si>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</si>
  <si>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</si>
  <si>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</si>
  <si>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</si>
  <si>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</si>
  <si>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</si>
  <si>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</si>
  <si>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</si>
  <si>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</si>
  <si>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</si>
  <si>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</si>
  <si>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</si>
  <si>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</si>
  <si>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</si>
  <si>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</si>
  <si>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</si>
  <si>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</si>
  <si>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</si>
  <si>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</si>
  <si>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</si>
  <si>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</si>
  <si>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</si>
  <si>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</si>
  <si>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</si>
  <si>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</si>
  <si>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</si>
  <si>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</si>
  <si>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</si>
  <si>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</si>
  <si>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</si>
  <si>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</si>
  <si>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</si>
  <si>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</si>
  <si>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</si>
  <si>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</si>
  <si>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</si>
  <si>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</si>
  <si>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</si>
  <si>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</si>
  <si>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</si>
  <si>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</si>
  <si>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</si>
  <si>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</si>
  <si>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</si>
  <si>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</si>
  <si>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</si>
  <si>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</si>
  <si>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</si>
  <si>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</si>
  <si>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</si>
  <si>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</si>
  <si>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</si>
  <si>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</si>
  <si>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</si>
  <si>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</si>
  <si>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</si>
  <si>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</si>
  <si>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</si>
  <si>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</si>
  <si>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</si>
  <si>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</si>
  <si>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</si>
  <si>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</si>
  <si>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</si>
  <si>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</si>
  <si>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</si>
  <si>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</si>
  <si>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</si>
  <si>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</si>
  <si>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</si>
  <si>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</si>
  <si>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</si>
  <si>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</si>
  <si>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</si>
  <si>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</si>
  <si>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</si>
  <si>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</si>
  <si>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</si>
  <si>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</si>
  <si>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</si>
  <si>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</si>
  <si>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</si>
  <si>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</si>
  <si>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</si>
  <si>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</si>
  <si>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</si>
  <si>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</si>
  <si>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</si>
  <si>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</si>
  <si>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</si>
  <si>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</si>
  <si>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</si>
  <si>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</si>
  <si>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</si>
  <si>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</si>
  <si>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</si>
  <si>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</si>
  <si>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</si>
  <si>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</si>
  <si>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</si>
  <si>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</si>
  <si>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</si>
  <si>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</si>
  <si>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</si>
  <si>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</si>
  <si>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</si>
  <si>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</si>
  <si>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</si>
  <si>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</si>
  <si>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</si>
  <si>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</si>
  <si>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</si>
  <si>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</si>
  <si>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</si>
  <si>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</si>
  <si>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</si>
  <si>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</si>
  <si>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</si>
  <si>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</si>
  <si>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</si>
  <si>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</si>
  <si>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</si>
  <si>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</si>
  <si>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</si>
  <si>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</si>
  <si>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</si>
  <si>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</si>
  <si>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</si>
  <si>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</si>
  <si>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</si>
  <si>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</si>
  <si>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</si>
  <si>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</si>
  <si>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</si>
  <si>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</si>
  <si>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</si>
  <si>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</si>
  <si>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</si>
  <si>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</si>
  <si>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</si>
  <si>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</si>
  <si>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</si>
  <si>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</si>
  <si>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</si>
  <si>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</si>
  <si>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</si>
  <si>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</si>
  <si>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</si>
  <si>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</si>
  <si>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</si>
  <si>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</si>
  <si>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</si>
  <si>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</si>
  <si>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</si>
  <si>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</si>
  <si>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</si>
  <si>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</si>
  <si>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</si>
  <si>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</si>
  <si>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</si>
  <si>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</si>
  <si>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</si>
  <si>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</si>
  <si>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</si>
  <si>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</si>
  <si>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</si>
  <si>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</si>
  <si>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</si>
  <si>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</si>
  <si>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</si>
  <si>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</si>
  <si>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</si>
  <si>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</si>
  <si>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</si>
  <si>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</si>
  <si>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</si>
  <si>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</si>
  <si>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</si>
  <si>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</si>
  <si>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</si>
  <si>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</si>
  <si>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</si>
  <si>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</si>
  <si>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</si>
  <si>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</si>
  <si>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</si>
  <si>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</si>
  <si>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</si>
  <si>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</si>
  <si>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</si>
  <si>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</si>
  <si>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</si>
  <si>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</si>
  <si>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</si>
  <si>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</si>
  <si>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</si>
  <si>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</si>
  <si>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</si>
  <si>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</si>
  <si>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</si>
  <si>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</si>
  <si>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</si>
  <si>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</si>
  <si>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</si>
  <si>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</si>
  <si>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</si>
  <si>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</si>
  <si>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</si>
  <si>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</si>
  <si>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</si>
  <si>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</si>
  <si>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</si>
  <si>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</si>
  <si>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</si>
  <si>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</si>
  <si>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</si>
  <si>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</si>
  <si>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</si>
  <si>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</si>
  <si>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</si>
  <si>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</si>
  <si>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</si>
  <si>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</si>
  <si>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</si>
  <si>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</si>
  <si>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</si>
  <si>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</si>
  <si>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</si>
  <si>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</si>
  <si>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</si>
  <si>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</si>
  <si>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</si>
  <si>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</si>
  <si>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</si>
  <si>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</si>
  <si>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</si>
  <si>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</si>
  <si>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</si>
  <si>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</si>
  <si>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</si>
  <si>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</si>
  <si>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</si>
  <si>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</si>
  <si>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</si>
  <si>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</si>
  <si>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</si>
  <si>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</si>
  <si>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</si>
  <si>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</si>
  <si>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</si>
  <si>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</si>
  <si>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</si>
  <si>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</si>
  <si>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</si>
  <si>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</si>
  <si>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</si>
  <si>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</si>
  <si>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</si>
  <si>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</si>
  <si>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</si>
  <si>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</si>
  <si>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</si>
  <si>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</si>
  <si>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</si>
  <si>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</si>
  <si>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</si>
  <si>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</si>
  <si>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</si>
  <si>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</si>
  <si>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</si>
  <si>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</si>
  <si>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</si>
  <si>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</si>
  <si>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</si>
  <si>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</si>
  <si>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</si>
  <si>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</si>
  <si>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</si>
  <si>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</si>
  <si>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</si>
  <si>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</si>
  <si>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</si>
  <si>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</si>
  <si>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</si>
  <si>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</si>
  <si>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</si>
  <si>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</si>
  <si>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</si>
  <si>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</si>
  <si>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</si>
  <si>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</si>
  <si>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</si>
  <si>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</si>
  <si>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</si>
  <si>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</si>
  <si>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</si>
  <si>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</si>
  <si>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</si>
  <si>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</si>
  <si>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</si>
  <si>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</si>
  <si>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</si>
  <si>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</si>
  <si>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</si>
  <si>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</si>
  <si>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</si>
  <si>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</si>
  <si>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</si>
  <si>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</si>
  <si>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</si>
  <si>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</si>
  <si>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</si>
  <si>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</si>
  <si>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</si>
  <si>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</si>
  <si>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</si>
  <si>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</si>
  <si>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</si>
  <si>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</si>
  <si>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</si>
  <si>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</si>
  <si>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</si>
  <si>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</si>
  <si>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</si>
  <si>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</si>
  <si>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</si>
  <si>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</si>
  <si>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</si>
  <si>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</si>
  <si>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</si>
  <si>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</si>
  <si>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</si>
  <si>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</si>
  <si>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</si>
  <si>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</si>
  <si>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</si>
  <si>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</si>
  <si>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</si>
  <si>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</si>
  <si>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</si>
  <si>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</si>
  <si>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</si>
  <si>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</si>
  <si>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</si>
  <si>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</si>
  <si>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</si>
  <si>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</si>
  <si>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</si>
  <si>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</si>
  <si>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</si>
  <si>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</si>
  <si>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</si>
  <si>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</si>
  <si>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</si>
  <si>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</si>
  <si>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</si>
  <si>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</si>
  <si>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</si>
  <si>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</si>
  <si>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</si>
  <si>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</si>
  <si>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</si>
  <si>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</si>
  <si>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</si>
  <si>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</si>
  <si>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</si>
  <si>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</si>
  <si>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</si>
  <si>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</si>
  <si>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</si>
  <si>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</si>
  <si>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</si>
  <si>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</si>
  <si>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</si>
  <si>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</si>
  <si>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</si>
  <si>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</si>
  <si>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</si>
  <si>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</si>
  <si>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</si>
  <si>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</si>
  <si>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</si>
  <si>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</si>
  <si>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</si>
  <si>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</si>
  <si>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</si>
  <si>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</si>
  <si>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</si>
  <si>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</si>
  <si>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</si>
  <si>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</si>
  <si>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</si>
  <si>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</si>
  <si>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</si>
  <si>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</si>
  <si>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</si>
  <si>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</si>
  <si>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</si>
  <si>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</si>
  <si>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</si>
  <si>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</si>
  <si>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</si>
  <si>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</si>
  <si>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</si>
  <si>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</si>
  <si>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</si>
  <si>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</si>
  <si>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</si>
  <si>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</si>
  <si>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</si>
  <si>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</si>
  <si>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</si>
  <si>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</si>
  <si>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</si>
  <si>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</si>
  <si>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</si>
  <si>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</si>
  <si>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</si>
  <si>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</si>
  <si>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</si>
  <si>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</si>
  <si>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</si>
  <si>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</si>
  <si>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</si>
  <si>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</si>
  <si>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</si>
  <si>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</si>
  <si>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</si>
  <si>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</si>
  <si>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</si>
  <si>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</si>
  <si>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</si>
  <si>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</si>
  <si>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</si>
  <si>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</si>
  <si>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</si>
  <si>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</si>
  <si>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</si>
  <si>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</si>
  <si>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</si>
  <si>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</si>
  <si>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</si>
  <si>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</si>
  <si>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</si>
  <si>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</si>
  <si>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</si>
  <si>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</si>
  <si>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</si>
  <si>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</si>
  <si>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</si>
  <si>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</si>
  <si>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</si>
  <si>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</si>
  <si>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</si>
  <si>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</si>
  <si>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</si>
  <si>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</si>
  <si>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</si>
  <si>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</si>
  <si>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</si>
  <si>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</si>
  <si>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</si>
  <si>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</si>
  <si>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</si>
  <si>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</si>
  <si>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</si>
  <si>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</si>
  <si>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</si>
  <si>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</si>
  <si>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</si>
  <si>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</si>
  <si>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</si>
  <si>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</si>
  <si>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</si>
  <si>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</si>
  <si>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</si>
  <si>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</si>
  <si>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</si>
  <si>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</si>
  <si>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</si>
  <si>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</si>
  <si>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</si>
  <si>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</si>
  <si>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</si>
  <si>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</si>
  <si>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</si>
  <si>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</si>
  <si>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</si>
  <si>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</si>
  <si>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</si>
  <si>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</si>
  <si>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</si>
  <si>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</si>
  <si>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</si>
  <si>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</si>
  <si>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</si>
  <si>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</si>
  <si>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</si>
  <si>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</si>
  <si>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</si>
  <si>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</si>
  <si>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</si>
  <si>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</si>
  <si>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</si>
  <si>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</si>
  <si>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</si>
  <si>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</si>
  <si>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</si>
  <si>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</si>
  <si>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</si>
  <si>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</si>
  <si>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</si>
  <si>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</si>
  <si>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</si>
  <si>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</si>
  <si>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</si>
  <si>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</si>
  <si>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</si>
  <si>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</si>
  <si>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</si>
  <si>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</si>
  <si>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</si>
  <si>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</si>
  <si>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</si>
  <si>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</si>
  <si>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</si>
  <si>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</si>
  <si>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</si>
  <si>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</si>
  <si>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</si>
  <si>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</si>
  <si>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</si>
  <si>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</si>
  <si>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</si>
  <si>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</si>
  <si>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</si>
  <si>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</si>
  <si>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</si>
  <si>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</si>
  <si>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</si>
  <si>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</si>
  <si>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</si>
  <si>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</si>
  <si>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</si>
  <si>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</si>
  <si>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</si>
  <si>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</si>
  <si>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</si>
  <si>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</si>
  <si>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</si>
  <si>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</si>
  <si>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</si>
  <si>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</si>
  <si>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</si>
  <si>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</si>
  <si>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</si>
  <si>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</si>
  <si>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</si>
  <si>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</si>
  <si>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</si>
  <si>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</si>
  <si>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</si>
  <si>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</si>
  <si>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</si>
  <si>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</si>
  <si>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</si>
  <si>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</si>
  <si>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</si>
  <si>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</si>
  <si>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</si>
  <si>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</si>
  <si>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</si>
  <si>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</si>
  <si>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</si>
  <si>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</si>
  <si>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</si>
  <si>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</si>
  <si>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</si>
  <si>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</si>
  <si>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</si>
  <si>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</si>
  <si>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</si>
  <si>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</si>
  <si>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</si>
  <si>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</si>
  <si>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</si>
  <si>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</si>
  <si>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</si>
  <si>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</si>
  <si>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</si>
  <si>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</si>
  <si>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</si>
  <si>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</si>
  <si>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</si>
  <si>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</si>
  <si>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</si>
  <si>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</si>
  <si>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</si>
  <si>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</si>
  <si>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</si>
  <si>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</si>
  <si>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</si>
  <si>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</si>
  <si>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</si>
  <si>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</si>
  <si>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</si>
  <si>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</si>
  <si>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</si>
  <si>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</si>
  <si>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</si>
  <si>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</si>
  <si>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</si>
  <si>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</si>
  <si>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</si>
  <si>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</si>
  <si>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</si>
  <si>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</si>
  <si>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</si>
  <si>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</si>
  <si>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</si>
  <si>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</si>
  <si>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</si>
  <si>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</si>
  <si>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</si>
  <si>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</si>
  <si>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</si>
  <si>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</si>
  <si>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</si>
  <si>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</si>
  <si>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</si>
  <si>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</si>
  <si>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</si>
  <si>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</si>
  <si>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</si>
  <si>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</si>
  <si>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</si>
  <si>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</si>
  <si>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</si>
  <si>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</si>
  <si>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</si>
  <si>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</si>
  <si>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</si>
  <si>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</si>
  <si>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</si>
  <si>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</si>
  <si>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</si>
  <si>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</si>
  <si>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</si>
  <si>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</si>
  <si>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</si>
  <si>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</si>
  <si>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</si>
  <si>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</si>
  <si>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</si>
  <si>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</si>
  <si>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</si>
  <si>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</si>
  <si>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</si>
  <si>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</si>
  <si>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</si>
  <si>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</si>
  <si>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</si>
  <si>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</si>
  <si>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</si>
  <si>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</si>
  <si>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</si>
  <si>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</si>
  <si>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</si>
  <si>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</si>
  <si>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</si>
  <si>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</si>
  <si>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</si>
  <si>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</si>
  <si>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</si>
  <si>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</si>
  <si>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</si>
  <si>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</si>
  <si>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</si>
  <si>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</si>
  <si>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</si>
  <si>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</si>
  <si>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</si>
  <si>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</si>
  <si>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</si>
  <si>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</si>
  <si>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</si>
  <si>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</si>
  <si>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</si>
  <si>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</si>
  <si>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</si>
  <si>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</si>
  <si>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</si>
  <si>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</si>
  <si>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</si>
  <si>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</si>
  <si>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</si>
  <si>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</si>
  <si>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</si>
  <si>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</si>
  <si>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</si>
  <si>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</si>
  <si>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</si>
  <si>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</si>
  <si>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</si>
  <si>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</si>
  <si>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</si>
  <si>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</si>
  <si>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</si>
  <si>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</si>
  <si>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</si>
  <si>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</si>
  <si>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</si>
  <si>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</si>
  <si>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</si>
  <si>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</si>
  <si>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</si>
  <si>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</si>
  <si>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</si>
  <si>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</si>
  <si>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</si>
  <si>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</si>
  <si>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</si>
  <si>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</si>
  <si>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</si>
  <si>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</si>
  <si>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</si>
  <si>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</si>
  <si>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</si>
  <si>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</si>
  <si>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</si>
  <si>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</si>
  <si>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</si>
  <si>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</si>
  <si>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</si>
  <si>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</si>
  <si>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</si>
  <si>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</si>
  <si>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</si>
  <si>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</si>
  <si>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</si>
  <si>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</si>
  <si>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</si>
  <si>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</si>
  <si>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</si>
  <si>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</si>
  <si>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</si>
  <si>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</si>
  <si>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</si>
  <si>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</si>
  <si>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</si>
  <si>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</si>
  <si>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</si>
  <si>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</si>
  <si>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</si>
  <si>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</si>
  <si>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</si>
  <si>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</si>
  <si>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</si>
  <si>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</si>
  <si>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</si>
  <si>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</si>
  <si>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</si>
  <si>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</si>
  <si>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</si>
  <si>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</si>
  <si>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</si>
  <si>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</si>
  <si>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</si>
  <si>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</si>
  <si>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</si>
  <si>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</si>
  <si>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</si>
  <si>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</si>
  <si>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</si>
  <si>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</si>
  <si>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</si>
  <si>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</si>
  <si>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</si>
  <si>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</si>
  <si>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</si>
  <si>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</si>
  <si>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</si>
  <si>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</si>
  <si>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</si>
  <si>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</si>
  <si>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</si>
  <si>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</si>
  <si>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</si>
  <si>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</si>
  <si>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</si>
  <si>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</si>
  <si>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</si>
  <si>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</si>
  <si>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</si>
  <si>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</si>
  <si>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</si>
  <si>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</si>
  <si>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</si>
  <si>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</si>
  <si>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</si>
  <si>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</si>
  <si>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</si>
  <si>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</si>
  <si>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</si>
  <si>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</si>
  <si>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</si>
  <si>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</si>
  <si>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</si>
  <si>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</si>
  <si>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</si>
  <si>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</si>
  <si>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</si>
  <si>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</si>
  <si>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</si>
  <si>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</si>
  <si>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</si>
  <si>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</si>
  <si>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</si>
  <si>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</si>
  <si>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</si>
  <si>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</si>
  <si>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</si>
  <si>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</si>
  <si>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</si>
  <si>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</si>
  <si>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</si>
  <si>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</si>
  <si>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</si>
  <si>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</si>
  <si>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</si>
  <si>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</si>
  <si>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</si>
  <si>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</si>
  <si>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</si>
  <si>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</si>
  <si>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</si>
  <si>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</si>
  <si>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</si>
  <si>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</si>
  <si>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</si>
  <si>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</si>
  <si>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</si>
  <si>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</si>
  <si>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</si>
  <si>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</si>
  <si>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</si>
  <si>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</si>
  <si>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</si>
  <si>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</si>
  <si>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</si>
  <si>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</si>
  <si>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</si>
  <si>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</si>
  <si>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</si>
  <si>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</si>
  <si>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</si>
  <si>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</si>
  <si>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</si>
  <si>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</si>
  <si>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</si>
  <si>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</si>
  <si>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</si>
  <si>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</si>
  <si>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</si>
  <si>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</si>
  <si>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</si>
  <si>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</si>
  <si>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</si>
  <si>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</si>
  <si>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</si>
  <si>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</si>
  <si>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</si>
  <si>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</si>
  <si>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</si>
  <si>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</si>
  <si>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</si>
  <si>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</si>
  <si>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</si>
  <si>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</si>
  <si>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</si>
  <si>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</si>
  <si>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</si>
  <si>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</si>
  <si>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</si>
  <si>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</si>
  <si>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</si>
  <si>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</si>
  <si>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</si>
  <si>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</si>
  <si>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</si>
  <si>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</si>
  <si>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</si>
  <si>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</si>
  <si>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</si>
  <si>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</si>
  <si>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</si>
  <si>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</si>
  <si>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</si>
  <si>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</si>
  <si>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</si>
  <si>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</si>
  <si>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</si>
  <si>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</si>
  <si>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</si>
  <si>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</si>
  <si>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</si>
  <si>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</si>
  <si>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</si>
  <si>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</si>
  <si>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</si>
  <si>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</si>
  <si>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</si>
  <si>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</si>
  <si>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</si>
  <si>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</si>
  <si>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</si>
  <si>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</si>
  <si>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</si>
  <si>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</si>
  <si>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</si>
  <si>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</si>
  <si>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</si>
  <si>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</si>
  <si>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</si>
  <si>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</si>
  <si>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</si>
  <si>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</si>
  <si>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</si>
  <si>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</si>
  <si>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</si>
  <si>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</si>
  <si>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</si>
  <si>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</si>
  <si>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</si>
  <si>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</si>
  <si>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</si>
  <si>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</si>
  <si>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</si>
  <si>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</si>
  <si>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</si>
  <si>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</si>
  <si>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</si>
  <si>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</si>
  <si>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</si>
  <si>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</si>
  <si>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</si>
  <si>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</si>
  <si>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</si>
  <si>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</si>
  <si>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</si>
  <si>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</si>
  <si>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</si>
  <si>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</si>
  <si>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</si>
  <si>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</si>
  <si>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</si>
  <si>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</si>
  <si>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</si>
  <si>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</si>
  <si>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</si>
  <si>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</si>
  <si>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</si>
  <si>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</si>
  <si>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</si>
  <si>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</si>
  <si>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</si>
  <si>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</si>
  <si>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</si>
  <si>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</si>
  <si>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</si>
  <si>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</si>
  <si>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</si>
  <si>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</si>
  <si>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</si>
  <si>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</si>
  <si>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</si>
  <si>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</si>
  <si>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</si>
  <si>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</si>
  <si>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</si>
  <si>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</si>
  <si>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</si>
  <si>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</si>
  <si>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</si>
  <si>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</si>
  <si>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</si>
  <si>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</si>
  <si>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</si>
  <si>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</si>
  <si>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</si>
  <si>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</si>
  <si>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</si>
  <si>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</si>
  <si>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</si>
  <si>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</si>
  <si>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</si>
  <si>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</si>
  <si>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</si>
  <si>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</si>
  <si>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</si>
  <si>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</si>
  <si>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</si>
  <si>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</si>
  <si>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</si>
  <si>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</si>
  <si>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</si>
  <si>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</si>
  <si>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</si>
  <si>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</si>
  <si>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</si>
  <si>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</si>
  <si>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</si>
  <si>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</si>
  <si>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</si>
  <si>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</si>
  <si>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</si>
  <si>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</si>
  <si>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</si>
  <si>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</si>
  <si>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</si>
  <si>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</si>
  <si>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</si>
  <si>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</si>
  <si>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</si>
  <si>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</si>
  <si>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</si>
  <si>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</si>
  <si>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</si>
  <si>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</si>
  <si>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</si>
  <si>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</si>
  <si>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</si>
  <si>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</si>
  <si>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</si>
  <si>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</si>
  <si>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</si>
  <si>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</si>
  <si>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</si>
  <si>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</si>
  <si>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</si>
  <si>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</si>
  <si>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</si>
  <si>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</si>
  <si>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</si>
  <si>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</si>
  <si>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</si>
  <si>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</si>
  <si>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</si>
  <si>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</si>
  <si>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</si>
  <si>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</si>
  <si>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</si>
  <si>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</si>
  <si>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</si>
  <si>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</si>
  <si>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</si>
  <si>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</si>
  <si>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</si>
  <si>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</si>
  <si>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</si>
  <si>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</si>
  <si>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</si>
  <si>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</si>
  <si>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</si>
  <si>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</si>
  <si>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</si>
  <si>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</si>
  <si>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</si>
  <si>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</si>
  <si>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</si>
  <si>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</si>
  <si>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</si>
  <si>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</si>
  <si>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</si>
  <si>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</si>
  <si>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</si>
  <si>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</si>
  <si>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</si>
  <si>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</si>
  <si>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</si>
  <si>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</si>
  <si>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</si>
  <si>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</si>
  <si>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</si>
  <si>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</si>
  <si>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</si>
  <si>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</si>
  <si>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</si>
  <si>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</si>
  <si>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</si>
  <si>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</si>
  <si>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</si>
  <si>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</si>
  <si>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</si>
  <si>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</si>
  <si>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</si>
  <si>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</si>
  <si>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</si>
  <si>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</si>
  <si>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</si>
  <si>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</si>
  <si>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</si>
  <si>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</si>
  <si>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</si>
  <si>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</si>
  <si>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</si>
  <si>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</si>
  <si>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</si>
  <si>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</si>
  <si>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</si>
  <si>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</si>
  <si>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</si>
  <si>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</si>
  <si>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</si>
  <si>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</si>
  <si>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</si>
  <si>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</si>
  <si>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</si>
  <si>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</si>
  <si>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</si>
  <si>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</si>
  <si>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</si>
  <si>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</si>
  <si>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</si>
  <si>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</si>
  <si>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</si>
  <si>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</si>
  <si>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</si>
  <si>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</si>
  <si>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</si>
  <si>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</si>
  <si>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</si>
  <si>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</si>
  <si>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</si>
  <si>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</si>
  <si>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</si>
  <si>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</si>
  <si>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</si>
  <si>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</si>
  <si>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</si>
  <si>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</si>
  <si>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</si>
  <si>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</si>
  <si>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</si>
  <si>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</si>
  <si>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</si>
  <si>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</si>
  <si>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</si>
  <si>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</si>
  <si>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</si>
  <si>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</si>
  <si>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</si>
  <si>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</si>
  <si>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</si>
  <si>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</si>
  <si>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</si>
  <si>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</si>
  <si>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</si>
  <si>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</si>
  <si>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</si>
  <si>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</si>
  <si>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</si>
  <si>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</si>
  <si>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</si>
  <si>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</si>
  <si>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</si>
  <si>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</si>
  <si>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</si>
  <si>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</si>
  <si>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</si>
  <si>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</si>
  <si>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</si>
  <si>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</si>
  <si>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</si>
  <si>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</si>
  <si>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</si>
  <si>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</si>
  <si>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</si>
  <si>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</si>
  <si>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</si>
  <si>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</si>
  <si>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</si>
  <si>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</si>
  <si>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</si>
  <si>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</si>
  <si>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</si>
  <si>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</si>
  <si>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</si>
  <si>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</si>
  <si>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</si>
  <si>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</si>
  <si>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</si>
  <si>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</si>
  <si>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</si>
  <si>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</si>
  <si>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</si>
  <si>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</si>
  <si>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</si>
  <si>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</si>
  <si>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</si>
  <si>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</si>
  <si>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</si>
  <si>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</si>
  <si>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</si>
  <si>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</si>
  <si>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</si>
  <si>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</si>
  <si>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</si>
  <si>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</si>
  <si>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</si>
  <si>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</si>
  <si>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</si>
  <si>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</si>
  <si>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</si>
  <si>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</si>
  <si>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</si>
  <si>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</si>
  <si>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</si>
  <si>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</si>
  <si>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</si>
  <si>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</si>
  <si>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</si>
  <si>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</si>
  <si>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</si>
  <si>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</si>
  <si>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</si>
  <si>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</si>
  <si>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</si>
  <si>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</si>
  <si>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</si>
  <si>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</si>
  <si>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</si>
  <si>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</si>
  <si>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</si>
  <si>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</si>
  <si>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</si>
  <si>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</si>
  <si>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</si>
  <si>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</si>
  <si>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</si>
  <si>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</si>
  <si>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</si>
  <si>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</si>
  <si>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</si>
  <si>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</si>
  <si>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</si>
  <si>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</si>
  <si>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</si>
  <si>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</si>
  <si>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</si>
  <si>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</si>
  <si>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</si>
  <si>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</si>
  <si>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</si>
  <si>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</si>
  <si>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</si>
  <si>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</si>
  <si>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</si>
  <si>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</si>
  <si>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</si>
  <si>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</si>
  <si>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</si>
  <si>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</si>
  <si>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</si>
  <si>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</si>
  <si>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</si>
  <si>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</si>
  <si>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</si>
  <si>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</si>
  <si>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</si>
  <si>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</si>
  <si>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</si>
  <si>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</si>
  <si>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</si>
  <si>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</si>
  <si>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</si>
  <si>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</si>
  <si>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</si>
  <si>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</si>
  <si>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</si>
  <si>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</si>
  <si>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</si>
  <si>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</si>
  <si>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</si>
  <si>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</si>
  <si>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</si>
  <si>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</si>
  <si>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</si>
  <si>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</si>
  <si>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</si>
  <si>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</si>
  <si>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</si>
  <si>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</si>
  <si>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</si>
  <si>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</si>
  <si>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</si>
  <si>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</si>
  <si>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</si>
  <si>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</si>
  <si>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</si>
  <si>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</si>
  <si>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</si>
  <si>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</si>
  <si>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</si>
  <si>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</si>
  <si>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</si>
  <si>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</si>
  <si>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</si>
  <si>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</si>
  <si>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</si>
  <si>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</si>
  <si>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</si>
  <si>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</si>
  <si>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</si>
  <si>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</si>
  <si>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</si>
  <si>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</si>
  <si>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</si>
  <si>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</si>
  <si>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</si>
  <si>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</si>
  <si>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</si>
  <si>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</si>
  <si>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</si>
  <si>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</si>
  <si>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</si>
  <si>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</si>
  <si>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</si>
  <si>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</si>
  <si>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</si>
  <si>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</si>
  <si>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</si>
  <si>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</si>
  <si>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</si>
  <si>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</si>
  <si>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</si>
  <si>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</si>
  <si>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</si>
  <si>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</si>
  <si>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</si>
  <si>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</si>
  <si>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</si>
  <si>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</si>
  <si>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</si>
  <si>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</si>
  <si>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</si>
  <si>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</si>
  <si>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</si>
  <si>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</si>
  <si>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</si>
  <si>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</si>
  <si>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</si>
  <si>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</si>
  <si>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</si>
  <si>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</si>
  <si>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</si>
  <si>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</si>
  <si>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</si>
  <si>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</si>
  <si>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</si>
  <si>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</si>
  <si>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</si>
  <si>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</si>
  <si>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</si>
  <si>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</si>
  <si>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</si>
  <si>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</si>
  <si>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</si>
  <si>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</si>
  <si>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</si>
  <si>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</si>
  <si>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</si>
  <si>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</si>
  <si>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</si>
  <si>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</si>
  <si>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</si>
  <si>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</si>
  <si>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</si>
  <si>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</si>
  <si>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</si>
  <si>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</si>
  <si>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</si>
  <si>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</si>
  <si>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</si>
  <si>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</si>
  <si>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</si>
  <si>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</si>
  <si>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</si>
  <si>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</si>
  <si>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</si>
  <si>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</si>
  <si>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</si>
  <si>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</si>
  <si>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</si>
  <si>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</si>
  <si>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</si>
  <si>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</si>
  <si>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</si>
  <si>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</si>
  <si>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</si>
  <si>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</si>
  <si>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</si>
  <si>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</si>
  <si>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</si>
  <si>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</si>
  <si>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</si>
  <si>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</si>
  <si>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</si>
  <si>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</si>
  <si>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</si>
  <si>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</si>
  <si>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</si>
  <si>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</si>
  <si>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</si>
  <si>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</si>
  <si>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</si>
  <si>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</si>
  <si>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</si>
  <si>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</si>
  <si>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</si>
  <si>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</si>
  <si>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</si>
  <si>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</si>
  <si>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</si>
  <si>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</si>
  <si>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</si>
  <si>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</si>
  <si>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</si>
  <si>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</si>
  <si>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</si>
  <si>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</si>
  <si>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</si>
  <si>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</si>
  <si>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</si>
  <si>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</si>
  <si>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</si>
  <si>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</si>
  <si>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</si>
  <si>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</si>
  <si>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</si>
  <si>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</si>
  <si>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</si>
  <si>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</si>
  <si>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</si>
  <si>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</si>
  <si>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</si>
  <si>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</si>
  <si>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</si>
  <si>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</si>
  <si>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</si>
  <si>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</si>
  <si>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</si>
  <si>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</si>
  <si>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</si>
  <si>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</si>
  <si>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</si>
  <si>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</si>
  <si>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</si>
  <si>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</si>
  <si>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</si>
  <si>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</si>
  <si>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</si>
  <si>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</si>
  <si>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</si>
  <si>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</si>
  <si>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</si>
  <si>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</si>
  <si>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</si>
  <si>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</si>
  <si>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</si>
  <si>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</si>
  <si>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</si>
  <si>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</si>
  <si>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</si>
  <si>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</si>
  <si>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</si>
  <si>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</si>
  <si>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</si>
  <si>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</si>
  <si>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</si>
  <si>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</si>
  <si>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</si>
  <si>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</si>
  <si>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</si>
  <si>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</si>
  <si>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</si>
  <si>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</si>
  <si>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</si>
  <si>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</si>
  <si>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</si>
  <si>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</si>
  <si>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</si>
  <si>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</si>
  <si>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</si>
  <si>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</si>
  <si>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</si>
  <si>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</si>
  <si>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</si>
  <si>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</si>
  <si>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</si>
  <si>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</si>
  <si>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</si>
  <si>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</si>
  <si>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</si>
  <si>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</si>
  <si>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</si>
  <si>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</si>
  <si>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</si>
  <si>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</si>
  <si>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</si>
  <si>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</si>
  <si>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</si>
  <si>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</si>
  <si>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</si>
  <si>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</si>
  <si>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</si>
  <si>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</si>
  <si>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</si>
  <si>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</si>
  <si>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</si>
  <si>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</si>
  <si>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</si>
  <si>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</si>
  <si>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</si>
  <si>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</si>
  <si>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</si>
  <si>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</si>
  <si>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</si>
  <si>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</si>
  <si>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</si>
  <si>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</si>
  <si>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</si>
  <si>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</si>
  <si>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</si>
  <si>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</si>
  <si>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</si>
  <si>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</si>
  <si>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</si>
  <si>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</si>
  <si>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</si>
  <si>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</si>
  <si>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</si>
  <si>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</si>
  <si>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</si>
  <si>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</si>
  <si>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</si>
  <si>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</si>
  <si>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</si>
  <si>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</si>
  <si>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</si>
  <si>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</si>
  <si>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</si>
  <si>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</si>
  <si>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</si>
  <si>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</si>
  <si>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</si>
  <si>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</si>
  <si>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</si>
  <si>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</si>
  <si>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</si>
  <si>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</si>
  <si>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</si>
  <si>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</si>
  <si>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</si>
  <si>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</si>
  <si>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</si>
  <si>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</si>
  <si>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</si>
  <si>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</si>
  <si>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</si>
  <si>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</si>
  <si>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</si>
  <si>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</si>
  <si>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</si>
  <si>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</si>
  <si>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</si>
  <si>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</si>
  <si>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</si>
  <si>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</si>
  <si>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</si>
  <si>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</si>
  <si>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</si>
  <si>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</si>
  <si>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</si>
  <si>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</si>
  <si>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</si>
  <si>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</si>
  <si>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</si>
  <si>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</si>
  <si>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</si>
  <si>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</si>
  <si>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</si>
  <si>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</si>
  <si>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</si>
  <si>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</si>
  <si>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</si>
  <si>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</si>
  <si>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</si>
  <si>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</si>
  <si>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</si>
  <si>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</si>
  <si>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</si>
  <si>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</si>
  <si>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</si>
  <si>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</si>
  <si>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</si>
  <si>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</si>
  <si>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</si>
  <si>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</si>
  <si>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</si>
  <si>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</si>
  <si>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</si>
  <si>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</si>
  <si>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</si>
  <si>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</si>
  <si>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</si>
  <si>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</si>
  <si>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</si>
  <si>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</si>
  <si>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</si>
  <si>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</si>
  <si>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</si>
  <si>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</si>
  <si>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</si>
  <si>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</si>
  <si>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</si>
  <si>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</si>
  <si>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</si>
  <si>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</si>
  <si>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</si>
  <si>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</si>
  <si>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</si>
  <si>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</si>
  <si>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</si>
  <si>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</si>
  <si>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</si>
  <si>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</si>
  <si>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</si>
  <si>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</si>
  <si>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</si>
  <si>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</si>
  <si>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</si>
  <si>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</si>
  <si>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</si>
  <si>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</si>
  <si>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</si>
  <si>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</si>
  <si>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</si>
  <si>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</si>
  <si>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</si>
  <si>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</si>
  <si>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</si>
  <si>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</si>
  <si>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</si>
  <si>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</si>
  <si>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</si>
  <si>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</si>
  <si>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</si>
  <si>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</si>
  <si>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</si>
  <si>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</si>
  <si>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</si>
  <si>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</si>
  <si>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</si>
  <si>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</si>
  <si>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</si>
  <si>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</si>
  <si>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</si>
  <si>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</si>
  <si>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</si>
  <si>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</si>
  <si>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</si>
  <si>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</si>
  <si>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</si>
  <si>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</si>
  <si>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</si>
  <si>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</si>
  <si>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</si>
  <si>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</si>
  <si>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</si>
  <si>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</si>
  <si>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</si>
  <si>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</si>
  <si>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</si>
  <si>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</si>
  <si>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Descarga de dormentes km190+000 (40min) e descarga de jacaré km167+500 (20min)</t>
  </si>
  <si>
    <t>Bloco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</si>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</sst>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X706" activePane="topRight" state="frozen"/>
      <selection pane="topRight" activeCell="Y729" sqref="Y7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</v>
      </c>
      <c r="B691" s="101"/>
      <c r="C691" s="134" t="str">
        <f>IF(BS_CONTROLE[[#This Row],[DATA]]="","",WEEKNUM(BS_CONTROLE[[#This Row],[DATA]]))</f>
        <v/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2000</v>
      </c>
      <c r="I692" s="105" t="s">
        <v>2001</v>
      </c>
      <c r="J692" s="104">
        <v>70</v>
      </c>
      <c r="K692" s="104">
        <v>95</v>
      </c>
      <c r="L692" s="104" t="s">
        <v>593</v>
      </c>
      <c r="M692" s="126" t="s">
        <v>2002</v>
      </c>
      <c r="N692" s="126" t="s">
        <v>2003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2004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2006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2007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2008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2009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2010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2011</v>
      </c>
      <c r="BK717" s="18" t="s">
        <v>2011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2012</v>
      </c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/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 hidden="1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2014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/>
      <c r="AS723" s="107"/>
      <c r="AT723" s="107"/>
      <c r="AU723" s="135"/>
      <c r="AV723" s="135"/>
      <c r="AW723" s="14"/>
      <c r="AX723" s="14"/>
      <c r="AY723" s="160">
        <f t="shared" si="70"/>
        <v>0</v>
      </c>
      <c r="AZ723" s="151"/>
      <c r="BA723" s="108"/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2015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2016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2017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2018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2019</v>
      </c>
      <c r="C4" s="156" t="s">
        <v>2020</v>
      </c>
      <c r="D4" s="156" t="s">
        <v>2021</v>
      </c>
      <c r="E4" s="156" t="s">
        <v>2022</v>
      </c>
      <c r="F4" s="156" t="s">
        <v>4</v>
      </c>
      <c r="G4" s="156" t="s">
        <v>2023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2024</v>
      </c>
      <c r="C6" s="157">
        <v>407867</v>
      </c>
      <c r="D6" s="157" t="s">
        <v>2025</v>
      </c>
      <c r="E6" s="157" t="s">
        <v>826</v>
      </c>
      <c r="F6" s="157" t="s">
        <v>2026</v>
      </c>
      <c r="G6" s="158"/>
    </row>
    <row r="7" spans="2:7">
      <c r="B7" s="177" t="s">
        <v>2027</v>
      </c>
      <c r="C7" s="177">
        <v>293644</v>
      </c>
      <c r="D7" s="177" t="s">
        <v>2028</v>
      </c>
      <c r="E7" s="177" t="s">
        <v>826</v>
      </c>
      <c r="F7" s="177" t="s">
        <v>2026</v>
      </c>
      <c r="G7" s="178" t="s">
        <v>2029</v>
      </c>
    </row>
    <row r="8" spans="2:7">
      <c r="B8" s="157" t="s">
        <v>2030</v>
      </c>
      <c r="C8" s="157">
        <v>256790</v>
      </c>
      <c r="D8" s="157" t="s">
        <v>2031</v>
      </c>
      <c r="E8" s="157" t="s">
        <v>827</v>
      </c>
      <c r="F8" s="157" t="s">
        <v>2032</v>
      </c>
      <c r="G8" s="158">
        <v>46357</v>
      </c>
    </row>
    <row r="9" spans="2:7" ht="29.25">
      <c r="B9" s="157" t="s">
        <v>2033</v>
      </c>
      <c r="C9" s="157"/>
      <c r="D9" s="157"/>
      <c r="E9" s="157" t="s">
        <v>827</v>
      </c>
      <c r="F9" s="157" t="s">
        <v>2032</v>
      </c>
      <c r="G9" s="158" t="s">
        <v>2034</v>
      </c>
    </row>
    <row r="10" spans="2:7">
      <c r="B10" s="157" t="s">
        <v>2035</v>
      </c>
      <c r="C10" s="157">
        <v>265193</v>
      </c>
      <c r="D10" s="157" t="s">
        <v>2036</v>
      </c>
      <c r="E10" s="157" t="s">
        <v>828</v>
      </c>
      <c r="F10" s="157" t="s">
        <v>54</v>
      </c>
      <c r="G10" s="157" t="s">
        <v>2037</v>
      </c>
    </row>
    <row r="11" spans="2:7">
      <c r="B11" s="157" t="s">
        <v>2038</v>
      </c>
      <c r="C11" s="157">
        <v>293716</v>
      </c>
      <c r="D11" s="157" t="s">
        <v>2039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2040</v>
      </c>
      <c r="C12" s="157">
        <v>257258</v>
      </c>
      <c r="D12" s="157" t="s">
        <v>2041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2042</v>
      </c>
      <c r="C13" s="157">
        <v>371147</v>
      </c>
      <c r="D13" s="157" t="s">
        <v>2043</v>
      </c>
      <c r="E13" s="157" t="s">
        <v>829</v>
      </c>
      <c r="F13" s="157" t="s">
        <v>71</v>
      </c>
      <c r="G13" s="157" t="s">
        <v>2037</v>
      </c>
    </row>
    <row r="14" spans="2:7">
      <c r="B14" s="157" t="s">
        <v>2044</v>
      </c>
      <c r="C14" s="157">
        <v>259230</v>
      </c>
      <c r="D14" s="157" t="s">
        <v>2045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2046</v>
      </c>
      <c r="C15" s="157">
        <v>370705</v>
      </c>
      <c r="D15" s="157"/>
      <c r="E15" s="157" t="s">
        <v>829</v>
      </c>
      <c r="F15" s="157" t="s">
        <v>71</v>
      </c>
      <c r="G15" s="157" t="s">
        <v>2037</v>
      </c>
    </row>
    <row r="16" spans="2:7" ht="29.25">
      <c r="B16" s="157" t="s">
        <v>2047</v>
      </c>
      <c r="C16" s="157">
        <v>258542</v>
      </c>
      <c r="D16" s="157" t="s">
        <v>2048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2049</v>
      </c>
      <c r="C17" s="157">
        <v>257050</v>
      </c>
      <c r="D17" s="157" t="s">
        <v>2050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2051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2052</v>
      </c>
      <c r="D4" s="159" t="s">
        <v>2053</v>
      </c>
      <c r="E4" s="159" t="s">
        <v>2054</v>
      </c>
      <c r="F4" s="156" t="s">
        <v>2055</v>
      </c>
      <c r="G4" s="159" t="s">
        <v>2056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2057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2058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2057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2059</v>
      </c>
      <c r="G9" s="162" t="s">
        <v>2060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2057</v>
      </c>
      <c r="G10" s="162"/>
    </row>
    <row r="11" spans="2:7" ht="19.5" customHeight="1">
      <c r="B11" s="162" t="s">
        <v>2061</v>
      </c>
      <c r="C11" s="162">
        <v>9038</v>
      </c>
      <c r="D11" s="163">
        <v>46076</v>
      </c>
      <c r="E11" s="162">
        <v>8698</v>
      </c>
      <c r="F11" s="164" t="s">
        <v>2062</v>
      </c>
      <c r="G11" s="162"/>
    </row>
    <row r="12" spans="2:7" ht="19.5" customHeight="1">
      <c r="B12" s="162" t="s">
        <v>752</v>
      </c>
      <c r="C12" s="162" t="s">
        <v>2063</v>
      </c>
      <c r="D12" s="163">
        <v>46066</v>
      </c>
      <c r="E12" s="162">
        <v>9500</v>
      </c>
      <c r="F12" s="164" t="s">
        <v>2064</v>
      </c>
      <c r="G12" s="162"/>
    </row>
    <row r="13" spans="2:7" ht="19.5" customHeight="1">
      <c r="B13" s="162" t="s">
        <v>752</v>
      </c>
      <c r="C13" s="162" t="s">
        <v>2065</v>
      </c>
      <c r="D13" s="163">
        <v>46066</v>
      </c>
      <c r="E13" s="162">
        <v>10500</v>
      </c>
      <c r="F13" s="164" t="s">
        <v>2064</v>
      </c>
      <c r="G13" s="162"/>
    </row>
    <row r="14" spans="2:7" ht="19.5" customHeight="1">
      <c r="B14" s="162" t="s">
        <v>752</v>
      </c>
      <c r="C14" s="162" t="s">
        <v>2066</v>
      </c>
      <c r="D14" s="163">
        <v>46066</v>
      </c>
      <c r="E14" s="162">
        <v>9000</v>
      </c>
      <c r="F14" s="164" t="s">
        <v>2064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2067</v>
      </c>
      <c r="D5" s="249"/>
      <c r="E5" s="249"/>
      <c r="F5" s="249"/>
      <c r="G5" s="249"/>
      <c r="H5" s="249"/>
      <c r="I5" s="249"/>
      <c r="J5" s="250"/>
      <c r="K5" s="251" t="s">
        <v>2068</v>
      </c>
      <c r="L5" s="252"/>
      <c r="M5" s="252"/>
      <c r="N5" s="252"/>
      <c r="O5" s="253" t="s">
        <v>2069</v>
      </c>
      <c r="P5" s="254"/>
    </row>
    <row r="6" spans="1:16" s="73" customFormat="1" ht="15" customHeight="1">
      <c r="A6" s="65" t="s">
        <v>2070</v>
      </c>
      <c r="B6" s="74" t="s">
        <v>2071</v>
      </c>
      <c r="C6" s="75" t="s">
        <v>995</v>
      </c>
      <c r="D6" s="76" t="s">
        <v>996</v>
      </c>
      <c r="E6" s="75" t="s">
        <v>2072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2073</v>
      </c>
      <c r="M6" s="79" t="s">
        <v>611</v>
      </c>
      <c r="N6" s="80" t="s">
        <v>990</v>
      </c>
      <c r="O6" s="154" t="s">
        <v>1033</v>
      </c>
      <c r="P6" s="132" t="s">
        <v>2074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2075</v>
      </c>
      <c r="V1" s="260"/>
      <c r="W1" s="260"/>
    </row>
    <row r="2" spans="1:23" ht="15" customHeight="1">
      <c r="A2" s="86" t="s">
        <v>2076</v>
      </c>
      <c r="B2" s="86" t="s">
        <v>2071</v>
      </c>
      <c r="C2" s="86" t="s">
        <v>411</v>
      </c>
      <c r="D2" s="87" t="s">
        <v>995</v>
      </c>
      <c r="E2" s="87" t="s">
        <v>4</v>
      </c>
      <c r="F2" s="87" t="s">
        <v>2070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2077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 t="str">
        <f>IF(SP_SUL!B691="","*",SP_SUL!B691)</f>
        <v>*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90</v>
      </c>
      <c r="V689" s="136">
        <f ca="1">_xlfn.XLOOKUP(G689&amp;$V$2,BS_CONTROLE[CHAVE],BS_CONTROLE[Quantidade_11],"-")</f>
        <v>100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312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112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>
        <f ca="1">_xlfn.XLOOKUP(G697&amp;$W$2,BS_CONTROLE[CHAVE],BS_CONTROLE[Quantidade_11],"-")</f>
        <v>0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>
        <f ca="1">_xlfn.XLOOKUP(G698&amp;$W$2,BS_CONTROLE[CHAVE],BS_CONTROLE[Quantidade_11],"-")</f>
        <v>0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>
        <f ca="1">_xlfn.XLOOKUP(G699&amp;$W$2,BS_CONTROLE[CHAVE],BS_CONTROLE[Quantidade_11],"-")</f>
        <v>0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1550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1</v>
      </c>
      <c r="V711" s="136">
        <f ca="1">_xlfn.XLOOKUP(G711&amp;$V$2,BS_CONTROLE[CHAVE],BS_CONTROLE[Quantidade_11],"-")</f>
        <v>0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0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 t="str">
        <f ca="1">_xlfn.XLOOKUP(G726&amp;$V$2,BS_CONTROLE[CHAVE],BS_CONTROLE[Quantidade_11],"-")</f>
        <v>-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2078</v>
      </c>
      <c r="C2" s="120" t="s">
        <v>980</v>
      </c>
      <c r="D2" s="75" t="s">
        <v>982</v>
      </c>
      <c r="E2" s="75" t="s">
        <v>2079</v>
      </c>
      <c r="F2" s="98" t="s">
        <v>2080</v>
      </c>
      <c r="G2" s="75" t="s">
        <v>2081</v>
      </c>
      <c r="H2" s="75" t="s">
        <v>2082</v>
      </c>
      <c r="I2" s="75" t="s">
        <v>2083</v>
      </c>
      <c r="J2" s="75" t="s">
        <v>2084</v>
      </c>
      <c r="K2" s="77" t="s">
        <v>2085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2086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2026-02-26T20:16:11Z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