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60" documentId="8_{B6337239-1A00-434D-AAD0-422EA1FEB5AE}" xr6:coauthVersionLast="47" xr6:coauthVersionMax="47" xr10:uidLastSave="{3E8BE0DB-8222-423D-9258-0C4A6DF9D67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9" i="12" l="1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N472" i="1" a="1"/>
  <c r="N472" i="1"/>
  <c r="R472" i="1"/>
  <c r="S472" i="1" a="1"/>
  <c r="S472" i="1"/>
  <c r="D469" i="12" s="1"/>
  <c r="T472" i="1" a="1"/>
  <c r="T472" i="1"/>
  <c r="E469" i="12" s="1"/>
  <c r="U472" i="1"/>
  <c r="A447" i="12"/>
  <c r="U482" i="1"/>
  <c r="T482" i="1" a="1"/>
  <c r="T482" i="1" s="1"/>
  <c r="S482" i="1" a="1"/>
  <c r="S482" i="1" s="1"/>
  <c r="R482" i="1"/>
  <c r="N482" i="1" a="1"/>
  <c r="N482" i="1" s="1"/>
  <c r="M482" i="1" a="1"/>
  <c r="M482" i="1" s="1"/>
  <c r="M470" i="1" a="1"/>
  <c r="M470" i="1"/>
  <c r="N470" i="1" a="1"/>
  <c r="N470" i="1"/>
  <c r="M471" i="1" a="1"/>
  <c r="M471" i="1"/>
  <c r="N471" i="1" a="1"/>
  <c r="N471" i="1"/>
  <c r="B447" i="12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R481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AM459" i="1"/>
  <c r="AN459" i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AM469" i="1"/>
  <c r="AN469" i="1"/>
  <c r="AM470" i="1"/>
  <c r="AN470" i="1"/>
  <c r="AM471" i="1"/>
  <c r="AN471" i="1"/>
  <c r="AM473" i="1"/>
  <c r="AN473" i="1"/>
  <c r="M474" i="1" a="1"/>
  <c r="M474" i="1"/>
  <c r="N474" i="1" a="1"/>
  <c r="N474" i="1"/>
  <c r="M475" i="1" a="1"/>
  <c r="M475" i="1"/>
  <c r="N475" i="1" a="1"/>
  <c r="N475" i="1"/>
  <c r="M477" i="1" a="1"/>
  <c r="M477" i="1"/>
  <c r="N477" i="1" a="1"/>
  <c r="N477" i="1"/>
  <c r="M478" i="1" a="1"/>
  <c r="M478" i="1"/>
  <c r="N478" i="1" a="1"/>
  <c r="N478" i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AM481" i="1"/>
  <c r="AN481" i="1"/>
  <c r="AM482" i="1"/>
  <c r="AN482" i="1"/>
  <c r="M483" i="1" a="1"/>
  <c r="M483" i="1"/>
  <c r="AM483" i="1" s="1"/>
  <c r="N483" i="1" a="1"/>
  <c r="N483" i="1"/>
  <c r="AN483" i="1" s="1"/>
  <c r="AM484" i="1"/>
  <c r="AN484" i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N499" i="1" a="1"/>
  <c r="N499" i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4" i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 s="1"/>
  <c r="N353" i="1" a="1"/>
  <c r="N353" i="1"/>
  <c r="L350" i="12" s="1"/>
  <c r="M355" i="1" a="1"/>
  <c r="M355" i="1" s="1"/>
  <c r="N355" i="1" a="1"/>
  <c r="N355" i="1" s="1"/>
  <c r="M356" i="1" a="1"/>
  <c r="M356" i="1"/>
  <c r="K353" i="12" s="1"/>
  <c r="N356" i="1" a="1"/>
  <c r="N356" i="1" s="1"/>
  <c r="M357" i="1" a="1"/>
  <c r="M357" i="1" s="1"/>
  <c r="N357" i="1" a="1"/>
  <c r="N357" i="1"/>
  <c r="L354" i="12" s="1"/>
  <c r="M358" i="1" a="1"/>
  <c r="M358" i="1" s="1"/>
  <c r="N358" i="1" a="1"/>
  <c r="N358" i="1" s="1"/>
  <c r="M359" i="1" a="1"/>
  <c r="M359" i="1"/>
  <c r="K356" i="12" s="1"/>
  <c r="N359" i="1" a="1"/>
  <c r="N359" i="1" s="1"/>
  <c r="M361" i="1" a="1"/>
  <c r="M361" i="1" s="1"/>
  <c r="N361" i="1" a="1"/>
  <c r="N361" i="1"/>
  <c r="L358" i="12" s="1"/>
  <c r="M362" i="1" a="1"/>
  <c r="M362" i="1" s="1"/>
  <c r="N362" i="1" a="1"/>
  <c r="N362" i="1" s="1"/>
  <c r="M364" i="1" a="1"/>
  <c r="M364" i="1"/>
  <c r="K361" i="12" s="1"/>
  <c r="N364" i="1" a="1"/>
  <c r="N364" i="1" s="1"/>
  <c r="M365" i="1" a="1"/>
  <c r="M365" i="1" s="1"/>
  <c r="N365" i="1" a="1"/>
  <c r="N365" i="1"/>
  <c r="L362" i="12" s="1"/>
  <c r="M367" i="1" a="1"/>
  <c r="M367" i="1" s="1"/>
  <c r="N367" i="1" a="1"/>
  <c r="N367" i="1" s="1"/>
  <c r="M368" i="1" a="1"/>
  <c r="M368" i="1"/>
  <c r="K365" i="12" s="1"/>
  <c r="N368" i="1" a="1"/>
  <c r="N368" i="1" s="1"/>
  <c r="M369" i="1" a="1"/>
  <c r="M369" i="1" s="1"/>
  <c r="N369" i="1" a="1"/>
  <c r="N369" i="1"/>
  <c r="L366" i="12" s="1"/>
  <c r="M370" i="1" a="1"/>
  <c r="M370" i="1" s="1"/>
  <c r="N370" i="1" a="1"/>
  <c r="N370" i="1" s="1"/>
  <c r="M371" i="1" a="1"/>
  <c r="M371" i="1"/>
  <c r="K368" i="12" s="1"/>
  <c r="N371" i="1" a="1"/>
  <c r="N371" i="1" s="1"/>
  <c r="M372" i="1" a="1"/>
  <c r="M372" i="1" s="1"/>
  <c r="N372" i="1" a="1"/>
  <c r="N372" i="1"/>
  <c r="L369" i="12" s="1"/>
  <c r="M373" i="1" a="1"/>
  <c r="M373" i="1" s="1"/>
  <c r="N373" i="1" a="1"/>
  <c r="N373" i="1" s="1"/>
  <c r="M374" i="1" a="1"/>
  <c r="M374" i="1"/>
  <c r="K371" i="12" s="1"/>
  <c r="N374" i="1" a="1"/>
  <c r="N374" i="1" s="1"/>
  <c r="M375" i="1" a="1"/>
  <c r="M375" i="1" s="1"/>
  <c r="N375" i="1" a="1"/>
  <c r="N375" i="1"/>
  <c r="L372" i="12" s="1"/>
  <c r="M377" i="1" a="1"/>
  <c r="M377" i="1" s="1"/>
  <c r="M378" i="1" a="1"/>
  <c r="M378" i="1" s="1"/>
  <c r="N378" i="1" a="1"/>
  <c r="N378" i="1"/>
  <c r="L375" i="12" s="1"/>
  <c r="M379" i="1" a="1"/>
  <c r="M379" i="1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N382" i="1" a="1"/>
  <c r="N382" i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/>
  <c r="L397" i="12" s="1"/>
  <c r="M402" i="1" a="1"/>
  <c r="M402" i="1" s="1"/>
  <c r="K399" i="12" s="1"/>
  <c r="N402" i="1" a="1"/>
  <c r="N402" i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R222" i="1"/>
  <c r="S222" i="1" a="1"/>
  <c r="S222" i="1" s="1"/>
  <c r="D219" i="12" s="1"/>
  <c r="T222" i="1" a="1"/>
  <c r="T222" i="1" s="1"/>
  <c r="E219" i="12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 s="1"/>
  <c r="M50" i="1" a="1"/>
  <c r="M50" i="1" s="1"/>
  <c r="K47" i="12" s="1"/>
  <c r="M47" i="1" a="1"/>
  <c r="M47" i="1" s="1"/>
  <c r="N47" i="1" a="1"/>
  <c r="N47" i="1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M33" i="1" a="1"/>
  <c r="M33" i="1" s="1"/>
  <c r="N33" i="1" a="1"/>
  <c r="N33" i="1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M359" i="1"/>
  <c r="AO359" i="1"/>
  <c r="BE359" i="1" s="1"/>
  <c r="AP359" i="1"/>
  <c r="AQ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N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69" i="12" s="1"/>
  <c r="BE358" i="1" l="1"/>
  <c r="BD353" i="1" a="1"/>
  <c r="BD353" i="1" s="1"/>
  <c r="O473" i="12"/>
  <c r="AQ476" i="1"/>
  <c r="AN478" i="1"/>
  <c r="L475" i="12"/>
  <c r="AM478" i="1"/>
  <c r="K475" i="12"/>
  <c r="AN477" i="1"/>
  <c r="L474" i="12"/>
  <c r="AM477" i="1"/>
  <c r="K474" i="12"/>
  <c r="AN476" i="1"/>
  <c r="L473" i="12"/>
  <c r="AM476" i="1"/>
  <c r="K473" i="12"/>
  <c r="AN475" i="1"/>
  <c r="L472" i="12"/>
  <c r="AM475" i="1"/>
  <c r="K472" i="12"/>
  <c r="AN474" i="1"/>
  <c r="L471" i="12"/>
  <c r="AM474" i="1"/>
  <c r="K471" i="12"/>
  <c r="AN472" i="1"/>
  <c r="L469" i="12"/>
  <c r="AM472" i="1"/>
  <c r="K469" i="12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L44" i="12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K392" i="12"/>
  <c r="AM395" i="1"/>
  <c r="K376" i="12"/>
  <c r="AM379" i="1"/>
  <c r="K375" i="12"/>
  <c r="AM378" i="1"/>
  <c r="K370" i="12"/>
  <c r="AM373" i="1"/>
  <c r="K369" i="12"/>
  <c r="AM372" i="1"/>
  <c r="L365" i="12"/>
  <c r="AN368" i="1"/>
  <c r="L364" i="12"/>
  <c r="AN367" i="1"/>
  <c r="K359" i="12"/>
  <c r="AM362" i="1"/>
  <c r="K358" i="12"/>
  <c r="AM361" i="1"/>
  <c r="L353" i="12"/>
  <c r="AN356" i="1"/>
  <c r="L352" i="12"/>
  <c r="AN355" i="1"/>
  <c r="K379" i="12"/>
  <c r="AM382" i="1"/>
  <c r="K374" i="12"/>
  <c r="AM377" i="1"/>
  <c r="K372" i="12"/>
  <c r="AM375" i="1"/>
  <c r="L368" i="12"/>
  <c r="AN371" i="1"/>
  <c r="L367" i="12"/>
  <c r="AN370" i="1"/>
  <c r="K364" i="12"/>
  <c r="AM367" i="1"/>
  <c r="K362" i="12"/>
  <c r="AM365" i="1"/>
  <c r="L356" i="12"/>
  <c r="AN359" i="1"/>
  <c r="L355" i="12"/>
  <c r="AN358" i="1"/>
  <c r="K352" i="12"/>
  <c r="AM355" i="1"/>
  <c r="K350" i="12"/>
  <c r="AM353" i="1"/>
  <c r="K46" i="12"/>
  <c r="AM49" i="1"/>
  <c r="L371" i="12"/>
  <c r="AN374" i="1"/>
  <c r="L370" i="12"/>
  <c r="AN373" i="1"/>
  <c r="K367" i="12"/>
  <c r="AM370" i="1"/>
  <c r="K366" i="12"/>
  <c r="AM369" i="1"/>
  <c r="L361" i="12"/>
  <c r="AN364" i="1"/>
  <c r="L359" i="12"/>
  <c r="AN362" i="1"/>
  <c r="K355" i="12"/>
  <c r="AM358" i="1"/>
  <c r="K354" i="12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L30" i="12"/>
  <c r="AN33" i="1"/>
  <c r="K38" i="12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64" i="11" l="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<sst xmlns="http://schemas.openxmlformats.org/spreadsheetml/2006/main" count="8102" uniqueCount="1979">
  <si>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</si>
  <si>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</si>
  <si>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</si>
  <si>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</si>
  <si>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</si>
  <si>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</si>
  <si>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</si>
  <si>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</si>
  <si>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</si>
  <si>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</si>
  <si>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</si>
  <si>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</si>
  <si>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</si>
  <si>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</si>
  <si>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</si>
  <si>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</si>
  <si>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</si>
  <si>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</si>
  <si>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</si>
  <si>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</si>
  <si>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</si>
  <si>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</si>
  <si>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</si>
  <si>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</si>
  <si>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</si>
  <si>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</si>
  <si>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</si>
  <si>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</si>
  <si>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</si>
  <si>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</si>
  <si>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</si>
  <si>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</si>
  <si>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</si>
  <si>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</si>
  <si>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</si>
  <si>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</si>
  <si>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</si>
  <si>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</si>
  <si>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</si>
  <si>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</si>
  <si>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</si>
  <si>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</si>
  <si>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</si>
  <si>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</si>
  <si>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</si>
  <si>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</si>
  <si>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</si>
  <si>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</si>
  <si>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</si>
  <si>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</si>
  <si>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</si>
  <si>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</si>
  <si>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</si>
  <si>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</si>
  <si>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</si>
  <si>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</si>
  <si>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</si>
  <si>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</si>
  <si>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</si>
  <si>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</si>
  <si>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</si>
  <si>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</si>
  <si>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</si>
  <si>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</si>
  <si>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</si>
  <si>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</si>
  <si>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</si>
  <si>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</si>
  <si>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</si>
  <si>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</si>
  <si>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</si>
  <si>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</si>
  <si>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</si>
  <si>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</si>
  <si>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</si>
  <si>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</si>
  <si>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</si>
  <si>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</si>
  <si>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</si>
  <si>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</si>
  <si>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</si>
  <si>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</si>
  <si>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</si>
  <si>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</si>
  <si>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</si>
  <si>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</si>
  <si>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</si>
  <si>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</si>
  <si>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</si>
  <si>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</si>
  <si>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</si>
  <si>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</si>
  <si>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</si>
  <si>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</si>
  <si>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</si>
  <si>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</si>
  <si>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</si>
  <si>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</si>
  <si>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</si>
  <si>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</si>
  <si>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</si>
  <si>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</si>
  <si>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</si>
  <si>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</si>
  <si>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</si>
  <si>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</si>
  <si>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</si>
  <si>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</si>
  <si>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</si>
  <si>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</si>
  <si>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</si>
  <si>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</si>
  <si>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</si>
  <si>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</si>
  <si>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</si>
  <si>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</si>
  <si>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</si>
  <si>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</si>
  <si>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</si>
  <si>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</si>
  <si>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</si>
  <si>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</si>
  <si>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</si>
  <si>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</si>
  <si>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</si>
  <si>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</si>
  <si>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</si>
  <si>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</si>
  <si>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</si>
  <si>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</si>
  <si>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</si>
  <si>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</si>
  <si>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</si>
  <si>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</si>
  <si>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</si>
  <si>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</si>
  <si>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</si>
  <si>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</si>
  <si>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</si>
  <si>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</si>
  <si>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</si>
  <si>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</si>
  <si>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</si>
  <si>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</si>
  <si>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</si>
  <si>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</si>
  <si>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</si>
  <si>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</si>
  <si>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</si>
  <si>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</si>
  <si>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</si>
  <si>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</si>
  <si>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</si>
  <si>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</si>
  <si>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</si>
  <si>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</si>
  <si>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</si>
  <si>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</si>
  <si>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</si>
  <si>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</si>
  <si>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</si>
  <si>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</si>
  <si>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</si>
  <si>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</si>
  <si>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</si>
  <si>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</si>
  <si>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</si>
  <si>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</si>
  <si>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</si>
  <si>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</si>
  <si>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</si>
  <si>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</si>
  <si>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</si>
  <si>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</si>
  <si>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</si>
  <si>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</si>
  <si>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</si>
  <si>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</si>
  <si>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</si>
  <si>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</si>
  <si>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</si>
  <si>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</si>
  <si>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</si>
  <si>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</si>
  <si>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</si>
  <si>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</si>
  <si>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</si>
  <si>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</si>
  <si>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</si>
  <si>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</si>
  <si>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</si>
  <si>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</si>
  <si>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</si>
  <si>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</si>
  <si>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</si>
  <si>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</si>
  <si>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</si>
  <si>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</si>
  <si>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</si>
  <si>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</si>
  <si>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</si>
  <si>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</si>
  <si>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</si>
  <si>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</si>
  <si>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</si>
  <si>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</si>
  <si>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</si>
  <si>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</si>
  <si>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</si>
  <si>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</si>
  <si>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</si>
  <si>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</si>
  <si>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</si>
  <si>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</si>
  <si>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</si>
  <si>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</si>
  <si>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</si>
  <si>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</si>
  <si>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</si>
  <si>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</si>
  <si>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</si>
  <si>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</si>
  <si>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</si>
  <si>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</si>
  <si>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</si>
  <si>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</si>
  <si>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</si>
  <si>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</si>
  <si>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</si>
  <si>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</si>
  <si>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</si>
  <si>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</si>
  <si>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</si>
  <si>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</si>
  <si>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</si>
  <si>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</si>
  <si>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</si>
  <si>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</si>
  <si>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</si>
  <si>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</si>
  <si>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</si>
  <si>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</si>
  <si>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</si>
  <si>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</si>
  <si>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</si>
  <si>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</si>
  <si>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</si>
  <si>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</si>
  <si>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</si>
  <si>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</si>
  <si>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</si>
  <si>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</si>
  <si>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</si>
  <si>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</si>
  <si>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</si>
  <si>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</si>
  <si>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</si>
  <si>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</si>
  <si>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</si>
  <si>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</si>
  <si>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</si>
  <si>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</si>
  <si>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</si>
  <si>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</si>
  <si>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</si>
  <si>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</si>
  <si>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</si>
  <si>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</si>
  <si>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</si>
  <si>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</si>
  <si>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</si>
  <si>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</si>
  <si>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</si>
  <si>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</si>
  <si>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</si>
  <si>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</si>
  <si>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</si>
  <si>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</si>
  <si>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</si>
  <si>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</si>
  <si>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</si>
  <si>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</si>
  <si>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</si>
  <si>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</si>
  <si>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</si>
  <si>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</si>
  <si>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</si>
  <si>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</si>
  <si>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</si>
  <si>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</si>
  <si>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</si>
  <si>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</si>
  <si>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</si>
  <si>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</si>
  <si>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</si>
  <si>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</si>
  <si>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</si>
  <si>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</si>
  <si>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</si>
  <si>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</si>
  <si>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</si>
  <si>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</si>
  <si>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</si>
  <si>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</si>
  <si>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</si>
  <si>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</si>
  <si>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</si>
  <si>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</si>
  <si>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</si>
  <si>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</si>
  <si>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</si>
  <si>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</si>
  <si>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</si>
  <si>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</si>
  <si>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</si>
  <si>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</si>
  <si>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</si>
  <si>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</si>
  <si>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</si>
  <si>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</si>
  <si>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</si>
  <si>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</si>
  <si>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</si>
  <si>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</si>
  <si>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</si>
  <si>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</si>
  <si>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</si>
  <si>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</si>
  <si>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</si>
  <si>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</si>
  <si>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</si>
  <si>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</si>
  <si>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</si>
  <si>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</si>
  <si>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</si>
  <si>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</si>
  <si>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</si>
  <si>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</si>
  <si>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</si>
  <si>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</si>
  <si>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</si>
  <si>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</si>
  <si>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</si>
  <si>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</si>
  <si>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</si>
  <si>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</si>
  <si>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</si>
  <si>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</si>
  <si>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</si>
  <si>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</si>
  <si>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</si>
  <si>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</si>
  <si>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</si>
  <si>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</si>
  <si>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</si>
  <si>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</si>
  <si>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</si>
  <si>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</si>
  <si>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</si>
  <si>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</si>
  <si>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</si>
  <si>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</si>
  <si>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</si>
  <si>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</si>
  <si>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</si>
  <si>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</si>
  <si>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</si>
  <si>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</si>
  <si>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</si>
  <si>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</si>
  <si>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</si>
  <si>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</si>
  <si>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</si>
  <si>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</si>
  <si>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</si>
  <si>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</si>
  <si>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</si>
  <si>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</si>
  <si>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</si>
  <si>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</si>
  <si>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</si>
  <si>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</si>
  <si>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</si>
  <si>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</si>
  <si>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</si>
  <si>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</si>
  <si>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</si>
  <si>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</si>
  <si>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</si>
  <si>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</si>
  <si>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</si>
  <si>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</si>
  <si>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</si>
  <si>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</si>
  <si>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</si>
  <si>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</si>
  <si>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</si>
  <si>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</si>
  <si>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</si>
  <si>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</si>
  <si>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</si>
  <si>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</si>
  <si>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</si>
  <si>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</si>
  <si>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</si>
  <si>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</si>
  <si>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</si>
  <si>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</si>
  <si>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</si>
  <si>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</si>
  <si>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</si>
  <si>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</si>
  <si>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</si>
  <si>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</si>
  <si>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</si>
  <si>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</si>
  <si>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</si>
  <si>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</si>
  <si>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</si>
  <si>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</si>
  <si>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</si>
  <si>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</si>
  <si>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</si>
  <si>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</si>
  <si>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</si>
  <si>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</si>
  <si>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</si>
  <si>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</si>
  <si>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</si>
  <si>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</si>
  <si>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</si>
  <si>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</si>
  <si>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</si>
  <si>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</si>
  <si>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</si>
  <si>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</si>
  <si>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</si>
  <si>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</si>
  <si>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</si>
  <si>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</si>
  <si>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</si>
  <si>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</si>
  <si>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</si>
  <si>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</si>
  <si>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</si>
  <si>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</si>
  <si>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</si>
  <si>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</si>
  <si>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</si>
  <si>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</si>
  <si>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</si>
  <si>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</si>
  <si>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</si>
  <si>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</si>
  <si>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</si>
  <si>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</si>
  <si>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</si>
  <si>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</si>
  <si>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</si>
  <si>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</si>
  <si>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</si>
  <si>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</si>
  <si>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</si>
  <si>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</si>
  <si>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</si>
  <si>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</si>
  <si>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</si>
  <si>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</si>
  <si>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</si>
  <si>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</si>
  <si>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</si>
  <si>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</si>
  <si>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</si>
  <si>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</si>
  <si>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</si>
  <si>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</si>
  <si>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</si>
  <si>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</si>
  <si>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</si>
  <si>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</si>
  <si>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</si>
  <si>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</si>
  <si>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</si>
  <si>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</si>
  <si>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</si>
  <si>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</si>
  <si>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</si>
  <si>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</si>
  <si>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</si>
  <si>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</si>
  <si>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</si>
  <si>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</si>
  <si>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</si>
  <si>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</si>
  <si>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</si>
  <si>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</si>
  <si>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</si>
  <si>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</si>
  <si>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</si>
  <si>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</si>
  <si>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</si>
  <si>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</si>
  <si>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</si>
  <si>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</si>
  <si>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</si>
  <si>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</si>
  <si>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</si>
  <si>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</si>
  <si>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</si>
  <si>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</si>
  <si>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</si>
  <si>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</si>
  <si>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</si>
  <si>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</si>
  <si>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</si>
  <si>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</si>
  <si>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</si>
  <si>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</si>
  <si>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</si>
  <si>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</si>
  <si>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</si>
  <si>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</si>
  <si>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</si>
  <si>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</si>
  <si>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</si>
  <si>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</si>
  <si>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</si>
  <si>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</si>
  <si>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</si>
  <si>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</si>
  <si>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</si>
  <si>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</si>
  <si>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</si>
  <si>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</si>
  <si>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</si>
  <si>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</si>
  <si>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</si>
  <si>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</si>
  <si>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</si>
  <si>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</si>
  <si>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</si>
  <si>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</si>
  <si>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</si>
  <si>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</si>
  <si>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</si>
  <si>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</si>
  <si>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</si>
  <si>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</si>
  <si>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</si>
  <si>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</si>
  <si>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</si>
  <si>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</si>
  <si>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</si>
  <si>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</si>
  <si>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</si>
  <si>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</si>
  <si>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</si>
  <si>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</si>
  <si>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</si>
  <si>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</si>
  <si>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</si>
  <si>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</si>
  <si>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</si>
  <si>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</si>
  <si>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</si>
  <si>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</si>
  <si>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</si>
  <si>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</si>
  <si>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</si>
  <si>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</si>
  <si>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</si>
  <si>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</si>
  <si>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</si>
  <si>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</si>
  <si>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</si>
  <si>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</si>
  <si>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</si>
  <si>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</si>
  <si>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</si>
  <si>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</si>
  <si>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</si>
  <si>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</si>
  <si>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</si>
  <si>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</si>
  <si>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</si>
  <si>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</si>
  <si>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</si>
  <si>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</si>
  <si>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</si>
  <si>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</si>
  <si>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</si>
  <si>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</si>
  <si>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</si>
  <si>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</si>
  <si>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</si>
  <si>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</si>
  <si>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</si>
  <si>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</si>
  <si>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</si>
  <si>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</si>
  <si>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</si>
  <si>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</si>
  <si>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</si>
  <si>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</si>
  <si>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</si>
  <si>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</si>
  <si>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</si>
  <si>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</si>
  <si>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</si>
  <si>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</si>
  <si>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</si>
  <si>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</si>
  <si>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</si>
  <si>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</si>
  <si>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</si>
  <si>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</si>
  <si>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</si>
  <si>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</si>
  <si>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</si>
  <si>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</si>
  <si>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</si>
  <si>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</si>
  <si>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</si>
  <si>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</si>
  <si>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</si>
  <si>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</si>
  <si>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</si>
  <si>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</si>
  <si>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</si>
  <si>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</si>
  <si>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</si>
  <si>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</si>
  <si>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</si>
  <si>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</si>
  <si>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</si>
  <si>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</si>
  <si>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</si>
  <si>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</si>
  <si>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</si>
  <si>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</si>
  <si>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</si>
  <si>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</si>
  <si>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</si>
  <si>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</si>
  <si>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</si>
  <si>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</si>
  <si>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</si>
  <si>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</si>
  <si>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</si>
  <si>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</si>
  <si>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</si>
  <si>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</si>
  <si>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</si>
  <si>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</si>
  <si>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</si>
  <si>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</si>
  <si>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</si>
  <si>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</si>
  <si>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</si>
  <si>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</si>
  <si>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</si>
  <si>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</si>
  <si>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</si>
  <si>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</si>
  <si>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</si>
  <si>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</si>
  <si>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</si>
  <si>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</si>
  <si>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</si>
  <si>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</si>
  <si>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</si>
  <si>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</si>
  <si>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</si>
  <si>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</si>
  <si>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</si>
  <si>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</si>
  <si>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</si>
  <si>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</si>
  <si>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</si>
  <si>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</si>
  <si>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</si>
  <si>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</si>
  <si>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</si>
  <si>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</si>
  <si>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</si>
  <si>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</si>
  <si>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</si>
  <si>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</si>
  <si>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</si>
  <si>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</si>
  <si>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</si>
  <si>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</si>
  <si>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</si>
  <si>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</si>
  <si>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</si>
  <si>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</si>
  <si>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</si>
  <si>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</si>
  <si>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</si>
  <si>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</si>
  <si>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</si>
  <si>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</si>
  <si>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</si>
  <si>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</si>
  <si>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</si>
  <si>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</si>
  <si>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</si>
  <si>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</si>
  <si>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</si>
  <si>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</si>
  <si>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</si>
  <si>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</si>
  <si>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</si>
  <si>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</si>
  <si>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</si>
  <si>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</si>
  <si>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</si>
  <si>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</si>
  <si>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</si>
  <si>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</si>
  <si>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</si>
  <si>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</si>
  <si>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</si>
  <si>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</si>
  <si>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</si>
  <si>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</si>
  <si>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</si>
  <si>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</si>
  <si>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</si>
  <si>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</si>
  <si>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</si>
  <si>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</si>
  <si>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</si>
  <si>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</si>
  <si>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</si>
  <si>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</si>
  <si>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</si>
  <si>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</si>
  <si>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</si>
  <si>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</si>
  <si>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</si>
  <si>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</si>
  <si>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</si>
  <si>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</si>
  <si>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</si>
  <si>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</si>
  <si>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</si>
  <si>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</si>
  <si>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</si>
  <si>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</si>
  <si>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</si>
  <si>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</si>
  <si>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</si>
  <si>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</si>
  <si>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</si>
  <si>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</si>
  <si>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</si>
  <si>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</si>
  <si>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</si>
  <si>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</si>
  <si>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</si>
  <si>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</si>
  <si>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</si>
  <si>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</si>
  <si>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</si>
  <si>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</si>
  <si>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</si>
  <si>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</si>
  <si>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</si>
  <si>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</si>
  <si>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</si>
  <si>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</si>
  <si>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</si>
  <si>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</si>
  <si>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</si>
  <si>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</si>
  <si>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</si>
  <si>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</si>
  <si>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</si>
  <si>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</si>
  <si>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</si>
  <si>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</si>
  <si>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</si>
  <si>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</si>
  <si>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</si>
  <si>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</si>
  <si>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</si>
  <si>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</si>
  <si>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</si>
  <si>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</si>
  <si>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</si>
  <si>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</si>
  <si>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</si>
  <si>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</si>
  <si>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</si>
  <si>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</si>
  <si>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</si>
  <si>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</si>
  <si>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</si>
  <si>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</si>
  <si>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</si>
  <si>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</si>
  <si>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</si>
  <si>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</si>
  <si>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</si>
  <si>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</si>
  <si>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</si>
  <si>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</si>
  <si>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</si>
  <si>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</si>
  <si>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</si>
  <si>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</si>
  <si>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</si>
  <si>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</si>
  <si>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</si>
  <si>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</si>
  <si>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</si>
  <si>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</si>
  <si>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</si>
  <si>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</si>
  <si>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</si>
  <si>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</si>
  <si>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</si>
  <si>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</si>
  <si>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</si>
  <si>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</si>
  <si>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</si>
  <si>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</si>
  <si>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</si>
  <si>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</si>
  <si>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</si>
  <si>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</si>
  <si>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</si>
  <si>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</si>
  <si>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</si>
  <si>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</si>
  <si>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</si>
  <si>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</si>
  <si>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</si>
  <si>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</si>
  <si>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</si>
  <si>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</si>
  <si>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</si>
  <si>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</si>
  <si>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</si>
  <si>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</si>
  <si>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</si>
  <si>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</si>
  <si>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</si>
  <si>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</si>
  <si>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</si>
  <si>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</si>
  <si>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</si>
  <si>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</si>
  <si>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</si>
  <si>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</si>
  <si>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</si>
  <si>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</si>
  <si>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</si>
  <si>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</si>
  <si>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</si>
  <si>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</si>
  <si>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</si>
  <si>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</si>
  <si>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</si>
  <si>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</si>
  <si>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</si>
  <si>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</si>
  <si>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</si>
  <si>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</si>
  <si>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</si>
  <si>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</si>
  <si>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</si>
  <si>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</si>
  <si>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</si>
  <si>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</si>
  <si>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</si>
  <si>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</si>
  <si>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</si>
  <si>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</si>
  <si>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</si>
  <si>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</si>
  <si>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</si>
  <si>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</si>
  <si>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</si>
  <si>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</si>
  <si>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</si>
  <si>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</si>
  <si>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</si>
  <si>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</si>
  <si>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</si>
  <si>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</si>
  <si>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</si>
  <si>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</si>
  <si>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</si>
  <si>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</si>
  <si>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</si>
  <si>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</si>
  <si>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</si>
  <si>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</si>
  <si>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</si>
  <si>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</si>
  <si>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</si>
  <si>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</si>
  <si>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</si>
  <si>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</si>
  <si>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</si>
  <si>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</si>
  <si>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</si>
  <si>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</si>
  <si>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</si>
  <si>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</si>
  <si>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</si>
  <si>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</si>
  <si>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</si>
  <si>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</si>
  <si>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</si>
  <si>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</si>
  <si>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</si>
  <si>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</si>
  <si>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</si>
  <si>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</si>
  <si>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</si>
  <si>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</si>
  <si>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</si>
  <si>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</si>
  <si>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</si>
  <si>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</si>
  <si>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</si>
  <si>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</si>
  <si>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</si>
  <si>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</si>
  <si>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</si>
  <si>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</si>
  <si>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</si>
  <si>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</si>
  <si>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</si>
  <si>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</si>
  <si>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</si>
  <si>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</si>
  <si>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</si>
  <si>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</si>
  <si>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</si>
  <si>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</si>
  <si>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</si>
  <si>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</si>
  <si>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</si>
  <si>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</si>
  <si>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</si>
  <si>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</si>
  <si>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</si>
  <si>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</si>
  <si>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</si>
  <si>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</si>
  <si>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</si>
  <si>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</si>
  <si>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</si>
  <si>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</si>
  <si>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</si>
  <si>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</si>
  <si>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</si>
  <si>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</si>
  <si>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</si>
  <si>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</si>
  <si>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</si>
  <si>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</si>
  <si>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</si>
  <si>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</si>
  <si>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</si>
  <si>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</si>
  <si>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</si>
  <si>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</si>
  <si>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</si>
  <si>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</si>
  <si>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</si>
  <si>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</si>
  <si>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</si>
  <si>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</si>
  <si>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</si>
  <si>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</si>
  <si>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</si>
  <si>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</si>
  <si>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</si>
  <si>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</si>
  <si>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</si>
  <si>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</si>
  <si>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</si>
  <si>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</si>
  <si>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</si>
  <si>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</si>
  <si>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</si>
  <si>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</si>
  <si>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</si>
  <si>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</si>
  <si>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</si>
  <si>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</si>
  <si>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</si>
  <si>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</si>
  <si>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</si>
  <si>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</si>
  <si>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</si>
  <si>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</si>
  <si>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</si>
  <si>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</si>
  <si>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</si>
  <si>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</si>
  <si>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</si>
  <si>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</si>
  <si>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</si>
  <si>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</si>
  <si>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</si>
  <si>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</si>
  <si>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</si>
  <si>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</si>
  <si>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</si>
  <si>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</si>
  <si>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</si>
  <si>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</si>
  <si>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</si>
  <si>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</si>
  <si>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</si>
  <si>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</si>
  <si>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</si>
  <si>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</si>
  <si>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</si>
  <si>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</si>
  <si>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</si>
  <si>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</si>
  <si>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</si>
  <si>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</si>
  <si>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</si>
  <si>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</si>
  <si>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</si>
  <si>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</si>
  <si>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</si>
  <si>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</si>
  <si>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</si>
  <si>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</si>
  <si>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</si>
  <si>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</si>
  <si>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</si>
  <si>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</si>
  <si>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</si>
  <si>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</si>
  <si>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</si>
  <si>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</si>
  <si>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</si>
  <si>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</si>
  <si>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</si>
  <si>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</si>
  <si>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</si>
  <si>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</si>
  <si>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</si>
  <si>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</si>
  <si>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</si>
  <si>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</si>
  <si>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</si>
  <si>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</si>
  <si>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</si>
  <si>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</si>
  <si>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</si>
  <si>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</si>
  <si>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</si>
  <si>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</si>
  <si>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</si>
  <si>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</si>
  <si>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</si>
  <si>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</si>
  <si>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</si>
  <si>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</si>
  <si>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</si>
  <si>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</si>
  <si>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</si>
  <si>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</si>
  <si>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</si>
  <si>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</si>
  <si>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</si>
  <si>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</si>
  <si>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</si>
  <si>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</si>
  <si>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</si>
  <si>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</si>
  <si>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</si>
  <si>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</si>
  <si>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</si>
  <si>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</si>
  <si>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</si>
  <si>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</si>
  <si>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</si>
  <si>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</si>
  <si>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</si>
  <si>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</si>
  <si>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</si>
  <si>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</si>
  <si>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</si>
  <si>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</si>
  <si>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</si>
  <si>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</si>
  <si>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</si>
  <si>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</si>
  <si>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</si>
  <si>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</si>
  <si>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</si>
  <si>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</si>
  <si>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</si>
  <si>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</si>
  <si>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</si>
  <si>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</si>
  <si>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</si>
  <si>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</si>
  <si>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</si>
  <si>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</si>
  <si>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</si>
  <si>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</si>
  <si>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</si>
  <si>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</si>
  <si>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</si>
  <si>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</si>
  <si>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</si>
  <si>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</si>
  <si>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</si>
  <si>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</si>
  <si>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</si>
  <si>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</si>
  <si>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</si>
  <si>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</si>
  <si>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</si>
  <si>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</si>
  <si>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</si>
  <si>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</si>
  <si>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</si>
  <si>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</si>
  <si>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</si>
  <si>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</si>
  <si>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</si>
  <si>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</si>
  <si>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</si>
  <si>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</si>
  <si>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</si>
  <si>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</si>
  <si>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</si>
  <si>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</si>
  <si>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</si>
  <si>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</si>
  <si>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</si>
  <si>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</si>
  <si>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</si>
  <si>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</si>
  <si>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</si>
  <si>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</si>
  <si>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</si>
  <si>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</si>
  <si>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</si>
  <si>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</si>
  <si>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</si>
  <si>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</si>
  <si>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</si>
  <si>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</si>
  <si>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</si>
  <si>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</si>
  <si>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</si>
  <si>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</si>
  <si>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</si>
  <si>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</si>
  <si>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</si>
  <si>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</si>
  <si>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</si>
  <si>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</si>
  <si>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</si>
  <si>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</si>
  <si>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</si>
  <si>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</si>
  <si>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</si>
  <si>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</si>
  <si>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</si>
  <si>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</si>
  <si>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</si>
  <si>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</si>
  <si>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</si>
  <si>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</si>
  <si>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</si>
  <si>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</si>
  <si>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</si>
  <si>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</si>
  <si>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</si>
  <si>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</si>
  <si>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</si>
  <si>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</si>
  <si>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</si>
  <si>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</si>
  <si>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</si>
  <si>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</si>
  <si>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</si>
  <si>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</si>
  <si>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</si>
  <si>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</si>
  <si>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</si>
  <si>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</si>
  <si>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</si>
  <si>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</si>
  <si>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</si>
  <si>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</si>
  <si>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</si>
  <si>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</si>
  <si>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</si>
  <si>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</si>
  <si>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</si>
  <si>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</si>
  <si>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</si>
  <si>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</si>
  <si>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</si>
  <si>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</si>
  <si>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</si>
  <si>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</si>
  <si>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</si>
  <si>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</si>
  <si>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</si>
  <si>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</si>
  <si>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</si>
  <si>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</si>
  <si>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</si>
  <si>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</si>
  <si>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</si>
  <si>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</si>
  <si>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</si>
  <si>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</si>
  <si>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</si>
  <si>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</si>
  <si>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</si>
  <si>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</si>
  <si>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</si>
  <si>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</si>
  <si>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</si>
  <si>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</si>
  <si>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</si>
  <si>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</si>
  <si>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</si>
  <si>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</si>
  <si>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</si>
  <si>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</si>
  <si>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</si>
  <si>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</si>
  <si>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</si>
  <si>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</si>
  <si>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</si>
  <si>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</si>
  <si>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</si>
  <si>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</si>
  <si>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</si>
  <si>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</si>
  <si>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</si>
  <si>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</si>
  <si>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</si>
  <si>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</si>
  <si>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</si>
  <si>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</si>
  <si>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</si>
  <si>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</si>
  <si>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</si>
  <si>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</si>
  <si>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</si>
  <si>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</si>
  <si>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</si>
  <si>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</si>
  <si>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</si>
  <si>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</si>
  <si>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</si>
  <si>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</si>
  <si>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</si>
  <si>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</si>
  <si>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</si>
  <si>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</si>
  <si>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</si>
  <si>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</si>
  <si>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</si>
  <si>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</si>
  <si>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</si>
  <si>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</si>
  <si>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</si>
  <si>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</si>
  <si>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</si>
  <si>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</si>
  <si>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</si>
  <si>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</si>
  <si>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</si>
  <si>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</si>
  <si>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</si>
  <si>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</si>
  <si>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</si>
  <si>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</si>
  <si>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</si>
  <si>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</si>
  <si>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</si>
  <si>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</si>
  <si>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</si>
  <si>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</si>
  <si>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</si>
  <si>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</si>
  <si>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</si>
  <si>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</si>
  <si>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</si>
  <si>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</si>
  <si>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</si>
  <si>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</si>
  <si>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</si>
  <si>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</si>
  <si>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</si>
  <si>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</si>
  <si>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</si>
  <si>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</si>
  <si>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</si>
  <si>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</si>
  <si>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</si>
  <si>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</si>
  <si>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</si>
  <si>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</si>
  <si>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</si>
  <si>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</si>
  <si>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</si>
  <si>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</si>
  <si>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</si>
  <si>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</si>
  <si>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</si>
  <si>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</si>
  <si>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</si>
  <si>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</si>
  <si>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</si>
  <si>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</si>
  <si>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</si>
  <si>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</si>
  <si>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</si>
  <si>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</si>
  <si>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</si>
  <si>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</si>
  <si>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</si>
  <si>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</si>
  <si>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</si>
  <si>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</si>
  <si>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</si>
  <si>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</si>
  <si>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</si>
  <si>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</si>
  <si>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</si>
  <si>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</si>
  <si>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</si>
  <si>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</si>
  <si>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</si>
  <si>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</si>
  <si>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</si>
  <si>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</si>
  <si>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</si>
  <si>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</si>
  <si>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</si>
  <si>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</si>
  <si>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</si>
  <si>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</si>
  <si>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</si>
  <si>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</si>
  <si>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</si>
  <si>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</si>
  <si>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</si>
  <si>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</si>
  <si>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</si>
  <si>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</si>
  <si>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</si>
  <si>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</si>
  <si>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</si>
  <si>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</si>
  <si>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</si>
  <si>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</si>
  <si>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</si>
  <si>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</si>
  <si>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</si>
  <si>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</si>
  <si>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</si>
  <si>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</si>
  <si>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</si>
  <si>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</si>
  <si>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</si>
  <si>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</si>
  <si>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</si>
  <si>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</si>
  <si>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</si>
  <si>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</si>
  <si>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</si>
  <si>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</si>
  <si>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</si>
  <si>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</si>
  <si>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</si>
  <si>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</si>
  <si>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</si>
  <si>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</si>
  <si>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</si>
  <si>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</si>
  <si>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</si>
  <si>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</si>
  <si>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</si>
  <si>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</si>
  <si>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</si>
  <si>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</si>
  <si>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</si>
  <si>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</si>
  <si>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</si>
  <si>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</si>
  <si>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</si>
  <si>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</si>
  <si>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</si>
  <si>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</si>
  <si>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</si>
  <si>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</si>
  <si>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</si>
  <si>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</si>
  <si>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</si>
  <si>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</si>
  <si>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</si>
  <si>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</si>
  <si>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</si>
  <si>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</si>
  <si>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</si>
  <si>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</si>
  <si>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</si>
  <si>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</si>
  <si>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</si>
  <si>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</si>
  <si>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</si>
  <si>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</si>
  <si>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</si>
  <si>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</si>
  <si>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</si>
  <si>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</si>
  <si>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</si>
  <si>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</si>
  <si>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</si>
  <si>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</si>
  <si>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</si>
  <si>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</si>
  <si>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</si>
  <si>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</si>
  <si>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</si>
  <si>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</si>
  <si>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</si>
  <si>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</si>
  <si>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</si>
  <si>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</si>
  <si>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</si>
  <si>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</si>
  <si>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</si>
  <si>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</si>
  <si>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</si>
  <si>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</si>
  <si>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</si>
  <si>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</si>
  <si>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</si>
  <si>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</si>
  <si>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</si>
  <si>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</si>
  <si>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</si>
  <si>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</si>
  <si>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</si>
  <si>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</si>
  <si>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</si>
  <si>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</si>
  <si>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</si>
  <si>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</si>
  <si>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</si>
  <si>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</si>
  <si>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</si>
  <si>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</si>
  <si>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</si>
  <si>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</si>
  <si>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</si>
  <si>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</si>
  <si>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</si>
  <si>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</si>
  <si>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</si>
  <si>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</si>
  <si>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</si>
  <si>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</si>
  <si>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</si>
  <si>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</si>
  <si>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</si>
  <si>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</si>
  <si>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</si>
  <si>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</si>
  <si>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</si>
  <si>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</si>
  <si>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</si>
  <si>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</si>
  <si>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</si>
  <si>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</si>
  <si>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</si>
  <si>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</si>
  <si>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</si>
  <si>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</si>
  <si>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</si>
  <si>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</si>
  <si>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</si>
  <si>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</si>
  <si>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</si>
  <si>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</si>
  <si>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</si>
  <si>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</si>
  <si>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</si>
  <si>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</si>
  <si>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</si>
  <si>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</si>
  <si>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</si>
  <si>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</si>
  <si>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</si>
  <si>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</si>
  <si>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</si>
  <si>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</si>
  <si>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</si>
  <si>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</si>
  <si>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</si>
  <si>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</si>
  <si>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</si>
  <si>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</si>
  <si>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</si>
  <si>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</si>
  <si>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</si>
  <si>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</si>
  <si>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</si>
  <si>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</si>
  <si>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</si>
  <si>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</si>
  <si>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</si>
  <si>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</si>
  <si>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</si>
  <si>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</si>
  <si>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</si>
  <si>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</si>
  <si>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</si>
  <si>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</si>
  <si>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</si>
  <si>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</si>
  <si>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</si>
  <si>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</si>
  <si>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</si>
  <si>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</si>
  <si>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</si>
  <si>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</si>
  <si>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</si>
  <si>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</si>
  <si>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</si>
  <si>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</si>
  <si>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</si>
  <si>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</si>
  <si>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</si>
  <si>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</si>
  <si>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</si>
  <si>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</si>
  <si>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</si>
  <si>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</si>
  <si>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</si>
  <si>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</si>
  <si>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</si>
  <si>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</si>
  <si>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</si>
  <si>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</si>
  <si>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</si>
  <si>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</si>
  <si>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</si>
  <si>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</si>
  <si>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</si>
  <si>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</si>
  <si>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</si>
  <si>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</si>
  <si>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</si>
  <si>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</si>
  <si>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</si>
  <si>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</si>
  <si>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</si>
  <si>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</si>
  <si>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</si>
  <si>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</si>
  <si>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</si>
  <si>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</si>
  <si>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</si>
  <si>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</si>
  <si>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</si>
  <si>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</si>
  <si>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</si>
  <si>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</si>
  <si>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</si>
  <si>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</si>
  <si>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</si>
  <si>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</si>
  <si>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</si>
  <si>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</si>
  <si>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</si>
  <si>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</si>
  <si>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</si>
  <si>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</si>
  <si>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</si>
  <si>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</si>
  <si>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</si>
  <si>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</si>
  <si>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</si>
  <si>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</si>
  <si>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</si>
  <si>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</si>
  <si>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</si>
  <si>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</si>
  <si>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</si>
  <si>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</si>
  <si>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</si>
  <si>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</si>
  <si>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</si>
  <si>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</si>
  <si>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</si>
  <si>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</si>
  <si>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</si>
  <si>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</si>
  <si>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</si>
  <si>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</si>
  <si>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</si>
  <si>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</si>
  <si>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</si>
  <si>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</si>
  <si>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</si>
  <si>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</si>
  <si>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</si>
  <si>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</si>
  <si>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</si>
  <si>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</si>
  <si>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</si>
  <si>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</si>
  <si>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</si>
  <si>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</si>
  <si>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</si>
  <si>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</si>
  <si>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</si>
  <si>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</si>
  <si>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</si>
  <si>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</si>
  <si>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</si>
  <si>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</si>
  <si>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</si>
  <si>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</si>
  <si>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</si>
  <si>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</si>
  <si>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</si>
  <si>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</si>
  <si>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</si>
  <si>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</si>
  <si>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</si>
  <si>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</si>
  <si>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</si>
  <si>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</si>
  <si>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</si>
  <si>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</si>
  <si>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</si>
  <si>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</si>
  <si>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</si>
  <si>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</si>
  <si>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</si>
  <si>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</si>
  <si>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</si>
  <si>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</si>
  <si>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</si>
  <si>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</si>
  <si>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</si>
  <si>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</si>
  <si>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</si>
  <si>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</si>
  <si>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</si>
  <si>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</si>
  <si>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</si>
  <si>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</si>
  <si>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</si>
  <si>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</si>
  <si>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</si>
  <si>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</si>
  <si>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</si>
  <si>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</si>
  <si>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</si>
  <si>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</si>
  <si>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</si>
  <si>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</si>
  <si>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</si>
  <si>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</si>
  <si>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</si>
  <si>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</si>
  <si>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</si>
  <si>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</si>
  <si>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</si>
  <si>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</si>
  <si>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</si>
  <si>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</si>
  <si>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</si>
  <si>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</si>
  <si>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</si>
  <si>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</si>
  <si>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</si>
  <si>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</si>
  <si>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</si>
  <si>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</si>
  <si>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</si>
  <si>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</si>
  <si>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</si>
  <si>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</si>
  <si>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</si>
  <si>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</si>
  <si>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</si>
  <si>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</si>
  <si>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</si>
  <si>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</si>
  <si>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</si>
  <si>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</si>
  <si>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</si>
  <si>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</si>
  <si>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</si>
  <si>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</si>
  <si>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</si>
  <si>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</si>
  <si>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</si>
  <si>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</si>
  <si>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</si>
  <si>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</si>
  <si>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</si>
  <si>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</si>
  <si>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</si>
  <si>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</si>
  <si>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</si>
  <si>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</si>
  <si>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</si>
  <si>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</si>
  <si>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</si>
  <si>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</si>
  <si>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</si>
  <si>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</si>
  <si>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</si>
  <si>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</si>
  <si>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</si>
  <si>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</si>
  <si>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</si>
  <si>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</si>
  <si>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</si>
  <si>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</si>
  <si>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</si>
  <si>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</si>
  <si>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</si>
  <si>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</si>
  <si>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</si>
  <si>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</si>
  <si>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</si>
  <si>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</si>
  <si>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</si>
  <si>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</si>
  <si>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</si>
  <si>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</si>
  <si>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</si>
  <si>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</si>
  <si>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</si>
  <si>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</si>
  <si>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</si>
  <si>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</si>
  <si>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</si>
  <si>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</si>
  <si>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</si>
  <si>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</si>
  <si>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</si>
  <si>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</si>
  <si>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</si>
  <si>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</si>
  <si>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</si>
  <si>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</si>
  <si>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</si>
  <si>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</si>
  <si>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</si>
  <si>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</si>
  <si>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</si>
  <si>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</si>
  <si>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</si>
  <si>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</si>
  <si>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</si>
  <si>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</si>
  <si>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</si>
  <si>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</si>
  <si>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</si>
  <si>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</si>
  <si>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</si>
  <si>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</si>
  <si>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</si>
  <si>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</si>
  <si>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</si>
  <si>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</si>
  <si>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</si>
  <si>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</si>
  <si>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</si>
  <si>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</si>
  <si>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</si>
  <si>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</si>
  <si>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</si>
  <si>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</si>
  <si>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</si>
  <si>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</si>
  <si>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</si>
  <si>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</si>
  <si>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</si>
  <si>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</si>
  <si>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</si>
  <si>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</si>
  <si>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</si>
  <si>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</si>
  <si>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</si>
  <si>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</si>
  <si>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</si>
  <si>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</si>
  <si>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</si>
  <si>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</si>
  <si>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</si>
  <si>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</si>
  <si>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</si>
  <si>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</si>
  <si>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</si>
  <si>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</si>
  <si>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</si>
  <si>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</si>
  <si>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</si>
  <si>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</si>
  <si>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</si>
  <si>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</si>
  <si>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</si>
  <si>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</si>
  <si>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</si>
  <si>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</si>
  <si>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</si>
  <si>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</si>
  <si>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</si>
  <si>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</si>
  <si>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</si>
  <si>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</si>
  <si>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</si>
  <si>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</si>
  <si>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</si>
  <si>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</si>
  <si>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</si>
  <si>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</si>
  <si>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</si>
  <si>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</si>
  <si>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</si>
  <si>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</si>
  <si>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</si>
  <si>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</si>
  <si>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</si>
  <si>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</si>
  <si>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</si>
  <si>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</si>
  <si>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</si>
  <si>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</si>
  <si>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</si>
  <si>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</si>
  <si>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</si>
  <si>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</si>
  <si>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</si>
  <si>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</si>
  <si>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</si>
  <si>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</si>
  <si>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</si>
  <si>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</si>
  <si>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</si>
  <si>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</si>
  <si>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</si>
  <si>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</si>
  <si>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</si>
  <si>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</si>
  <si>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</si>
  <si>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</si>
  <si>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</si>
  <si>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</si>
  <si>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</si>
  <si>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</si>
  <si>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</si>
  <si>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</si>
  <si>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</si>
  <si>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</si>
  <si>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</si>
  <si>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</si>
  <si>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</si>
  <si>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</si>
  <si>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</si>
  <si>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</si>
  <si>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</si>
  <si>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</si>
  <si>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</si>
  <si>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</si>
  <si>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</si>
  <si>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</si>
  <si>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</si>
  <si>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</si>
  <si>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</si>
  <si>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</si>
  <si>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</si>
  <si>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</si>
  <si>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</si>
  <si>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</si>
  <si>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</si>
  <si>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</si>
  <si>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</si>
  <si>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</si>
  <si>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</si>
  <si>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</si>
  <si>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</si>
  <si>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</si>
  <si>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</si>
  <si>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</si>
  <si>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</si>
  <si>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</si>
  <si>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</si>
  <si>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</si>
  <si>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</si>
  <si>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</si>
  <si>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</si>
  <si>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</si>
  <si>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</si>
  <si>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</si>
  <si>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</si>
  <si>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 xml:space="preserve">Socaria mecanizada </t>
  </si>
  <si>
    <t>2 (Enio e Kleber)</t>
  </si>
  <si>
    <t>Execução de solda  linha principal</t>
  </si>
  <si>
    <t>2(Maicon e Eder)</t>
  </si>
  <si>
    <t>Inspeção de auto, apenas circulação</t>
  </si>
  <si>
    <t>N41</t>
  </si>
  <si>
    <t>Deslocar 2 DAS9 + 1AC44 a pedido do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</si>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</sst>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" tableBorderDxfId="157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6"/>
    <tableColumn id="8" xr3:uid="{69D5AC3B-4F64-4F8F-AD2A-0AD158918DDD}" name="CORRELATO" dataDxfId="1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tabSelected="1" zoomScaleNormal="100" workbookViewId="0">
      <pane xSplit="6" topLeftCell="BJ1" activePane="topRight" state="frozen"/>
      <selection pane="topRight" activeCell="BP464" sqref="BP46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/>
      <c r="BN450" s="173"/>
      <c r="BO450" s="203"/>
      <c r="BP450" s="179"/>
      <c r="BQ450" s="12" t="str">
        <f t="shared" si="11"/>
        <v>Produção</v>
      </c>
      <c r="BR450" s="18">
        <f t="shared" si="12"/>
        <v>1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1</v>
      </c>
      <c r="BI457" s="178"/>
      <c r="BJ457" s="370" t="s">
        <v>1897</v>
      </c>
      <c r="BK457" s="178" t="s">
        <v>1898</v>
      </c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0.99999999999999911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7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1904</v>
      </c>
      <c r="BK460" s="37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7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7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70" t="s">
        <v>1913</v>
      </c>
      <c r="BK465" s="178" t="s">
        <v>1914</v>
      </c>
      <c r="BL465" s="177"/>
      <c r="BM465" s="173"/>
      <c r="BN465" s="173"/>
      <c r="BO465" s="203"/>
      <c r="BP465" s="179"/>
      <c r="BQ465" s="12" t="str">
        <f t="shared" si="11"/>
        <v>Produção</v>
      </c>
      <c r="BR465" s="18">
        <f t="shared" si="12"/>
        <v>1.0000000000000004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1915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1916</v>
      </c>
      <c r="BK466" s="370" t="s">
        <v>1916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1917</v>
      </c>
      <c r="N469" s="193" t="s">
        <v>1918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73"/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710</v>
      </c>
      <c r="L471" s="171">
        <v>716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1919</v>
      </c>
      <c r="X471" s="205" t="s">
        <v>973</v>
      </c>
      <c r="Y471" s="173"/>
      <c r="Z471" s="173"/>
      <c r="AA471" s="171">
        <v>1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TAL-TSF</v>
      </c>
      <c r="AN471" s="283">
        <f>IF(BS_CONTROLE[[#This Row],[SB]]=0, "-", BS_CONTROLE[[#This Row],[SB]])</f>
        <v>699710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</v>
      </c>
      <c r="AQ471" s="268">
        <f>IF(BS_CONTROLE[[#This Row],[KM - Fim]]=0, "-", BS_CONTROLE[[#This Row],[KM - Fim]])</f>
        <v>716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695</v>
      </c>
      <c r="L472" s="171">
        <v>697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73"/>
      <c r="Z472" s="173"/>
      <c r="AA472" s="171" t="s">
        <v>1920</v>
      </c>
      <c r="AB472" s="156" t="s">
        <v>965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TAL699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695</v>
      </c>
      <c r="AQ472" s="268">
        <f>IF(BS_CONTROLE[[#This Row],[KM - Fim]]=0, "-", BS_CONTROLE[[#This Row],[KM - Fim]])</f>
        <v>697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73"/>
      <c r="Z473" s="173"/>
      <c r="AA473" s="171">
        <v>2</v>
      </c>
      <c r="AB473" s="156" t="s">
        <v>970</v>
      </c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1921</v>
      </c>
      <c r="X474" s="205" t="s">
        <v>973</v>
      </c>
      <c r="Y474" s="173"/>
      <c r="Z474" s="173"/>
      <c r="AA474" s="171" t="s">
        <v>609</v>
      </c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>
        <f t="shared" si="10"/>
        <v>0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Produção e Intervalo</v>
      </c>
      <c r="BR474" s="18">
        <f t="shared" si="12"/>
        <v>0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/>
      <c r="N476" s="193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73"/>
      <c r="Z477" s="173"/>
      <c r="AA477" s="171" t="s">
        <v>1922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1923</v>
      </c>
      <c r="X479" s="205" t="s">
        <v>973</v>
      </c>
      <c r="Y479" s="173"/>
      <c r="Z479" s="173"/>
      <c r="AA479" s="171">
        <v>1</v>
      </c>
      <c r="AB479" s="156" t="s">
        <v>965</v>
      </c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/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>
      <c r="A481" s="161" t="str">
        <f>D481&amp;B481</f>
        <v>W9446051</v>
      </c>
      <c r="B481" s="162">
        <v>46051</v>
      </c>
      <c r="C481" s="8">
        <f>IF(BS_CONTROLE[[#This Row],[DATA]]="","",WEEKNUM(BS_CONTROLE[[#This Row],[DATA]]))</f>
        <v>5</v>
      </c>
      <c r="D481" s="51" t="s">
        <v>856</v>
      </c>
      <c r="E481" s="289">
        <v>561</v>
      </c>
      <c r="F481" s="156" t="s">
        <v>783</v>
      </c>
      <c r="G481" s="154" t="s">
        <v>608</v>
      </c>
      <c r="H481" s="158" t="s">
        <v>338</v>
      </c>
      <c r="I481" s="158" t="s">
        <v>362</v>
      </c>
      <c r="J481" s="219">
        <v>103</v>
      </c>
      <c r="K481" s="219">
        <v>2017</v>
      </c>
      <c r="L481" s="171" t="s">
        <v>609</v>
      </c>
      <c r="M481" s="193" t="s">
        <v>340</v>
      </c>
      <c r="N481" s="193" t="s">
        <v>341</v>
      </c>
      <c r="O481" s="158">
        <v>0.375</v>
      </c>
      <c r="P481" s="158">
        <v>0.10416666666666667</v>
      </c>
      <c r="Q481" s="171">
        <v>13</v>
      </c>
      <c r="R481" s="10" t="s">
        <v>661</v>
      </c>
      <c r="S481" s="13" t="s">
        <v>85</v>
      </c>
      <c r="T481" s="13" t="s">
        <v>318</v>
      </c>
      <c r="U481" s="155" t="s">
        <v>284</v>
      </c>
      <c r="V481" s="282" t="s">
        <v>1383</v>
      </c>
      <c r="W481" s="335" t="s">
        <v>1884</v>
      </c>
      <c r="X481" s="205" t="s">
        <v>973</v>
      </c>
      <c r="Y481" s="173"/>
      <c r="Z481" s="173"/>
      <c r="AA481" s="171">
        <v>1</v>
      </c>
      <c r="AB481" s="156" t="s">
        <v>965</v>
      </c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PDM - PEDRA - CARGA</v>
      </c>
      <c r="AJ481" s="9" t="str">
        <f>IF(D481="","*",VLOOKUP(AI481,BS_ATIVIDADE[#Data],3,FALSE))</f>
        <v>OUTROS</v>
      </c>
      <c r="AK481" s="283" t="str">
        <f>IF(BS_CONTROLE[[#This Row],[Local - Partida]]=0, "-", BS_CONTROLE[[#This Row],[Local - Partida]])</f>
        <v>PPR1</v>
      </c>
      <c r="AL481" s="283" t="str">
        <f>IF(BS_CONTROLE[[#This Row],[Local - Encerramento]]=0, "-", BS_CONTROLE[[#This Row],[Local - Encerramento]])</f>
        <v>PIT2</v>
      </c>
      <c r="AM481" s="283" t="str">
        <f>IF(BS_CONTROLE[[#This Row],[Entre - Estações]]=0, "-", BS_CONTROLE[[#This Row],[Entre - Estações]])</f>
        <v>PPR-PIT</v>
      </c>
      <c r="AN481" s="283" t="str">
        <f>IF(BS_CONTROLE[[#This Row],[SB]]=0, "-", BS_CONTROLE[[#This Row],[SB]])</f>
        <v>K18PPR</v>
      </c>
      <c r="AO481" s="267">
        <f>IF(BS_CONTROLE[[#This Row],[SUB]]=0, "-", BS_CONTROLE[[#This Row],[SUB]])</f>
        <v>103</v>
      </c>
      <c r="AP481" s="268">
        <f>IF(BS_CONTROLE[[#This Row],[KM - Inicio]]=0, "-", BS_CONTROLE[[#This Row],[KM - Inicio]])</f>
        <v>2017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>
        <f t="shared" si="10"/>
        <v>0</v>
      </c>
      <c r="AZ481" s="156"/>
      <c r="BA481" s="176"/>
      <c r="BB481" s="172" t="str">
        <f>IFERROR(_xlfn.XLOOKUP(AI481, BS_ATIVIDADE[ATIVIDADE],BS_ATIVIDADE[UNIDADE] ), "*")</f>
        <v>VAGÕES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1" s="157" t="str">
        <f>IFERROR(_xlfn.XLOOKUP(AO481, BASE_MAPA!$E$2:$E$359, BASE_MAPA!$J$2:$J$359), "ERRO")</f>
        <v>OURO VERDE - LIGAÇÃO</v>
      </c>
      <c r="BF481" s="269" t="str">
        <f>IF(BS_CONTROLE[[#This Row],[Responsavel pelo boletim]]=0, "-", BS_CONTROLE[[#This Row],[Responsavel pelo boletim]])</f>
        <v>Lucas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Produção e Intervalo</v>
      </c>
      <c r="BR481" s="18">
        <f t="shared" si="12"/>
        <v>0</v>
      </c>
      <c r="BS481" s="18">
        <f t="shared" si="13"/>
        <v>0</v>
      </c>
      <c r="BT481" s="212" t="str">
        <f>IF(BN481="","",SUBSTITUTE(BM481," ","")&amp;SUBSTITUTE(BN481," ",""))</f>
        <v/>
      </c>
    </row>
    <row r="482" spans="1:72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1915</v>
      </c>
      <c r="X482" s="205" t="s">
        <v>973</v>
      </c>
      <c r="Y482" s="15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N4146051</v>
      </c>
      <c r="B484" s="162">
        <v>46051</v>
      </c>
      <c r="C484" s="8">
        <f>IF(BS_CONTROLE[[#This Row],[DATA]]="","",WEEKNUM(BS_CONTROLE[[#This Row],[DATA]]))</f>
        <v>5</v>
      </c>
      <c r="D484" s="51" t="s">
        <v>1924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1925</v>
      </c>
      <c r="X484" s="205" t="s">
        <v>973</v>
      </c>
      <c r="Y484" s="173"/>
      <c r="Z484" s="173"/>
      <c r="AA484" s="171" t="s">
        <v>1257</v>
      </c>
      <c r="AB484" s="156" t="s">
        <v>965</v>
      </c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4" priority="18458" operator="equal">
      <formula>"ERRO"</formula>
    </cfRule>
  </conditionalFormatting>
  <conditionalFormatting sqref="X4 Y1:Z368 Y369:Y446">
    <cfRule type="cellIs" dxfId="153" priority="18447" operator="equal">
      <formula>"OPORTUNIDADE"</formula>
    </cfRule>
  </conditionalFormatting>
  <conditionalFormatting sqref="AZ6:AZ416">
    <cfRule type="expression" dxfId="152" priority="18442">
      <formula>$BU6=1</formula>
    </cfRule>
  </conditionalFormatting>
  <conditionalFormatting sqref="BQ6:BQ506">
    <cfRule type="cellIs" dxfId="151" priority="18453" operator="equal">
      <formula>"Produção e Intervalo"</formula>
    </cfRule>
    <cfRule type="cellIs" dxfId="150" priority="18454" operator="equal">
      <formula>"Aderente"</formula>
    </cfRule>
    <cfRule type="cellIs" dxfId="149" priority="18455" operator="equal">
      <formula>"Intervalo"</formula>
    </cfRule>
    <cfRule type="cellIs" dxfId="148" priority="18456" operator="equal">
      <formula>"Produção"</formula>
    </cfRule>
    <cfRule type="cellIs" dxfId="147" priority="18457" operator="equal">
      <formula>"ERRO"</formula>
    </cfRule>
  </conditionalFormatting>
  <conditionalFormatting sqref="BR6:BS506">
    <cfRule type="cellIs" dxfId="146" priority="18435" operator="equal">
      <formula>"*"</formula>
    </cfRule>
    <cfRule type="cellIs" dxfId="145" priority="18436" operator="greaterThanOrEqual">
      <formula>1</formula>
    </cfRule>
    <cfRule type="cellIs" dxfId="144" priority="18437" operator="lessThan">
      <formula>1</formula>
    </cfRule>
  </conditionalFormatting>
  <conditionalFormatting sqref="Y6:Z368 X370:X416 X418 X420 Y369:Y446">
    <cfRule type="cellIs" dxfId="143" priority="18383" operator="equal">
      <formula>"NÃO"</formula>
    </cfRule>
    <cfRule type="cellIs" dxfId="142" priority="18384" operator="equal">
      <formula>"SIM"</formula>
    </cfRule>
  </conditionalFormatting>
  <conditionalFormatting sqref="X370:X416 X418 X420">
    <cfRule type="cellIs" dxfId="141" priority="18382" operator="equal">
      <formula>"OPORTUNIDADE"</formula>
    </cfRule>
  </conditionalFormatting>
  <conditionalFormatting sqref="Z369:Z41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Z369:Z416">
    <cfRule type="cellIs" dxfId="138" priority="18379" operator="equal">
      <formula>"OPORTUNIDADE"</formula>
    </cfRule>
  </conditionalFormatting>
  <conditionalFormatting sqref="Y1048482:Y1048576">
    <cfRule type="cellIs" dxfId="137" priority="18264" operator="equal">
      <formula>"OPORTUNIDADE"</formula>
    </cfRule>
  </conditionalFormatting>
  <conditionalFormatting sqref="Y1048482:Y1048576">
    <cfRule type="cellIs" dxfId="136" priority="18262" operator="equal">
      <formula>"NÃO"</formula>
    </cfRule>
    <cfRule type="cellIs" dxfId="135" priority="18263" operator="equal">
      <formula>"SIM"</formula>
    </cfRule>
  </conditionalFormatting>
  <conditionalFormatting sqref="Z417:Z444">
    <cfRule type="cellIs" dxfId="134" priority="17999" operator="equal">
      <formula>"OPORTUNIDADE"</formula>
    </cfRule>
  </conditionalFormatting>
  <conditionalFormatting sqref="Z417:Z444">
    <cfRule type="cellIs" dxfId="133" priority="17997" operator="equal">
      <formula>"NÃO"</formula>
    </cfRule>
    <cfRule type="cellIs" dxfId="132" priority="17998" operator="equal">
      <formula>"SIM"</formula>
    </cfRule>
  </conditionalFormatting>
  <conditionalFormatting sqref="Z443">
    <cfRule type="cellIs" dxfId="131" priority="17982" operator="equal">
      <formula>"NÃO"</formula>
    </cfRule>
    <cfRule type="cellIs" dxfId="130" priority="17983" operator="equal">
      <formula>"SIM"</formula>
    </cfRule>
  </conditionalFormatting>
  <conditionalFormatting sqref="Z443">
    <cfRule type="cellIs" dxfId="129" priority="17981" operator="equal">
      <formula>"OPORTUNIDADE"</formula>
    </cfRule>
  </conditionalFormatting>
  <conditionalFormatting sqref="BI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8" priority="18601">
      <formula>$BU386=1</formula>
    </cfRule>
  </conditionalFormatting>
  <conditionalFormatting sqref="AZ419:AZ443">
    <cfRule type="expression" dxfId="127" priority="18761">
      <formula>$BU391=1</formula>
    </cfRule>
  </conditionalFormatting>
  <conditionalFormatting sqref="BI417:BI442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7">
      <iconSet showValue="0">
        <cfvo type="percent" val="0"/>
        <cfvo type="num" val="1"/>
        <cfvo type="num" val="1" gte="0"/>
      </iconSet>
    </cfRule>
    <cfRule type="iconSet" priority="2069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6" priority="21" operator="equal">
      <formula>"OPORTUNIDADE"</formula>
    </cfRule>
  </conditionalFormatting>
  <conditionalFormatting sqref="Y464:Y466">
    <cfRule type="cellIs" dxfId="125" priority="19" operator="equal">
      <formula>"NÃO"</formula>
    </cfRule>
    <cfRule type="cellIs" dxfId="124" priority="20" operator="equal">
      <formula>"SIM"</formula>
    </cfRule>
  </conditionalFormatting>
  <conditionalFormatting sqref="Y450">
    <cfRule type="cellIs" dxfId="123" priority="18" operator="equal">
      <formula>"OPORTUNIDADE"</formula>
    </cfRule>
  </conditionalFormatting>
  <conditionalFormatting sqref="Y450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3">
    <cfRule type="cellIs" dxfId="120" priority="15" operator="equal">
      <formula>"OPORTUNIDADE"</formula>
    </cfRule>
  </conditionalFormatting>
  <conditionalFormatting sqref="Y453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8">
    <cfRule type="cellIs" dxfId="117" priority="12" operator="equal">
      <formula>"OPORTUNIDADE"</formula>
    </cfRule>
  </conditionalFormatting>
  <conditionalFormatting sqref="Y458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7 Y455">
    <cfRule type="cellIs" dxfId="114" priority="9" operator="equal">
      <formula>"OPORTUNIDADE"</formula>
    </cfRule>
  </conditionalFormatting>
  <conditionalFormatting sqref="Y457 Y455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62 Y460">
    <cfRule type="cellIs" dxfId="111" priority="6" operator="equal">
      <formula>"OPORTUNIDADE"</formula>
    </cfRule>
  </conditionalFormatting>
  <conditionalFormatting sqref="Y462 Y460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2">
    <cfRule type="cellIs" dxfId="108" priority="3" operator="equal">
      <formula>"OPORTUNIDADE"</formula>
    </cfRule>
  </conditionalFormatting>
  <conditionalFormatting sqref="Y482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H443:BH498">
    <cfRule type="iconSet" priority="20858">
      <iconSet showValue="0">
        <cfvo type="percent" val="0"/>
        <cfvo type="num" val="1"/>
        <cfvo type="num" val="1" gte="0"/>
      </iconSet>
    </cfRule>
    <cfRule type="iconSet" priority="20859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6 BJ431:BJ506 BK459:BK460">
    <cfRule type="iconSet" priority="2086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506">
    <cfRule type="iconSet" priority="2089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1926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1927</v>
      </c>
      <c r="E3" s="291" t="s">
        <v>1928</v>
      </c>
      <c r="F3" s="291" t="s">
        <v>1929</v>
      </c>
      <c r="G3" s="291" t="s">
        <v>1930</v>
      </c>
      <c r="H3" s="291" t="s">
        <v>1931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1932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1933</v>
      </c>
      <c r="G10" s="292" t="s">
        <v>1934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1935</v>
      </c>
      <c r="G11" s="292" t="s">
        <v>1936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1937</v>
      </c>
      <c r="G12" s="292" t="s">
        <v>1936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1938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1939</v>
      </c>
      <c r="C4" s="296" t="s">
        <v>1940</v>
      </c>
      <c r="D4" s="296" t="s">
        <v>1941</v>
      </c>
      <c r="E4" s="296" t="s">
        <v>1942</v>
      </c>
      <c r="F4" s="296" t="s">
        <v>7</v>
      </c>
      <c r="G4" s="296" t="s">
        <v>1943</v>
      </c>
      <c r="H4" s="181"/>
    </row>
    <row r="5" spans="1:8">
      <c r="A5" s="181"/>
      <c r="B5" s="297" t="s">
        <v>1944</v>
      </c>
      <c r="C5" s="297">
        <v>309525</v>
      </c>
      <c r="D5" s="297" t="s">
        <v>1945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1946</v>
      </c>
      <c r="C6" s="297">
        <v>257410</v>
      </c>
      <c r="D6" s="297" t="s">
        <v>1947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1948</v>
      </c>
      <c r="C7" s="297">
        <v>256875</v>
      </c>
      <c r="D7" s="297" t="s">
        <v>1949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1950</v>
      </c>
      <c r="C8" s="297">
        <v>257278</v>
      </c>
      <c r="D8" s="297" t="s">
        <v>1951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1952</v>
      </c>
      <c r="C9" s="297">
        <v>261794</v>
      </c>
      <c r="D9" s="297" t="s">
        <v>1953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1954</v>
      </c>
      <c r="C10" s="297">
        <v>257033</v>
      </c>
      <c r="D10" s="297" t="s">
        <v>1955</v>
      </c>
      <c r="E10" s="297" t="s">
        <v>838</v>
      </c>
      <c r="F10" s="297" t="s">
        <v>194</v>
      </c>
      <c r="G10" s="297" t="s">
        <v>1956</v>
      </c>
      <c r="H10" s="181"/>
    </row>
    <row r="11" spans="1:8">
      <c r="A11" s="181"/>
      <c r="B11" s="297" t="s">
        <v>1957</v>
      </c>
      <c r="C11" s="297">
        <v>396578</v>
      </c>
      <c r="D11" s="297" t="s">
        <v>1958</v>
      </c>
      <c r="E11" s="297" t="s">
        <v>838</v>
      </c>
      <c r="F11" s="297" t="s">
        <v>194</v>
      </c>
      <c r="G11" s="297" t="s">
        <v>1956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76" sqref="A476:XFD47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1959</v>
      </c>
      <c r="W1" s="406"/>
      <c r="X1" s="406"/>
      <c r="Y1" s="103"/>
    </row>
    <row r="2" spans="1:25" s="100" customFormat="1" ht="11.25" customHeight="1">
      <c r="A2" s="104" t="s">
        <v>1960</v>
      </c>
      <c r="B2" s="104" t="s">
        <v>1961</v>
      </c>
      <c r="C2" s="104" t="s">
        <v>605</v>
      </c>
      <c r="D2" s="105" t="s">
        <v>1178</v>
      </c>
      <c r="E2" s="105" t="s">
        <v>1179</v>
      </c>
      <c r="F2" s="105" t="s">
        <v>1962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1963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1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>
      <c r="A466" s="108" t="str">
        <f>IF(FN_MC!Y469="","*",FN_MC!Y469)</f>
        <v>*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*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TAL-TSF</v>
      </c>
      <c r="L468" s="303">
        <f>IF(FN_MC!N471="","*",FN_MC!N471)</f>
        <v>699710</v>
      </c>
      <c r="M468" s="110">
        <f>IF(FN_MC!J471="","*",FN_MC!J471)</f>
        <v>98</v>
      </c>
      <c r="N468" s="278">
        <f>IF(FN_MC!K471="","*",FN_MC!K471)</f>
        <v>710</v>
      </c>
      <c r="O468" s="278">
        <f>IF(FN_MC!L471="","*",FN_MC!L471)</f>
        <v>716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800</v>
      </c>
      <c r="W468" s="111">
        <f ca="1">_xlfn.XLOOKUP(G468&amp;$W$2,BS_CONTROLE[CHAVE],BS_CONTROLE[Quantidade_11],"-")</f>
        <v>4703</v>
      </c>
      <c r="X468" s="111">
        <f ca="1">_xlfn.XLOOKUP(G468&amp;$X$2,BS_CONTROLE[CHAVE],BS_CONTROLE[Quantidade_11],"-")</f>
        <v>1353</v>
      </c>
    </row>
    <row r="469" spans="1:24" s="112" customFormat="1">
      <c r="A469" s="108" t="str">
        <f>IF(FN_MC!Y472="","*",FN_MC!Y472)</f>
        <v>*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TAL699</v>
      </c>
      <c r="M469" s="110">
        <f>IF(FN_MC!J472="","*",FN_MC!J472)</f>
        <v>98</v>
      </c>
      <c r="N469" s="278">
        <f>IF(FN_MC!K472="","*",FN_MC!K472)</f>
        <v>695</v>
      </c>
      <c r="O469" s="278">
        <f>IF(FN_MC!L472="","*",FN_MC!L472)</f>
        <v>697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>
        <f ca="1">_xlfn.XLOOKUP(G469&amp;$V$2,BS_CONTROLE[CHAVE],BS_CONTROLE[Quantidade_11],"-")</f>
        <v>27</v>
      </c>
      <c r="W469" s="111">
        <f ca="1">_xlfn.XLOOKUP(G469&amp;$W$2,BS_CONTROLE[CHAVE],BS_CONTROLE[Quantidade_11],"-")</f>
        <v>0</v>
      </c>
      <c r="X469" s="111" t="str">
        <f ca="1">_xlfn.XLOOKUP(G469&amp;$X$2,BS_CONTROLE[CHAVE],BS_CONTROLE[Quantidade_11],"-")</f>
        <v>-</v>
      </c>
    </row>
    <row r="470" spans="1:24" s="112" customFormat="1">
      <c r="A470" s="108" t="str">
        <f>IF(FN_MC!Y473="","*",FN_MC!Y473)</f>
        <v>*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>
      <c r="A471" s="108" t="str">
        <f>IF(FN_MC!Y474="","*",FN_MC!Y474)</f>
        <v>*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03" t="str">
        <f>IF(FN_MC!N476="","*",FN_MC!N476)</f>
        <v>*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>
      <c r="A474" s="108" t="str">
        <f>IF(FN_MC!Y477="","*",FN_MC!Y477)</f>
        <v>*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624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03" t="str">
        <f>IF(FN_MC!N478="","*",FN_MC!N478)</f>
        <v>-</v>
      </c>
      <c r="M476" s="110" t="str">
        <f>IF(FN_MC!J478="","*",FN_MC!J478)</f>
        <v>*</v>
      </c>
      <c r="N476" s="278" t="str">
        <f>IF(FN_MC!K478="","*",FN_MC!K478)</f>
        <v>*</v>
      </c>
      <c r="O476" s="278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>
      <c r="A477" s="108" t="str">
        <f>IF(FN_MC!Y479="","*",FN_MC!Y479)</f>
        <v>*</v>
      </c>
      <c r="B477" s="108" t="str">
        <f>IF(FN_MC!X479="","*",FN_MC!X479)</f>
        <v>Oportunidade</v>
      </c>
      <c r="C477" s="108" t="str">
        <f>IF(FN_MC!Z479="","*",FN_MC!Z479)</f>
        <v>*</v>
      </c>
      <c r="D477" s="109" t="str">
        <f>IF(FN_MC!S479="","*",FN_MC!S479)</f>
        <v>FERRONORTE</v>
      </c>
      <c r="E477" s="109" t="str">
        <f>IF(FN_MC!T479="","*",FN_MC!T479)</f>
        <v>TMI-TCS</v>
      </c>
      <c r="F477" s="109">
        <f>IF(FN_MC!B479="","*",FN_MC!B479)</f>
        <v>46051</v>
      </c>
      <c r="G477" s="109" t="str">
        <f>IF(FN_MC!D479="","*",FN_MC!D479)</f>
        <v>A62</v>
      </c>
      <c r="H477" s="109" t="str">
        <f>IF(FN_MC!F479="","*",FN_MC!F479)</f>
        <v>INSPEÇÃO AUTO DE LINHA</v>
      </c>
      <c r="I477" s="109" t="str">
        <f>IF(FN_MC!H479="","*",FN_MC!H479)</f>
        <v>TIN</v>
      </c>
      <c r="J477" s="109" t="str">
        <f>IF(FN_MC!I479="","*",FN_MC!I479)</f>
        <v>TVI</v>
      </c>
      <c r="K477" s="109" t="str">
        <f>IF(FN_MC!M479="","*",FN_MC!M479)</f>
        <v>TIN</v>
      </c>
      <c r="L477" s="303" t="str">
        <f>IF(FN_MC!N479="","*",FN_MC!N479)</f>
        <v>TIN1</v>
      </c>
      <c r="M477" s="110">
        <f>IF(FN_MC!J479="","*",FN_MC!J479)</f>
        <v>74</v>
      </c>
      <c r="N477" s="278">
        <f>IF(FN_MC!K479="","*",FN_MC!K479)</f>
        <v>109</v>
      </c>
      <c r="O477" s="278">
        <f>IF(FN_MC!L479="","*",FN_MC!L479)</f>
        <v>226</v>
      </c>
      <c r="P477" s="110"/>
      <c r="Q477" s="127">
        <f>IF(FN_MC!O479="","*",FN_MC!O479)</f>
        <v>0.35416666666666669</v>
      </c>
      <c r="R477" s="127">
        <f>IF(FN_MC!P479="","*",FN_MC!P479)</f>
        <v>4.1666666666666664E-2</v>
      </c>
      <c r="S477" s="109" t="str">
        <f>IF(FN_MC!Q479="","*",CONCATENATE(FN_MC!Q479," ",FN_MC!R479))</f>
        <v>1 BINÁRIO</v>
      </c>
      <c r="T477" s="109" t="str">
        <f>IF(FN_MC!V479="","*",FN_MC!V479)</f>
        <v>Herbert</v>
      </c>
      <c r="U477" s="109" t="str">
        <f>IF(FN_MC!W479="","*",FN_MC!W479)</f>
        <v>Inspeção de auto, apenas circulação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03" t="str">
        <f>IF(FN_MC!N480="","*",FN_MC!N480)</f>
        <v>-</v>
      </c>
      <c r="M478" s="110" t="str">
        <f>IF(FN_MC!J480="","*",FN_MC!J480)</f>
        <v>*</v>
      </c>
      <c r="N478" s="278" t="str">
        <f>IF(FN_MC!K480="","*",FN_MC!K480)</f>
        <v>*</v>
      </c>
      <c r="O478" s="278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Oportunidade</v>
      </c>
      <c r="C479" s="108" t="str">
        <f>IF(FN_MC!Z481="","*",FN_MC!Z481)</f>
        <v>*</v>
      </c>
      <c r="D479" s="109" t="str">
        <f>IF(FN_MC!S481="","*",FN_MC!S481)</f>
        <v>MALHA CENTRAL</v>
      </c>
      <c r="E479" s="109" t="str">
        <f>IF(FN_MC!T481="","*",FN_MC!T481)</f>
        <v>PRV-POV</v>
      </c>
      <c r="F479" s="109">
        <f>IF(FN_MC!B481="","*",FN_MC!B481)</f>
        <v>46051</v>
      </c>
      <c r="G479" s="109" t="str">
        <f>IF(FN_MC!D481="","*",FN_MC!D481)</f>
        <v>W94</v>
      </c>
      <c r="H479" s="109" t="str">
        <f>IF(FN_MC!F481="","*",FN_MC!F481)</f>
        <v>PDM - PEDRA - CARGA</v>
      </c>
      <c r="I479" s="109" t="str">
        <f>IF(FN_MC!H481="","*",FN_MC!H481)</f>
        <v>PPR1</v>
      </c>
      <c r="J479" s="109" t="str">
        <f>IF(FN_MC!I481="","*",FN_MC!I481)</f>
        <v>PIT2</v>
      </c>
      <c r="K479" s="109" t="str">
        <f>IF(FN_MC!M481="","*",FN_MC!M481)</f>
        <v>PPR-PIT</v>
      </c>
      <c r="L479" s="303" t="str">
        <f>IF(FN_MC!N481="","*",FN_MC!N481)</f>
        <v>K18PPR</v>
      </c>
      <c r="M479" s="110">
        <f>IF(FN_MC!J481="","*",FN_MC!J481)</f>
        <v>103</v>
      </c>
      <c r="N479" s="278">
        <f>IF(FN_MC!K481="","*",FN_MC!K481)</f>
        <v>2017</v>
      </c>
      <c r="O479" s="278" t="str">
        <f>IF(FN_MC!L481="","*",FN_MC!L481)</f>
        <v>-</v>
      </c>
      <c r="P479" s="110"/>
      <c r="Q479" s="127">
        <f>IF(FN_MC!O481="","*",FN_MC!O481)</f>
        <v>0.375</v>
      </c>
      <c r="R479" s="127">
        <f>IF(FN_MC!P481="","*",FN_MC!P481)</f>
        <v>0.10416666666666667</v>
      </c>
      <c r="S479" s="109" t="str">
        <f>IF(FN_MC!Q481="","*",CONCATENATE(FN_MC!Q481," ",FN_MC!R481))</f>
        <v>13 VAGÕES</v>
      </c>
      <c r="T479" s="109" t="str">
        <f>IF(FN_MC!V481="","*",FN_MC!V481)</f>
        <v>Lucas</v>
      </c>
      <c r="U479" s="109" t="str">
        <f>IF(FN_MC!W481="","*",FN_MC!W481)</f>
        <v>Carga de pedra PPR-PSS, após deslocamento para PIT</v>
      </c>
      <c r="V479" s="111">
        <f ca="1">_xlfn.XLOOKUP(G479&amp;$V$2,BS_CONTROLE[CHAVE],BS_CONTROLE[Quantidade_11],"-")</f>
        <v>0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>
      <c r="A480" s="108" t="str">
        <f>IF(FN_MC!Y482="","*",FN_MC!Y482)</f>
        <v>*</v>
      </c>
      <c r="B480" s="108" t="str">
        <f>IF(FN_MC!X482="","*",FN_MC!X482)</f>
        <v>Oportunidade</v>
      </c>
      <c r="C480" s="108" t="str">
        <f>IF(FN_MC!Z482="","*",FN_MC!Z482)</f>
        <v>*</v>
      </c>
      <c r="D480" s="109" t="str">
        <f>IF(FN_MC!S482="","*",FN_MC!S482)</f>
        <v>MALHA CENTRAL</v>
      </c>
      <c r="E480" s="109" t="str">
        <f>IF(FN_MC!T482="","*",FN_MC!T482)</f>
        <v>RAMAL</v>
      </c>
      <c r="F480" s="109">
        <f>IF(FN_MC!B482="","*",FN_MC!B482)</f>
        <v>46051</v>
      </c>
      <c r="G480" s="109" t="str">
        <f>IF(FN_MC!D482="","*",FN_MC!D482)</f>
        <v>A88</v>
      </c>
      <c r="H480" s="109" t="str">
        <f>IF(FN_MC!F482="","*",FN_MC!F482)</f>
        <v>OUTRAS ATIVIDADES</v>
      </c>
      <c r="I480" s="109" t="str">
        <f>IF(FN_MC!H482="","*",FN_MC!H482)</f>
        <v>ZIQ</v>
      </c>
      <c r="J480" s="109" t="str">
        <f>IF(FN_MC!I482="","*",FN_MC!I482)</f>
        <v>ZFH2</v>
      </c>
      <c r="K480" s="109" t="str">
        <f>IF(FN_MC!M482="","*",FN_MC!M482)</f>
        <v>ZQY-ZFH</v>
      </c>
      <c r="L480" s="303" t="str">
        <f>IF(FN_MC!N482="","*",FN_MC!N482)</f>
        <v>ZQYZFH</v>
      </c>
      <c r="M480" s="110">
        <f>IF(FN_MC!J482="","*",FN_MC!J482)</f>
        <v>78</v>
      </c>
      <c r="N480" s="278">
        <f>IF(FN_MC!K482="","*",FN_MC!K482)</f>
        <v>186.2</v>
      </c>
      <c r="O480" s="278">
        <f>IF(FN_MC!L482="","*",FN_MC!L482)</f>
        <v>189.2</v>
      </c>
      <c r="P480" s="110"/>
      <c r="Q480" s="127">
        <f>IF(FN_MC!O482="","*",FN_MC!O482)</f>
        <v>0.33333333333333331</v>
      </c>
      <c r="R480" s="127">
        <f>IF(FN_MC!P482="","*",FN_MC!P482)</f>
        <v>8.3333333333333329E-2</v>
      </c>
      <c r="S480" s="109" t="str">
        <f>IF(FN_MC!Q482="","*",CONCATENATE(FN_MC!Q482," ",FN_MC!R482))</f>
        <v>8 BINÁRIO</v>
      </c>
      <c r="T480" s="109" t="str">
        <f>IF(FN_MC!V482="","*",FN_MC!V482)</f>
        <v>Josimar</v>
      </c>
      <c r="U480" s="109" t="str">
        <f>IF(FN_MC!W482="","*",FN_MC!W482)</f>
        <v xml:space="preserve">Troca de dormentes </v>
      </c>
      <c r="V480" s="111">
        <f ca="1">_xlfn.XLOOKUP(G480&amp;$V$2,BS_CONTROLE[CHAVE],BS_CONTROLE[Quantidade_11],"-")</f>
        <v>0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03" t="str">
        <f>IF(FN_MC!N483="","*",FN_MC!N483)</f>
        <v>-</v>
      </c>
      <c r="M481" s="110" t="str">
        <f>IF(FN_MC!J483="","*",FN_MC!J483)</f>
        <v>*</v>
      </c>
      <c r="N481" s="278" t="str">
        <f>IF(FN_MC!K483="","*",FN_MC!K483)</f>
        <v>*</v>
      </c>
      <c r="O481" s="278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>
      <c r="A482" s="108" t="str">
        <f>IF(FN_MC!Y484="","*",FN_MC!Y484)</f>
        <v>*</v>
      </c>
      <c r="B482" s="108" t="str">
        <f>IF(FN_MC!X484="","*",FN_MC!X484)</f>
        <v>Oportunidade</v>
      </c>
      <c r="C482" s="108" t="str">
        <f>IF(FN_MC!Z484="","*",FN_MC!Z484)</f>
        <v>*</v>
      </c>
      <c r="D482" s="109" t="str">
        <f>IF(FN_MC!S484="","*",FN_MC!S484)</f>
        <v>MALHA CENTRAL</v>
      </c>
      <c r="E482" s="109" t="str">
        <f>IF(FN_MC!T484="","*",FN_MC!T484)</f>
        <v>RAMAL</v>
      </c>
      <c r="F482" s="109">
        <f>IF(FN_MC!B484="","*",FN_MC!B484)</f>
        <v>46051</v>
      </c>
      <c r="G482" s="109" t="str">
        <f>IF(FN_MC!D484="","*",FN_MC!D484)</f>
        <v>N41</v>
      </c>
      <c r="H482" s="109" t="str">
        <f>IF(FN_MC!F484="","*",FN_MC!F484)</f>
        <v>DESLOCAMENTO</v>
      </c>
      <c r="I482" s="109" t="str">
        <f>IF(FN_MC!H484="","*",FN_MC!H484)</f>
        <v>ZTP</v>
      </c>
      <c r="J482" s="109" t="str">
        <f>IF(FN_MC!I484="","*",FN_MC!I484)</f>
        <v>ZTO</v>
      </c>
      <c r="K482" s="109" t="str">
        <f>IF(FN_MC!M484="","*",FN_MC!M484)</f>
        <v>ZTP-ZTO</v>
      </c>
      <c r="L482" s="303" t="str">
        <f>IF(FN_MC!N484="","*",FN_MC!N484)</f>
        <v>ZTPZTO</v>
      </c>
      <c r="M482" s="110">
        <f>IF(FN_MC!J484="","*",FN_MC!J484)</f>
        <v>78</v>
      </c>
      <c r="N482" s="278">
        <f>IF(FN_MC!K484="","*",FN_MC!K484)</f>
        <v>334</v>
      </c>
      <c r="O482" s="278" t="str">
        <f>IF(FN_MC!L484="","*",FN_MC!L484)</f>
        <v>-</v>
      </c>
      <c r="P482" s="110"/>
      <c r="Q482" s="127">
        <f>IF(FN_MC!O484="","*",FN_MC!O484)</f>
        <v>0.41666666666666669</v>
      </c>
      <c r="R482" s="127">
        <f>IF(FN_MC!P484="","*",FN_MC!P484)</f>
        <v>4.1666666666666664E-2</v>
      </c>
      <c r="S482" s="109" t="str">
        <f>IF(FN_MC!Q484="","*",CONCATENATE(FN_MC!Q484," ",FN_MC!R484))</f>
        <v>1 BINÁRIO</v>
      </c>
      <c r="T482" s="109" t="str">
        <f>IF(FN_MC!V484="","*",FN_MC!V484)</f>
        <v>PCM</v>
      </c>
      <c r="U482" s="109" t="str">
        <f>IF(FN_MC!W484="","*",FN_MC!W484)</f>
        <v>Deslocar 2 DAS9 + 1AC44 a pedido do CCO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03" t="str">
        <f>IF(FN_MC!N485="","*",FN_MC!N485)</f>
        <v>-</v>
      </c>
      <c r="M483" s="110" t="str">
        <f>IF(FN_MC!J485="","*",FN_MC!J485)</f>
        <v>*</v>
      </c>
      <c r="N483" s="278" t="str">
        <f>IF(FN_MC!K485="","*",FN_MC!K485)</f>
        <v>*</v>
      </c>
      <c r="O483" s="278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03" t="str">
        <f>IF(FN_MC!N486="","*",FN_MC!N486)</f>
        <v>-</v>
      </c>
      <c r="M484" s="110" t="str">
        <f>IF(FN_MC!J486="","*",FN_MC!J486)</f>
        <v>*</v>
      </c>
      <c r="N484" s="278" t="str">
        <f>IF(FN_MC!K486="","*",FN_MC!K486)</f>
        <v>*</v>
      </c>
      <c r="O484" s="278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03" t="str">
        <f>IF(FN_MC!N487="","*",FN_MC!N487)</f>
        <v>-</v>
      </c>
      <c r="M485" s="110" t="str">
        <f>IF(FN_MC!J487="","*",FN_MC!J487)</f>
        <v>*</v>
      </c>
      <c r="N485" s="278" t="str">
        <f>IF(FN_MC!K487="","*",FN_MC!K487)</f>
        <v>*</v>
      </c>
      <c r="O485" s="278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03" t="str">
        <f>IF(FN_MC!N488="","*",FN_MC!N488)</f>
        <v>-</v>
      </c>
      <c r="M486" s="110" t="str">
        <f>IF(FN_MC!J488="","*",FN_MC!J488)</f>
        <v>*</v>
      </c>
      <c r="N486" s="278" t="str">
        <f>IF(FN_MC!K488="","*",FN_MC!K488)</f>
        <v>*</v>
      </c>
      <c r="O486" s="278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03" t="str">
        <f>IF(FN_MC!N489="","*",FN_MC!N489)</f>
        <v>-</v>
      </c>
      <c r="M487" s="110" t="str">
        <f>IF(FN_MC!J489="","*",FN_MC!J489)</f>
        <v>*</v>
      </c>
      <c r="N487" s="278" t="str">
        <f>IF(FN_MC!K489="","*",FN_MC!K489)</f>
        <v>*</v>
      </c>
      <c r="O487" s="278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03" t="str">
        <f>IF(FN_MC!N490="","*",FN_MC!N490)</f>
        <v>-</v>
      </c>
      <c r="M488" s="110" t="str">
        <f>IF(FN_MC!J490="","*",FN_MC!J490)</f>
        <v>*</v>
      </c>
      <c r="N488" s="278" t="str">
        <f>IF(FN_MC!K490="","*",FN_MC!K490)</f>
        <v>*</v>
      </c>
      <c r="O488" s="278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03" t="str">
        <f>IF(FN_MC!N491="","*",FN_MC!N491)</f>
        <v>-</v>
      </c>
      <c r="M489" s="110" t="str">
        <f>IF(FN_MC!J491="","*",FN_MC!J491)</f>
        <v>*</v>
      </c>
      <c r="N489" s="278" t="str">
        <f>IF(FN_MC!K491="","*",FN_MC!K491)</f>
        <v>*</v>
      </c>
      <c r="O489" s="278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03" t="str">
        <f>IF(FN_MC!N492="","*",FN_MC!N492)</f>
        <v>-</v>
      </c>
      <c r="M490" s="110" t="str">
        <f>IF(FN_MC!J492="","*",FN_MC!J492)</f>
        <v>*</v>
      </c>
      <c r="N490" s="278" t="str">
        <f>IF(FN_MC!K492="","*",FN_MC!K492)</f>
        <v>*</v>
      </c>
      <c r="O490" s="278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IF(FN_MC!Y507="","*",FN_MC!Y507)</f>
        <v>*</v>
      </c>
      <c r="B491" s="108" t="str">
        <f>IF(FN_MC!X507="","*",FN_MC!X507)</f>
        <v>*</v>
      </c>
      <c r="C491" s="108" t="str">
        <f>IF(FN_MC!Z507="","*",FN_MC!Z507)</f>
        <v>*</v>
      </c>
      <c r="D491" s="109" t="str">
        <f>IF(FN_MC!S507="","*",FN_MC!S507)</f>
        <v>*</v>
      </c>
      <c r="E491" s="109" t="str">
        <f>IF(FN_MC!T507="","*",FN_MC!T507)</f>
        <v>*</v>
      </c>
      <c r="F491" s="109" t="str">
        <f>IF(FN_MC!B507="","*",FN_MC!B507)</f>
        <v>*</v>
      </c>
      <c r="G491" s="109" t="str">
        <f>IF(FN_MC!D507="","*",FN_MC!D507)</f>
        <v>*</v>
      </c>
      <c r="H491" s="109" t="str">
        <f>IF(FN_MC!F507="","*",FN_MC!F507)</f>
        <v>*</v>
      </c>
      <c r="I491" s="109" t="str">
        <f>IF(FN_MC!H507="","*",FN_MC!H507)</f>
        <v>*</v>
      </c>
      <c r="J491" s="109" t="str">
        <f>IF(FN_MC!I507="","*",FN_MC!I507)</f>
        <v>*</v>
      </c>
      <c r="K491" s="109" t="str">
        <f>IF(FN_MC!M507="","*",FN_MC!M507)</f>
        <v>*</v>
      </c>
      <c r="L491" s="303" t="str">
        <f>IF(FN_MC!N507="","*",FN_MC!N507)</f>
        <v>*</v>
      </c>
      <c r="M491" s="110" t="str">
        <f>IF(FN_MC!J507="","*",FN_MC!J507)</f>
        <v>*</v>
      </c>
      <c r="N491" s="278" t="str">
        <f>IF(FN_MC!K507="","*",FN_MC!K507)</f>
        <v>*</v>
      </c>
      <c r="O491" s="278" t="str">
        <f>IF(FN_MC!L507="","*",FN_MC!L507)</f>
        <v>*</v>
      </c>
      <c r="P491" s="110"/>
      <c r="Q491" s="127" t="str">
        <f>IF(FN_MC!O507="","*",FN_MC!O507)</f>
        <v>*</v>
      </c>
      <c r="R491" s="127" t="str">
        <f>IF(FN_MC!P507="","*",FN_MC!P507)</f>
        <v>*</v>
      </c>
      <c r="S491" s="109" t="str">
        <f>IF(FN_MC!Q507="","*",CONCATENATE(FN_MC!Q507," ",FN_MC!R507))</f>
        <v>*</v>
      </c>
      <c r="T491" s="109" t="str">
        <f>IF(FN_MC!V507="","*",FN_MC!V507)</f>
        <v>*</v>
      </c>
      <c r="U491" s="109" t="str">
        <f>IF(FN_MC!W507="","*",FN_MC!W507)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IF(FN_MC!Y508="","*",FN_MC!Y508)</f>
        <v>*</v>
      </c>
      <c r="B492" s="108" t="str">
        <f>IF(FN_MC!X508="","*",FN_MC!X508)</f>
        <v>*</v>
      </c>
      <c r="C492" s="108" t="str">
        <f>IF(FN_MC!Z508="","*",FN_MC!Z508)</f>
        <v>*</v>
      </c>
      <c r="D492" s="109" t="str">
        <f>IF(FN_MC!S508="","*",FN_MC!S508)</f>
        <v>*</v>
      </c>
      <c r="E492" s="109" t="str">
        <f>IF(FN_MC!T508="","*",FN_MC!T508)</f>
        <v>*</v>
      </c>
      <c r="F492" s="109" t="str">
        <f>IF(FN_MC!B508="","*",FN_MC!B508)</f>
        <v>*</v>
      </c>
      <c r="G492" s="109" t="str">
        <f>IF(FN_MC!D508="","*",FN_MC!D508)</f>
        <v>*</v>
      </c>
      <c r="H492" s="109" t="str">
        <f>IF(FN_MC!F508="","*",FN_MC!F508)</f>
        <v>*</v>
      </c>
      <c r="I492" s="109" t="str">
        <f>IF(FN_MC!H508="","*",FN_MC!H508)</f>
        <v>*</v>
      </c>
      <c r="J492" s="109" t="str">
        <f>IF(FN_MC!I508="","*",FN_MC!I508)</f>
        <v>*</v>
      </c>
      <c r="K492" s="109" t="str">
        <f>IF(FN_MC!M508="","*",FN_MC!M508)</f>
        <v>*</v>
      </c>
      <c r="L492" s="303" t="str">
        <f>IF(FN_MC!N508="","*",FN_MC!N508)</f>
        <v>*</v>
      </c>
      <c r="M492" s="110" t="str">
        <f>IF(FN_MC!J508="","*",FN_MC!J508)</f>
        <v>*</v>
      </c>
      <c r="N492" s="278" t="str">
        <f>IF(FN_MC!K508="","*",FN_MC!K508)</f>
        <v>*</v>
      </c>
      <c r="O492" s="278" t="str">
        <f>IF(FN_MC!L508="","*",FN_MC!L508)</f>
        <v>*</v>
      </c>
      <c r="P492" s="110"/>
      <c r="Q492" s="127" t="str">
        <f>IF(FN_MC!O508="","*",FN_MC!O508)</f>
        <v>*</v>
      </c>
      <c r="R492" s="127" t="str">
        <f>IF(FN_MC!P508="","*",FN_MC!P508)</f>
        <v>*</v>
      </c>
      <c r="S492" s="109" t="str">
        <f>IF(FN_MC!Q508="","*",CONCATENATE(FN_MC!Q508," ",FN_MC!R508))</f>
        <v>*</v>
      </c>
      <c r="T492" s="109" t="str">
        <f>IF(FN_MC!V508="","*",FN_MC!V508)</f>
        <v>*</v>
      </c>
      <c r="U492" s="109" t="str">
        <f>IF(FN_MC!W508="","*",FN_MC!W508)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IF(FN_MC!Y509="","*",FN_MC!Y509)</f>
        <v>*</v>
      </c>
      <c r="B493" s="108" t="str">
        <f>IF(FN_MC!X509="","*",FN_MC!X509)</f>
        <v>*</v>
      </c>
      <c r="C493" s="108" t="str">
        <f>IF(FN_MC!Z509="","*",FN_MC!Z509)</f>
        <v>*</v>
      </c>
      <c r="D493" s="109" t="str">
        <f>IF(FN_MC!S509="","*",FN_MC!S509)</f>
        <v>*</v>
      </c>
      <c r="E493" s="109" t="str">
        <f>IF(FN_MC!T509="","*",FN_MC!T509)</f>
        <v>*</v>
      </c>
      <c r="F493" s="109" t="str">
        <f>IF(FN_MC!B509="","*",FN_MC!B509)</f>
        <v>*</v>
      </c>
      <c r="G493" s="109" t="str">
        <f>IF(FN_MC!D509="","*",FN_MC!D509)</f>
        <v>*</v>
      </c>
      <c r="H493" s="109" t="str">
        <f>IF(FN_MC!F509="","*",FN_MC!F509)</f>
        <v>*</v>
      </c>
      <c r="I493" s="109" t="str">
        <f>IF(FN_MC!H509="","*",FN_MC!H509)</f>
        <v>*</v>
      </c>
      <c r="J493" s="109" t="str">
        <f>IF(FN_MC!I509="","*",FN_MC!I509)</f>
        <v>*</v>
      </c>
      <c r="K493" s="109" t="str">
        <f>IF(FN_MC!M509="","*",FN_MC!M509)</f>
        <v>*</v>
      </c>
      <c r="L493" s="303" t="str">
        <f>IF(FN_MC!N509="","*",FN_MC!N509)</f>
        <v>*</v>
      </c>
      <c r="M493" s="110" t="str">
        <f>IF(FN_MC!J509="","*",FN_MC!J509)</f>
        <v>*</v>
      </c>
      <c r="N493" s="278" t="str">
        <f>IF(FN_MC!K509="","*",FN_MC!K509)</f>
        <v>*</v>
      </c>
      <c r="O493" s="278" t="str">
        <f>IF(FN_MC!L509="","*",FN_MC!L509)</f>
        <v>*</v>
      </c>
      <c r="P493" s="110"/>
      <c r="Q493" s="127" t="str">
        <f>IF(FN_MC!O509="","*",FN_MC!O509)</f>
        <v>*</v>
      </c>
      <c r="R493" s="127" t="str">
        <f>IF(FN_MC!P509="","*",FN_MC!P509)</f>
        <v>*</v>
      </c>
      <c r="S493" s="109" t="str">
        <f>IF(FN_MC!Q509="","*",CONCATENATE(FN_MC!Q509," ",FN_MC!R509))</f>
        <v>*</v>
      </c>
      <c r="T493" s="109" t="str">
        <f>IF(FN_MC!V509="","*",FN_MC!V509)</f>
        <v>*</v>
      </c>
      <c r="U493" s="109" t="str">
        <f>IF(FN_MC!W509="","*",FN_MC!W509)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IF(FN_MC!Y510="","*",FN_MC!Y510)</f>
        <v>*</v>
      </c>
      <c r="B494" s="108" t="str">
        <f>IF(FN_MC!X510="","*",FN_MC!X510)</f>
        <v>*</v>
      </c>
      <c r="C494" s="108" t="str">
        <f>IF(FN_MC!Z510="","*",FN_MC!Z510)</f>
        <v>*</v>
      </c>
      <c r="D494" s="109" t="str">
        <f>IF(FN_MC!S510="","*",FN_MC!S510)</f>
        <v>*</v>
      </c>
      <c r="E494" s="109" t="str">
        <f>IF(FN_MC!T510="","*",FN_MC!T510)</f>
        <v>*</v>
      </c>
      <c r="F494" s="109" t="str">
        <f>IF(FN_MC!B510="","*",FN_MC!B510)</f>
        <v>*</v>
      </c>
      <c r="G494" s="109" t="str">
        <f>IF(FN_MC!D510="","*",FN_MC!D510)</f>
        <v>*</v>
      </c>
      <c r="H494" s="109" t="str">
        <f>IF(FN_MC!F510="","*",FN_MC!F510)</f>
        <v>*</v>
      </c>
      <c r="I494" s="109" t="str">
        <f>IF(FN_MC!H510="","*",FN_MC!H510)</f>
        <v>*</v>
      </c>
      <c r="J494" s="109" t="str">
        <f>IF(FN_MC!I510="","*",FN_MC!I510)</f>
        <v>*</v>
      </c>
      <c r="K494" s="109" t="str">
        <f>IF(FN_MC!M510="","*",FN_MC!M510)</f>
        <v>*</v>
      </c>
      <c r="L494" s="303" t="str">
        <f>IF(FN_MC!N510="","*",FN_MC!N510)</f>
        <v>*</v>
      </c>
      <c r="M494" s="110" t="str">
        <f>IF(FN_MC!J510="","*",FN_MC!J510)</f>
        <v>*</v>
      </c>
      <c r="N494" s="278" t="str">
        <f>IF(FN_MC!K510="","*",FN_MC!K510)</f>
        <v>*</v>
      </c>
      <c r="O494" s="278" t="str">
        <f>IF(FN_MC!L510="","*",FN_MC!L510)</f>
        <v>*</v>
      </c>
      <c r="P494" s="110"/>
      <c r="Q494" s="127" t="str">
        <f>IF(FN_MC!O510="","*",FN_MC!O510)</f>
        <v>*</v>
      </c>
      <c r="R494" s="127" t="str">
        <f>IF(FN_MC!P510="","*",FN_MC!P510)</f>
        <v>*</v>
      </c>
      <c r="S494" s="109" t="str">
        <f>IF(FN_MC!Q510="","*",CONCATENATE(FN_MC!Q510," ",FN_MC!R510))</f>
        <v>*</v>
      </c>
      <c r="T494" s="109" t="str">
        <f>IF(FN_MC!V510="","*",FN_MC!V510)</f>
        <v>*</v>
      </c>
      <c r="U494" s="109" t="str">
        <f>IF(FN_MC!W510="","*",FN_MC!W510)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IF(FN_MC!Y511="","*",FN_MC!Y511)</f>
        <v>*</v>
      </c>
      <c r="B495" s="108" t="str">
        <f>IF(FN_MC!X511="","*",FN_MC!X511)</f>
        <v>*</v>
      </c>
      <c r="C495" s="108" t="str">
        <f>IF(FN_MC!Z511="","*",FN_MC!Z511)</f>
        <v>*</v>
      </c>
      <c r="D495" s="109" t="str">
        <f>IF(FN_MC!S511="","*",FN_MC!S511)</f>
        <v>*</v>
      </c>
      <c r="E495" s="109" t="str">
        <f>IF(FN_MC!T511="","*",FN_MC!T511)</f>
        <v>*</v>
      </c>
      <c r="F495" s="109" t="str">
        <f>IF(FN_MC!B511="","*",FN_MC!B511)</f>
        <v>*</v>
      </c>
      <c r="G495" s="109" t="str">
        <f>IF(FN_MC!D511="","*",FN_MC!D511)</f>
        <v>*</v>
      </c>
      <c r="H495" s="109" t="str">
        <f>IF(FN_MC!F511="","*",FN_MC!F511)</f>
        <v>*</v>
      </c>
      <c r="I495" s="109" t="str">
        <f>IF(FN_MC!H511="","*",FN_MC!H511)</f>
        <v>*</v>
      </c>
      <c r="J495" s="109" t="str">
        <f>IF(FN_MC!I511="","*",FN_MC!I511)</f>
        <v>*</v>
      </c>
      <c r="K495" s="109" t="str">
        <f>IF(FN_MC!M511="","*",FN_MC!M511)</f>
        <v>*</v>
      </c>
      <c r="L495" s="303" t="str">
        <f>IF(FN_MC!N511="","*",FN_MC!N511)</f>
        <v>*</v>
      </c>
      <c r="M495" s="110" t="str">
        <f>IF(FN_MC!J511="","*",FN_MC!J511)</f>
        <v>*</v>
      </c>
      <c r="N495" s="278" t="str">
        <f>IF(FN_MC!K511="","*",FN_MC!K511)</f>
        <v>*</v>
      </c>
      <c r="O495" s="278" t="str">
        <f>IF(FN_MC!L511="","*",FN_MC!L511)</f>
        <v>*</v>
      </c>
      <c r="P495" s="110"/>
      <c r="Q495" s="127" t="str">
        <f>IF(FN_MC!O511="","*",FN_MC!O511)</f>
        <v>*</v>
      </c>
      <c r="R495" s="127" t="str">
        <f>IF(FN_MC!P511="","*",FN_MC!P511)</f>
        <v>*</v>
      </c>
      <c r="S495" s="109" t="str">
        <f>IF(FN_MC!Q511="","*",CONCATENATE(FN_MC!Q511," ",FN_MC!R511))</f>
        <v>*</v>
      </c>
      <c r="T495" s="109" t="str">
        <f>IF(FN_MC!V511="","*",FN_MC!V511)</f>
        <v>*</v>
      </c>
      <c r="U495" s="109" t="str">
        <f>IF(FN_MC!W511="","*",FN_MC!W511)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IF(FN_MC!Y512="","*",FN_MC!Y512)</f>
        <v>*</v>
      </c>
      <c r="B496" s="108" t="str">
        <f>IF(FN_MC!X512="","*",FN_MC!X512)</f>
        <v>*</v>
      </c>
      <c r="C496" s="108" t="str">
        <f>IF(FN_MC!Z512="","*",FN_MC!Z512)</f>
        <v>*</v>
      </c>
      <c r="D496" s="109" t="str">
        <f>IF(FN_MC!S512="","*",FN_MC!S512)</f>
        <v>*</v>
      </c>
      <c r="E496" s="109" t="str">
        <f>IF(FN_MC!T512="","*",FN_MC!T512)</f>
        <v>*</v>
      </c>
      <c r="F496" s="109" t="str">
        <f>IF(FN_MC!B512="","*",FN_MC!B512)</f>
        <v>*</v>
      </c>
      <c r="G496" s="109" t="str">
        <f>IF(FN_MC!D512="","*",FN_MC!D512)</f>
        <v>*</v>
      </c>
      <c r="H496" s="109" t="str">
        <f>IF(FN_MC!F512="","*",FN_MC!F512)</f>
        <v>*</v>
      </c>
      <c r="I496" s="109" t="str">
        <f>IF(FN_MC!H512="","*",FN_MC!H512)</f>
        <v>*</v>
      </c>
      <c r="J496" s="109" t="str">
        <f>IF(FN_MC!I512="","*",FN_MC!I512)</f>
        <v>*</v>
      </c>
      <c r="K496" s="109" t="str">
        <f>IF(FN_MC!M512="","*",FN_MC!M512)</f>
        <v>*</v>
      </c>
      <c r="L496" s="303" t="str">
        <f>IF(FN_MC!N512="","*",FN_MC!N512)</f>
        <v>*</v>
      </c>
      <c r="M496" s="110" t="str">
        <f>IF(FN_MC!J512="","*",FN_MC!J512)</f>
        <v>*</v>
      </c>
      <c r="N496" s="278" t="str">
        <f>IF(FN_MC!K512="","*",FN_MC!K512)</f>
        <v>*</v>
      </c>
      <c r="O496" s="278" t="str">
        <f>IF(FN_MC!L512="","*",FN_MC!L512)</f>
        <v>*</v>
      </c>
      <c r="P496" s="110"/>
      <c r="Q496" s="127" t="str">
        <f>IF(FN_MC!O512="","*",FN_MC!O512)</f>
        <v>*</v>
      </c>
      <c r="R496" s="127" t="str">
        <f>IF(FN_MC!P512="","*",FN_MC!P512)</f>
        <v>*</v>
      </c>
      <c r="S496" s="109" t="str">
        <f>IF(FN_MC!Q512="","*",CONCATENATE(FN_MC!Q512," ",FN_MC!R512))</f>
        <v>*</v>
      </c>
      <c r="T496" s="109" t="str">
        <f>IF(FN_MC!V512="","*",FN_MC!V512)</f>
        <v>*</v>
      </c>
      <c r="U496" s="109" t="str">
        <f>IF(FN_MC!W512="","*",FN_MC!W512)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IF(FN_MC!Y513="","*",FN_MC!Y513)</f>
        <v>*</v>
      </c>
      <c r="B497" s="108" t="str">
        <f>IF(FN_MC!X513="","*",FN_MC!X513)</f>
        <v>*</v>
      </c>
      <c r="C497" s="108" t="str">
        <f>IF(FN_MC!Z513="","*",FN_MC!Z513)</f>
        <v>*</v>
      </c>
      <c r="D497" s="109" t="str">
        <f>IF(FN_MC!S513="","*",FN_MC!S513)</f>
        <v>*</v>
      </c>
      <c r="E497" s="109" t="str">
        <f>IF(FN_MC!T513="","*",FN_MC!T513)</f>
        <v>*</v>
      </c>
      <c r="F497" s="109" t="str">
        <f>IF(FN_MC!B513="","*",FN_MC!B513)</f>
        <v>*</v>
      </c>
      <c r="G497" s="109" t="str">
        <f>IF(FN_MC!D513="","*",FN_MC!D513)</f>
        <v>*</v>
      </c>
      <c r="H497" s="109" t="str">
        <f>IF(FN_MC!F513="","*",FN_MC!F513)</f>
        <v>*</v>
      </c>
      <c r="I497" s="109" t="str">
        <f>IF(FN_MC!H513="","*",FN_MC!H513)</f>
        <v>*</v>
      </c>
      <c r="J497" s="109" t="str">
        <f>IF(FN_MC!I513="","*",FN_MC!I513)</f>
        <v>*</v>
      </c>
      <c r="K497" s="109" t="str">
        <f>IF(FN_MC!M513="","*",FN_MC!M513)</f>
        <v>*</v>
      </c>
      <c r="L497" s="303" t="str">
        <f>IF(FN_MC!N513="","*",FN_MC!N513)</f>
        <v>*</v>
      </c>
      <c r="M497" s="110" t="str">
        <f>IF(FN_MC!J513="","*",FN_MC!J513)</f>
        <v>*</v>
      </c>
      <c r="N497" s="278" t="str">
        <f>IF(FN_MC!K513="","*",FN_MC!K513)</f>
        <v>*</v>
      </c>
      <c r="O497" s="278" t="str">
        <f>IF(FN_MC!L513="","*",FN_MC!L513)</f>
        <v>*</v>
      </c>
      <c r="P497" s="110"/>
      <c r="Q497" s="127" t="str">
        <f>IF(FN_MC!O513="","*",FN_MC!O513)</f>
        <v>*</v>
      </c>
      <c r="R497" s="127" t="str">
        <f>IF(FN_MC!P513="","*",FN_MC!P513)</f>
        <v>*</v>
      </c>
      <c r="S497" s="109" t="str">
        <f>IF(FN_MC!Q513="","*",CONCATENATE(FN_MC!Q513," ",FN_MC!R513))</f>
        <v>*</v>
      </c>
      <c r="T497" s="109" t="str">
        <f>IF(FN_MC!V513="","*",FN_MC!V513)</f>
        <v>*</v>
      </c>
      <c r="U497" s="109" t="str">
        <f>IF(FN_MC!W513="","*",FN_MC!W513)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IF(FN_MC!Y514="","*",FN_MC!Y514)</f>
        <v>*</v>
      </c>
      <c r="B498" s="108" t="str">
        <f>IF(FN_MC!X514="","*",FN_MC!X514)</f>
        <v>*</v>
      </c>
      <c r="C498" s="108" t="str">
        <f>IF(FN_MC!Z514="","*",FN_MC!Z514)</f>
        <v>*</v>
      </c>
      <c r="D498" s="109" t="str">
        <f>IF(FN_MC!S514="","*",FN_MC!S514)</f>
        <v>*</v>
      </c>
      <c r="E498" s="109" t="str">
        <f>IF(FN_MC!T514="","*",FN_MC!T514)</f>
        <v>*</v>
      </c>
      <c r="F498" s="109" t="str">
        <f>IF(FN_MC!B514="","*",FN_MC!B514)</f>
        <v>*</v>
      </c>
      <c r="G498" s="109" t="str">
        <f>IF(FN_MC!D514="","*",FN_MC!D514)</f>
        <v>*</v>
      </c>
      <c r="H498" s="109" t="str">
        <f>IF(FN_MC!F514="","*",FN_MC!F514)</f>
        <v>*</v>
      </c>
      <c r="I498" s="109" t="str">
        <f>IF(FN_MC!H514="","*",FN_MC!H514)</f>
        <v>*</v>
      </c>
      <c r="J498" s="109" t="str">
        <f>IF(FN_MC!I514="","*",FN_MC!I514)</f>
        <v>*</v>
      </c>
      <c r="K498" s="109" t="str">
        <f>IF(FN_MC!M514="","*",FN_MC!M514)</f>
        <v>*</v>
      </c>
      <c r="L498" s="303" t="str">
        <f>IF(FN_MC!N514="","*",FN_MC!N514)</f>
        <v>*</v>
      </c>
      <c r="M498" s="110" t="str">
        <f>IF(FN_MC!J514="","*",FN_MC!J514)</f>
        <v>*</v>
      </c>
      <c r="N498" s="278" t="str">
        <f>IF(FN_MC!K514="","*",FN_MC!K514)</f>
        <v>*</v>
      </c>
      <c r="O498" s="278" t="str">
        <f>IF(FN_MC!L514="","*",FN_MC!L514)</f>
        <v>*</v>
      </c>
      <c r="P498" s="110"/>
      <c r="Q498" s="127" t="str">
        <f>IF(FN_MC!O514="","*",FN_MC!O514)</f>
        <v>*</v>
      </c>
      <c r="R498" s="127" t="str">
        <f>IF(FN_MC!P514="","*",FN_MC!P514)</f>
        <v>*</v>
      </c>
      <c r="S498" s="109" t="str">
        <f>IF(FN_MC!Q514="","*",CONCATENATE(FN_MC!Q514," ",FN_MC!R514))</f>
        <v>*</v>
      </c>
      <c r="T498" s="109" t="str">
        <f>IF(FN_MC!V514="","*",FN_MC!V514)</f>
        <v>*</v>
      </c>
      <c r="U498" s="109" t="str">
        <f>IF(FN_MC!W514="","*",FN_MC!W514)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IF(FN_MC!Y515="","*",FN_MC!Y515)</f>
        <v>*</v>
      </c>
      <c r="B499" s="108" t="str">
        <f>IF(FN_MC!X515="","*",FN_MC!X515)</f>
        <v>*</v>
      </c>
      <c r="C499" s="108" t="str">
        <f>IF(FN_MC!Z515="","*",FN_MC!Z515)</f>
        <v>*</v>
      </c>
      <c r="D499" s="109" t="str">
        <f>IF(FN_MC!S515="","*",FN_MC!S515)</f>
        <v>*</v>
      </c>
      <c r="E499" s="109" t="str">
        <f>IF(FN_MC!T515="","*",FN_MC!T515)</f>
        <v>*</v>
      </c>
      <c r="F499" s="109" t="str">
        <f>IF(FN_MC!B515="","*",FN_MC!B515)</f>
        <v>*</v>
      </c>
      <c r="G499" s="109" t="str">
        <f>IF(FN_MC!D515="","*",FN_MC!D515)</f>
        <v>*</v>
      </c>
      <c r="H499" s="109" t="str">
        <f>IF(FN_MC!F515="","*",FN_MC!F515)</f>
        <v>*</v>
      </c>
      <c r="I499" s="109" t="str">
        <f>IF(FN_MC!H515="","*",FN_MC!H515)</f>
        <v>*</v>
      </c>
      <c r="J499" s="109" t="str">
        <f>IF(FN_MC!I515="","*",FN_MC!I515)</f>
        <v>*</v>
      </c>
      <c r="K499" s="109" t="str">
        <f>IF(FN_MC!M515="","*",FN_MC!M515)</f>
        <v>*</v>
      </c>
      <c r="L499" s="303" t="str">
        <f>IF(FN_MC!N515="","*",FN_MC!N515)</f>
        <v>*</v>
      </c>
      <c r="M499" s="110" t="str">
        <f>IF(FN_MC!J515="","*",FN_MC!J515)</f>
        <v>*</v>
      </c>
      <c r="N499" s="278" t="str">
        <f>IF(FN_MC!K515="","*",FN_MC!K515)</f>
        <v>*</v>
      </c>
      <c r="O499" s="278" t="str">
        <f>IF(FN_MC!L515="","*",FN_MC!L515)</f>
        <v>*</v>
      </c>
      <c r="P499" s="110"/>
      <c r="Q499" s="127" t="str">
        <f>IF(FN_MC!O515="","*",FN_MC!O515)</f>
        <v>*</v>
      </c>
      <c r="R499" s="127" t="str">
        <f>IF(FN_MC!P515="","*",FN_MC!P515)</f>
        <v>*</v>
      </c>
      <c r="S499" s="109" t="str">
        <f>IF(FN_MC!Q515="","*",CONCATENATE(FN_MC!Q515," ",FN_MC!R515))</f>
        <v>*</v>
      </c>
      <c r="T499" s="109" t="str">
        <f>IF(FN_MC!V515="","*",FN_MC!V515)</f>
        <v>*</v>
      </c>
      <c r="U499" s="109" t="str">
        <f>IF(FN_MC!W515="","*",FN_MC!W515)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IF(FN_MC!Y516="","*",FN_MC!Y516)</f>
        <v>*</v>
      </c>
      <c r="B500" s="108" t="str">
        <f>IF(FN_MC!X516="","*",FN_MC!X516)</f>
        <v>*</v>
      </c>
      <c r="C500" s="108" t="str">
        <f>IF(FN_MC!Z516="","*",FN_MC!Z516)</f>
        <v>*</v>
      </c>
      <c r="D500" s="109" t="str">
        <f>IF(FN_MC!S516="","*",FN_MC!S516)</f>
        <v>*</v>
      </c>
      <c r="E500" s="109" t="str">
        <f>IF(FN_MC!T516="","*",FN_MC!T516)</f>
        <v>*</v>
      </c>
      <c r="F500" s="109" t="str">
        <f>IF(FN_MC!B516="","*",FN_MC!B516)</f>
        <v>*</v>
      </c>
      <c r="G500" s="109" t="str">
        <f>IF(FN_MC!D516="","*",FN_MC!D516)</f>
        <v>*</v>
      </c>
      <c r="H500" s="109" t="str">
        <f>IF(FN_MC!F516="","*",FN_MC!F516)</f>
        <v>*</v>
      </c>
      <c r="I500" s="109" t="str">
        <f>IF(FN_MC!H516="","*",FN_MC!H516)</f>
        <v>*</v>
      </c>
      <c r="J500" s="109" t="str">
        <f>IF(FN_MC!I516="","*",FN_MC!I516)</f>
        <v>*</v>
      </c>
      <c r="K500" s="109" t="str">
        <f>IF(FN_MC!M516="","*",FN_MC!M516)</f>
        <v>*</v>
      </c>
      <c r="L500" s="303" t="str">
        <f>IF(FN_MC!N516="","*",FN_MC!N516)</f>
        <v>*</v>
      </c>
      <c r="M500" s="110" t="str">
        <f>IF(FN_MC!J516="","*",FN_MC!J516)</f>
        <v>*</v>
      </c>
      <c r="N500" s="278" t="str">
        <f>IF(FN_MC!K516="","*",FN_MC!K516)</f>
        <v>*</v>
      </c>
      <c r="O500" s="278" t="str">
        <f>IF(FN_MC!L516="","*",FN_MC!L516)</f>
        <v>*</v>
      </c>
      <c r="P500" s="110"/>
      <c r="Q500" s="127" t="str">
        <f>IF(FN_MC!O516="","*",FN_MC!O516)</f>
        <v>*</v>
      </c>
      <c r="R500" s="127" t="str">
        <f>IF(FN_MC!P516="","*",FN_MC!P516)</f>
        <v>*</v>
      </c>
      <c r="S500" s="109" t="str">
        <f>IF(FN_MC!Q516="","*",CONCATENATE(FN_MC!Q516," ",FN_MC!R516))</f>
        <v>*</v>
      </c>
      <c r="T500" s="109" t="str">
        <f>IF(FN_MC!V516="","*",FN_MC!V516)</f>
        <v>*</v>
      </c>
      <c r="U500" s="109" t="str">
        <f>IF(FN_MC!W516="","*",FN_MC!W516)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IF(FN_MC!Y517="","*",FN_MC!Y517)</f>
        <v>*</v>
      </c>
      <c r="B501" s="108" t="str">
        <f>IF(FN_MC!X517="","*",FN_MC!X517)</f>
        <v>*</v>
      </c>
      <c r="C501" s="108" t="str">
        <f>IF(FN_MC!Z517="","*",FN_MC!Z517)</f>
        <v>*</v>
      </c>
      <c r="D501" s="109" t="str">
        <f>IF(FN_MC!S517="","*",FN_MC!S517)</f>
        <v>*</v>
      </c>
      <c r="E501" s="109" t="str">
        <f>IF(FN_MC!T517="","*",FN_MC!T517)</f>
        <v>*</v>
      </c>
      <c r="F501" s="109" t="str">
        <f>IF(FN_MC!B517="","*",FN_MC!B517)</f>
        <v>*</v>
      </c>
      <c r="G501" s="109" t="str">
        <f>IF(FN_MC!D517="","*",FN_MC!D517)</f>
        <v>*</v>
      </c>
      <c r="H501" s="109" t="str">
        <f>IF(FN_MC!F517="","*",FN_MC!F517)</f>
        <v>*</v>
      </c>
      <c r="I501" s="109" t="str">
        <f>IF(FN_MC!H517="","*",FN_MC!H517)</f>
        <v>*</v>
      </c>
      <c r="J501" s="109" t="str">
        <f>IF(FN_MC!I517="","*",FN_MC!I517)</f>
        <v>*</v>
      </c>
      <c r="K501" s="109" t="str">
        <f>IF(FN_MC!M517="","*",FN_MC!M517)</f>
        <v>*</v>
      </c>
      <c r="L501" s="303" t="str">
        <f>IF(FN_MC!N517="","*",FN_MC!N517)</f>
        <v>*</v>
      </c>
      <c r="M501" s="110" t="str">
        <f>IF(FN_MC!J517="","*",FN_MC!J517)</f>
        <v>*</v>
      </c>
      <c r="N501" s="278" t="str">
        <f>IF(FN_MC!K517="","*",FN_MC!K517)</f>
        <v>*</v>
      </c>
      <c r="O501" s="278" t="str">
        <f>IF(FN_MC!L517="","*",FN_MC!L517)</f>
        <v>*</v>
      </c>
      <c r="P501" s="110"/>
      <c r="Q501" s="127" t="str">
        <f>IF(FN_MC!O517="","*",FN_MC!O517)</f>
        <v>*</v>
      </c>
      <c r="R501" s="127" t="str">
        <f>IF(FN_MC!P517="","*",FN_MC!P517)</f>
        <v>*</v>
      </c>
      <c r="S501" s="109" t="str">
        <f>IF(FN_MC!Q517="","*",CONCATENATE(FN_MC!Q517," ",FN_MC!R517))</f>
        <v>*</v>
      </c>
      <c r="T501" s="109" t="str">
        <f>IF(FN_MC!V517="","*",FN_MC!V517)</f>
        <v>*</v>
      </c>
      <c r="U501" s="109" t="str">
        <f>IF(FN_MC!W517="","*",FN_MC!W517)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IF(FN_MC!Y518="","*",FN_MC!Y518)</f>
        <v>*</v>
      </c>
      <c r="B502" s="108" t="str">
        <f>IF(FN_MC!X518="","*",FN_MC!X518)</f>
        <v>*</v>
      </c>
      <c r="C502" s="108" t="str">
        <f>IF(FN_MC!Z518="","*",FN_MC!Z518)</f>
        <v>*</v>
      </c>
      <c r="D502" s="109" t="str">
        <f>IF(FN_MC!S518="","*",FN_MC!S518)</f>
        <v>*</v>
      </c>
      <c r="E502" s="109" t="str">
        <f>IF(FN_MC!T518="","*",FN_MC!T518)</f>
        <v>*</v>
      </c>
      <c r="F502" s="109" t="str">
        <f>IF(FN_MC!B518="","*",FN_MC!B518)</f>
        <v>*</v>
      </c>
      <c r="G502" s="109" t="str">
        <f>IF(FN_MC!D518="","*",FN_MC!D518)</f>
        <v>*</v>
      </c>
      <c r="H502" s="109" t="str">
        <f>IF(FN_MC!F518="","*",FN_MC!F518)</f>
        <v>*</v>
      </c>
      <c r="I502" s="109" t="str">
        <f>IF(FN_MC!H518="","*",FN_MC!H518)</f>
        <v>*</v>
      </c>
      <c r="J502" s="109" t="str">
        <f>IF(FN_MC!I518="","*",FN_MC!I518)</f>
        <v>*</v>
      </c>
      <c r="K502" s="109" t="str">
        <f>IF(FN_MC!M518="","*",FN_MC!M518)</f>
        <v>*</v>
      </c>
      <c r="L502" s="303" t="str">
        <f>IF(FN_MC!N518="","*",FN_MC!N518)</f>
        <v>*</v>
      </c>
      <c r="M502" s="110" t="str">
        <f>IF(FN_MC!J518="","*",FN_MC!J518)</f>
        <v>*</v>
      </c>
      <c r="N502" s="278" t="str">
        <f>IF(FN_MC!K518="","*",FN_MC!K518)</f>
        <v>*</v>
      </c>
      <c r="O502" s="278" t="str">
        <f>IF(FN_MC!L518="","*",FN_MC!L518)</f>
        <v>*</v>
      </c>
      <c r="P502" s="110"/>
      <c r="Q502" s="127" t="str">
        <f>IF(FN_MC!O518="","*",FN_MC!O518)</f>
        <v>*</v>
      </c>
      <c r="R502" s="127" t="str">
        <f>IF(FN_MC!P518="","*",FN_MC!P518)</f>
        <v>*</v>
      </c>
      <c r="S502" s="109" t="str">
        <f>IF(FN_MC!Q518="","*",CONCATENATE(FN_MC!Q518," ",FN_MC!R518))</f>
        <v>*</v>
      </c>
      <c r="T502" s="109" t="str">
        <f>IF(FN_MC!V518="","*",FN_MC!V518)</f>
        <v>*</v>
      </c>
      <c r="U502" s="109" t="str">
        <f>IF(FN_MC!W518="","*",FN_MC!W518)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IF(FN_MC!Y519="","*",FN_MC!Y519)</f>
        <v>*</v>
      </c>
      <c r="B503" s="108" t="str">
        <f>IF(FN_MC!X519="","*",FN_MC!X519)</f>
        <v>*</v>
      </c>
      <c r="C503" s="108" t="str">
        <f>IF(FN_MC!Z519="","*",FN_MC!Z519)</f>
        <v>*</v>
      </c>
      <c r="D503" s="109" t="str">
        <f>IF(FN_MC!S519="","*",FN_MC!S519)</f>
        <v>*</v>
      </c>
      <c r="E503" s="109" t="str">
        <f>IF(FN_MC!T519="","*",FN_MC!T519)</f>
        <v>*</v>
      </c>
      <c r="F503" s="109" t="str">
        <f>IF(FN_MC!B519="","*",FN_MC!B519)</f>
        <v>*</v>
      </c>
      <c r="G503" s="109" t="str">
        <f>IF(FN_MC!D519="","*",FN_MC!D519)</f>
        <v>*</v>
      </c>
      <c r="H503" s="109" t="str">
        <f>IF(FN_MC!F519="","*",FN_MC!F519)</f>
        <v>*</v>
      </c>
      <c r="I503" s="109" t="str">
        <f>IF(FN_MC!H519="","*",FN_MC!H519)</f>
        <v>*</v>
      </c>
      <c r="J503" s="109" t="str">
        <f>IF(FN_MC!I519="","*",FN_MC!I519)</f>
        <v>*</v>
      </c>
      <c r="K503" s="109" t="str">
        <f>IF(FN_MC!M519="","*",FN_MC!M519)</f>
        <v>*</v>
      </c>
      <c r="L503" s="303" t="str">
        <f>IF(FN_MC!N519="","*",FN_MC!N519)</f>
        <v>*</v>
      </c>
      <c r="M503" s="110" t="str">
        <f>IF(FN_MC!J519="","*",FN_MC!J519)</f>
        <v>*</v>
      </c>
      <c r="N503" s="278" t="str">
        <f>IF(FN_MC!K519="","*",FN_MC!K519)</f>
        <v>*</v>
      </c>
      <c r="O503" s="278" t="str">
        <f>IF(FN_MC!L519="","*",FN_MC!L519)</f>
        <v>*</v>
      </c>
      <c r="P503" s="110"/>
      <c r="Q503" s="127" t="str">
        <f>IF(FN_MC!O519="","*",FN_MC!O519)</f>
        <v>*</v>
      </c>
      <c r="R503" s="127" t="str">
        <f>IF(FN_MC!P519="","*",FN_MC!P519)</f>
        <v>*</v>
      </c>
      <c r="S503" s="109" t="str">
        <f>IF(FN_MC!Q519="","*",CONCATENATE(FN_MC!Q519," ",FN_MC!R519))</f>
        <v>*</v>
      </c>
      <c r="T503" s="109" t="str">
        <f>IF(FN_MC!V519="","*",FN_MC!V519)</f>
        <v>*</v>
      </c>
      <c r="U503" s="109" t="str">
        <f>IF(FN_MC!W519="","*",FN_MC!W519)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IF(FN_MC!Y520="","*",FN_MC!Y520)</f>
        <v>*</v>
      </c>
      <c r="B504" s="108" t="str">
        <f>IF(FN_MC!X520="","*",FN_MC!X520)</f>
        <v>*</v>
      </c>
      <c r="C504" s="108" t="str">
        <f>IF(FN_MC!Z520="","*",FN_MC!Z520)</f>
        <v>*</v>
      </c>
      <c r="D504" s="109" t="str">
        <f>IF(FN_MC!S520="","*",FN_MC!S520)</f>
        <v>*</v>
      </c>
      <c r="E504" s="109" t="str">
        <f>IF(FN_MC!T520="","*",FN_MC!T520)</f>
        <v>*</v>
      </c>
      <c r="F504" s="109" t="str">
        <f>IF(FN_MC!B520="","*",FN_MC!B520)</f>
        <v>*</v>
      </c>
      <c r="G504" s="109" t="str">
        <f>IF(FN_MC!D520="","*",FN_MC!D520)</f>
        <v>*</v>
      </c>
      <c r="H504" s="109" t="str">
        <f>IF(FN_MC!F520="","*",FN_MC!F520)</f>
        <v>*</v>
      </c>
      <c r="I504" s="109" t="str">
        <f>IF(FN_MC!H520="","*",FN_MC!H520)</f>
        <v>*</v>
      </c>
      <c r="J504" s="109" t="str">
        <f>IF(FN_MC!I520="","*",FN_MC!I520)</f>
        <v>*</v>
      </c>
      <c r="K504" s="109" t="str">
        <f>IF(FN_MC!M520="","*",FN_MC!M520)</f>
        <v>*</v>
      </c>
      <c r="L504" s="303" t="str">
        <f>IF(FN_MC!N520="","*",FN_MC!N520)</f>
        <v>*</v>
      </c>
      <c r="M504" s="110" t="str">
        <f>IF(FN_MC!J520="","*",FN_MC!J520)</f>
        <v>*</v>
      </c>
      <c r="N504" s="278" t="str">
        <f>IF(FN_MC!K520="","*",FN_MC!K520)</f>
        <v>*</v>
      </c>
      <c r="O504" s="278" t="str">
        <f>IF(FN_MC!L520="","*",FN_MC!L520)</f>
        <v>*</v>
      </c>
      <c r="P504" s="110"/>
      <c r="Q504" s="127" t="str">
        <f>IF(FN_MC!O520="","*",FN_MC!O520)</f>
        <v>*</v>
      </c>
      <c r="R504" s="127" t="str">
        <f>IF(FN_MC!P520="","*",FN_MC!P520)</f>
        <v>*</v>
      </c>
      <c r="S504" s="109" t="str">
        <f>IF(FN_MC!Q520="","*",CONCATENATE(FN_MC!Q520," ",FN_MC!R520))</f>
        <v>*</v>
      </c>
      <c r="T504" s="109" t="str">
        <f>IF(FN_MC!V520="","*",FN_MC!V520)</f>
        <v>*</v>
      </c>
      <c r="U504" s="109" t="str">
        <f>IF(FN_MC!W520="","*",FN_MC!W520)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IF(FN_MC!Y521="","*",FN_MC!Y521)</f>
        <v>*</v>
      </c>
      <c r="B505" s="108" t="str">
        <f>IF(FN_MC!X521="","*",FN_MC!X521)</f>
        <v>*</v>
      </c>
      <c r="C505" s="108" t="str">
        <f>IF(FN_MC!Z521="","*",FN_MC!Z521)</f>
        <v>*</v>
      </c>
      <c r="D505" s="109" t="str">
        <f>IF(FN_MC!S521="","*",FN_MC!S521)</f>
        <v>*</v>
      </c>
      <c r="E505" s="109" t="str">
        <f>IF(FN_MC!T521="","*",FN_MC!T521)</f>
        <v>*</v>
      </c>
      <c r="F505" s="109" t="str">
        <f>IF(FN_MC!B521="","*",FN_MC!B521)</f>
        <v>*</v>
      </c>
      <c r="G505" s="109" t="str">
        <f>IF(FN_MC!D521="","*",FN_MC!D521)</f>
        <v>*</v>
      </c>
      <c r="H505" s="109" t="str">
        <f>IF(FN_MC!F521="","*",FN_MC!F521)</f>
        <v>*</v>
      </c>
      <c r="I505" s="109" t="str">
        <f>IF(FN_MC!H521="","*",FN_MC!H521)</f>
        <v>*</v>
      </c>
      <c r="J505" s="109" t="str">
        <f>IF(FN_MC!I521="","*",FN_MC!I521)</f>
        <v>*</v>
      </c>
      <c r="K505" s="109" t="str">
        <f>IF(FN_MC!M521="","*",FN_MC!M521)</f>
        <v>*</v>
      </c>
      <c r="L505" s="303" t="str">
        <f>IF(FN_MC!N521="","*",FN_MC!N521)</f>
        <v>*</v>
      </c>
      <c r="M505" s="110" t="str">
        <f>IF(FN_MC!J521="","*",FN_MC!J521)</f>
        <v>*</v>
      </c>
      <c r="N505" s="278" t="str">
        <f>IF(FN_MC!K521="","*",FN_MC!K521)</f>
        <v>*</v>
      </c>
      <c r="O505" s="278" t="str">
        <f>IF(FN_MC!L521="","*",FN_MC!L521)</f>
        <v>*</v>
      </c>
      <c r="P505" s="110"/>
      <c r="Q505" s="127" t="str">
        <f>IF(FN_MC!O521="","*",FN_MC!O521)</f>
        <v>*</v>
      </c>
      <c r="R505" s="127" t="str">
        <f>IF(FN_MC!P521="","*",FN_MC!P521)</f>
        <v>*</v>
      </c>
      <c r="S505" s="109" t="str">
        <f>IF(FN_MC!Q521="","*",CONCATENATE(FN_MC!Q521," ",FN_MC!R521))</f>
        <v>*</v>
      </c>
      <c r="T505" s="109" t="str">
        <f>IF(FN_MC!V521="","*",FN_MC!V521)</f>
        <v>*</v>
      </c>
      <c r="U505" s="109" t="str">
        <f>IF(FN_MC!W521="","*",FN_MC!W521)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IF(FN_MC!Y522="","*",FN_MC!Y522)</f>
        <v>*</v>
      </c>
      <c r="B506" s="108" t="str">
        <f>IF(FN_MC!X522="","*",FN_MC!X522)</f>
        <v>*</v>
      </c>
      <c r="C506" s="108" t="str">
        <f>IF(FN_MC!Z522="","*",FN_MC!Z522)</f>
        <v>*</v>
      </c>
      <c r="D506" s="109" t="str">
        <f>IF(FN_MC!S522="","*",FN_MC!S522)</f>
        <v>*</v>
      </c>
      <c r="E506" s="109" t="str">
        <f>IF(FN_MC!T522="","*",FN_MC!T522)</f>
        <v>*</v>
      </c>
      <c r="F506" s="109" t="str">
        <f>IF(FN_MC!B522="","*",FN_MC!B522)</f>
        <v>*</v>
      </c>
      <c r="G506" s="109" t="str">
        <f>IF(FN_MC!D522="","*",FN_MC!D522)</f>
        <v>*</v>
      </c>
      <c r="H506" s="109" t="str">
        <f>IF(FN_MC!F522="","*",FN_MC!F522)</f>
        <v>*</v>
      </c>
      <c r="I506" s="109" t="str">
        <f>IF(FN_MC!H522="","*",FN_MC!H522)</f>
        <v>*</v>
      </c>
      <c r="J506" s="109" t="str">
        <f>IF(FN_MC!I522="","*",FN_MC!I522)</f>
        <v>*</v>
      </c>
      <c r="K506" s="109" t="str">
        <f>IF(FN_MC!M522="","*",FN_MC!M522)</f>
        <v>*</v>
      </c>
      <c r="L506" s="303" t="str">
        <f>IF(FN_MC!N522="","*",FN_MC!N522)</f>
        <v>*</v>
      </c>
      <c r="M506" s="110" t="str">
        <f>IF(FN_MC!J522="","*",FN_MC!J522)</f>
        <v>*</v>
      </c>
      <c r="N506" s="278" t="str">
        <f>IF(FN_MC!K522="","*",FN_MC!K522)</f>
        <v>*</v>
      </c>
      <c r="O506" s="278" t="str">
        <f>IF(FN_MC!L522="","*",FN_MC!L522)</f>
        <v>*</v>
      </c>
      <c r="P506" s="110"/>
      <c r="Q506" s="127" t="str">
        <f>IF(FN_MC!O522="","*",FN_MC!O522)</f>
        <v>*</v>
      </c>
      <c r="R506" s="127" t="str">
        <f>IF(FN_MC!P522="","*",FN_MC!P522)</f>
        <v>*</v>
      </c>
      <c r="S506" s="109" t="str">
        <f>IF(FN_MC!Q522="","*",CONCATENATE(FN_MC!Q522," ",FN_MC!R522))</f>
        <v>*</v>
      </c>
      <c r="T506" s="109" t="str">
        <f>IF(FN_MC!V522="","*",FN_MC!V522)</f>
        <v>*</v>
      </c>
      <c r="U506" s="109" t="str">
        <f>IF(FN_MC!W522="","*",FN_MC!W522)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IF(FN_MC!Y523="","*",FN_MC!Y523)</f>
        <v>*</v>
      </c>
      <c r="B507" s="108" t="str">
        <f>IF(FN_MC!X523="","*",FN_MC!X523)</f>
        <v>*</v>
      </c>
      <c r="C507" s="108" t="str">
        <f>IF(FN_MC!Z523="","*",FN_MC!Z523)</f>
        <v>*</v>
      </c>
      <c r="D507" s="109" t="str">
        <f>IF(FN_MC!S523="","*",FN_MC!S523)</f>
        <v>*</v>
      </c>
      <c r="E507" s="109" t="str">
        <f>IF(FN_MC!T523="","*",FN_MC!T523)</f>
        <v>*</v>
      </c>
      <c r="F507" s="109" t="str">
        <f>IF(FN_MC!B523="","*",FN_MC!B523)</f>
        <v>*</v>
      </c>
      <c r="G507" s="109" t="str">
        <f>IF(FN_MC!D523="","*",FN_MC!D523)</f>
        <v>*</v>
      </c>
      <c r="H507" s="109" t="str">
        <f>IF(FN_MC!F523="","*",FN_MC!F523)</f>
        <v>*</v>
      </c>
      <c r="I507" s="109" t="str">
        <f>IF(FN_MC!H523="","*",FN_MC!H523)</f>
        <v>*</v>
      </c>
      <c r="J507" s="109" t="str">
        <f>IF(FN_MC!I523="","*",FN_MC!I523)</f>
        <v>*</v>
      </c>
      <c r="K507" s="109" t="str">
        <f>IF(FN_MC!M523="","*",FN_MC!M523)</f>
        <v>*</v>
      </c>
      <c r="L507" s="303" t="str">
        <f>IF(FN_MC!N523="","*",FN_MC!N523)</f>
        <v>*</v>
      </c>
      <c r="M507" s="110" t="str">
        <f>IF(FN_MC!J523="","*",FN_MC!J523)</f>
        <v>*</v>
      </c>
      <c r="N507" s="278" t="str">
        <f>IF(FN_MC!K523="","*",FN_MC!K523)</f>
        <v>*</v>
      </c>
      <c r="O507" s="278" t="str">
        <f>IF(FN_MC!L523="","*",FN_MC!L523)</f>
        <v>*</v>
      </c>
      <c r="P507" s="110"/>
      <c r="Q507" s="127" t="str">
        <f>IF(FN_MC!O523="","*",FN_MC!O523)</f>
        <v>*</v>
      </c>
      <c r="R507" s="127" t="str">
        <f>IF(FN_MC!P523="","*",FN_MC!P523)</f>
        <v>*</v>
      </c>
      <c r="S507" s="109" t="str">
        <f>IF(FN_MC!Q523="","*",CONCATENATE(FN_MC!Q523," ",FN_MC!R523))</f>
        <v>*</v>
      </c>
      <c r="T507" s="109" t="str">
        <f>IF(FN_MC!V523="","*",FN_MC!V523)</f>
        <v>*</v>
      </c>
      <c r="U507" s="109" t="str">
        <f>IF(FN_MC!W523="","*",FN_MC!W523)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IF(FN_MC!Y524="","*",FN_MC!Y524)</f>
        <v>*</v>
      </c>
      <c r="B508" s="108" t="str">
        <f>IF(FN_MC!X524="","*",FN_MC!X524)</f>
        <v>*</v>
      </c>
      <c r="C508" s="108" t="str">
        <f>IF(FN_MC!Z524="","*",FN_MC!Z524)</f>
        <v>*</v>
      </c>
      <c r="D508" s="109" t="str">
        <f>IF(FN_MC!S524="","*",FN_MC!S524)</f>
        <v>*</v>
      </c>
      <c r="E508" s="109" t="str">
        <f>IF(FN_MC!T524="","*",FN_MC!T524)</f>
        <v>*</v>
      </c>
      <c r="F508" s="109" t="str">
        <f>IF(FN_MC!B524="","*",FN_MC!B524)</f>
        <v>*</v>
      </c>
      <c r="G508" s="109" t="str">
        <f>IF(FN_MC!D524="","*",FN_MC!D524)</f>
        <v>*</v>
      </c>
      <c r="H508" s="109" t="str">
        <f>IF(FN_MC!F524="","*",FN_MC!F524)</f>
        <v>*</v>
      </c>
      <c r="I508" s="109" t="str">
        <f>IF(FN_MC!H524="","*",FN_MC!H524)</f>
        <v>*</v>
      </c>
      <c r="J508" s="109" t="str">
        <f>IF(FN_MC!I524="","*",FN_MC!I524)</f>
        <v>*</v>
      </c>
      <c r="K508" s="109" t="str">
        <f>IF(FN_MC!M524="","*",FN_MC!M524)</f>
        <v>*</v>
      </c>
      <c r="L508" s="303" t="str">
        <f>IF(FN_MC!N524="","*",FN_MC!N524)</f>
        <v>*</v>
      </c>
      <c r="M508" s="110" t="str">
        <f>IF(FN_MC!J524="","*",FN_MC!J524)</f>
        <v>*</v>
      </c>
      <c r="N508" s="278" t="str">
        <f>IF(FN_MC!K524="","*",FN_MC!K524)</f>
        <v>*</v>
      </c>
      <c r="O508" s="278" t="str">
        <f>IF(FN_MC!L524="","*",FN_MC!L524)</f>
        <v>*</v>
      </c>
      <c r="P508" s="110"/>
      <c r="Q508" s="127" t="str">
        <f>IF(FN_MC!O524="","*",FN_MC!O524)</f>
        <v>*</v>
      </c>
      <c r="R508" s="127" t="str">
        <f>IF(FN_MC!P524="","*",FN_MC!P524)</f>
        <v>*</v>
      </c>
      <c r="S508" s="109" t="str">
        <f>IF(FN_MC!Q524="","*",CONCATENATE(FN_MC!Q524," ",FN_MC!R524))</f>
        <v>*</v>
      </c>
      <c r="T508" s="109" t="str">
        <f>IF(FN_MC!V524="","*",FN_MC!V524)</f>
        <v>*</v>
      </c>
      <c r="U508" s="109" t="str">
        <f>IF(FN_MC!W524="","*",FN_MC!W524)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IF(FN_MC!Y525="","*",FN_MC!Y525)</f>
        <v>*</v>
      </c>
      <c r="B509" s="108" t="str">
        <f>IF(FN_MC!X525="","*",FN_MC!X525)</f>
        <v>*</v>
      </c>
      <c r="C509" s="108" t="str">
        <f>IF(FN_MC!Z525="","*",FN_MC!Z525)</f>
        <v>*</v>
      </c>
      <c r="D509" s="109" t="str">
        <f>IF(FN_MC!S525="","*",FN_MC!S525)</f>
        <v>*</v>
      </c>
      <c r="E509" s="109" t="str">
        <f>IF(FN_MC!T525="","*",FN_MC!T525)</f>
        <v>*</v>
      </c>
      <c r="F509" s="109" t="str">
        <f>IF(FN_MC!B525="","*",FN_MC!B525)</f>
        <v>*</v>
      </c>
      <c r="G509" s="109" t="str">
        <f>IF(FN_MC!D525="","*",FN_MC!D525)</f>
        <v>*</v>
      </c>
      <c r="H509" s="109" t="str">
        <f>IF(FN_MC!F525="","*",FN_MC!F525)</f>
        <v>*</v>
      </c>
      <c r="I509" s="109" t="str">
        <f>IF(FN_MC!H525="","*",FN_MC!H525)</f>
        <v>*</v>
      </c>
      <c r="J509" s="109" t="str">
        <f>IF(FN_MC!I525="","*",FN_MC!I525)</f>
        <v>*</v>
      </c>
      <c r="K509" s="109" t="str">
        <f>IF(FN_MC!M525="","*",FN_MC!M525)</f>
        <v>*</v>
      </c>
      <c r="L509" s="303" t="str">
        <f>IF(FN_MC!N525="","*",FN_MC!N525)</f>
        <v>*</v>
      </c>
      <c r="M509" s="110" t="str">
        <f>IF(FN_MC!J525="","*",FN_MC!J525)</f>
        <v>*</v>
      </c>
      <c r="N509" s="278" t="str">
        <f>IF(FN_MC!K525="","*",FN_MC!K525)</f>
        <v>*</v>
      </c>
      <c r="O509" s="278" t="str">
        <f>IF(FN_MC!L525="","*",FN_MC!L525)</f>
        <v>*</v>
      </c>
      <c r="P509" s="110"/>
      <c r="Q509" s="127" t="str">
        <f>IF(FN_MC!O525="","*",FN_MC!O525)</f>
        <v>*</v>
      </c>
      <c r="R509" s="127" t="str">
        <f>IF(FN_MC!P525="","*",FN_MC!P525)</f>
        <v>*</v>
      </c>
      <c r="S509" s="109" t="str">
        <f>IF(FN_MC!Q525="","*",CONCATENATE(FN_MC!Q525," ",FN_MC!R525))</f>
        <v>*</v>
      </c>
      <c r="T509" s="109" t="str">
        <f>IF(FN_MC!V525="","*",FN_MC!V525)</f>
        <v>*</v>
      </c>
      <c r="U509" s="109" t="str">
        <f>IF(FN_MC!W525="","*",FN_MC!W525)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IF(FN_MC!Y526="","*",FN_MC!Y526)</f>
        <v>*</v>
      </c>
      <c r="B510" s="108" t="str">
        <f>IF(FN_MC!X526="","*",FN_MC!X526)</f>
        <v>*</v>
      </c>
      <c r="C510" s="108" t="str">
        <f>IF(FN_MC!Z526="","*",FN_MC!Z526)</f>
        <v>*</v>
      </c>
      <c r="D510" s="109" t="str">
        <f>IF(FN_MC!S526="","*",FN_MC!S526)</f>
        <v>*</v>
      </c>
      <c r="E510" s="109" t="str">
        <f>IF(FN_MC!T526="","*",FN_MC!T526)</f>
        <v>*</v>
      </c>
      <c r="F510" s="109" t="str">
        <f>IF(FN_MC!B526="","*",FN_MC!B526)</f>
        <v>*</v>
      </c>
      <c r="G510" s="109" t="str">
        <f>IF(FN_MC!D526="","*",FN_MC!D526)</f>
        <v>*</v>
      </c>
      <c r="H510" s="109" t="str">
        <f>IF(FN_MC!F526="","*",FN_MC!F526)</f>
        <v>*</v>
      </c>
      <c r="I510" s="109" t="str">
        <f>IF(FN_MC!H526="","*",FN_MC!H526)</f>
        <v>*</v>
      </c>
      <c r="J510" s="109" t="str">
        <f>IF(FN_MC!I526="","*",FN_MC!I526)</f>
        <v>*</v>
      </c>
      <c r="K510" s="109" t="str">
        <f>IF(FN_MC!M526="","*",FN_MC!M526)</f>
        <v>*</v>
      </c>
      <c r="L510" s="303" t="str">
        <f>IF(FN_MC!N526="","*",FN_MC!N526)</f>
        <v>*</v>
      </c>
      <c r="M510" s="110" t="str">
        <f>IF(FN_MC!J526="","*",FN_MC!J526)</f>
        <v>*</v>
      </c>
      <c r="N510" s="278" t="str">
        <f>IF(FN_MC!K526="","*",FN_MC!K526)</f>
        <v>*</v>
      </c>
      <c r="O510" s="278" t="str">
        <f>IF(FN_MC!L526="","*",FN_MC!L526)</f>
        <v>*</v>
      </c>
      <c r="P510" s="110"/>
      <c r="Q510" s="127" t="str">
        <f>IF(FN_MC!O526="","*",FN_MC!O526)</f>
        <v>*</v>
      </c>
      <c r="R510" s="127" t="str">
        <f>IF(FN_MC!P526="","*",FN_MC!P526)</f>
        <v>*</v>
      </c>
      <c r="S510" s="109" t="str">
        <f>IF(FN_MC!Q526="","*",CONCATENATE(FN_MC!Q526," ",FN_MC!R526))</f>
        <v>*</v>
      </c>
      <c r="T510" s="109" t="str">
        <f>IF(FN_MC!V526="","*",FN_MC!V526)</f>
        <v>*</v>
      </c>
      <c r="U510" s="109" t="str">
        <f>IF(FN_MC!W526="","*",FN_MC!W526)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1964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1965</v>
      </c>
      <c r="C2" s="95" t="s">
        <v>1163</v>
      </c>
      <c r="D2" s="95" t="s">
        <v>1165</v>
      </c>
      <c r="E2" s="95" t="s">
        <v>1966</v>
      </c>
      <c r="F2" s="95" t="s">
        <v>1967</v>
      </c>
      <c r="G2" s="95" t="s">
        <v>1968</v>
      </c>
      <c r="H2" s="95" t="s">
        <v>1969</v>
      </c>
      <c r="I2" s="95" t="s">
        <v>1970</v>
      </c>
      <c r="J2" s="95" t="s">
        <v>1971</v>
      </c>
      <c r="K2" s="130" t="s">
        <v>1972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TAL-TSF</v>
      </c>
      <c r="G576" s="120" t="str">
        <f>IF(FN_MC!I471="","*",FN_MC!I471)</f>
        <v>TSF</v>
      </c>
      <c r="H576" s="120" t="str">
        <f>IF(FN_MC!AB471="","*",FN_MC!AB471)</f>
        <v>FIXO</v>
      </c>
      <c r="I576" s="120" t="str">
        <f>IF(FN_MC!AC471="","*",FN_MC!AC471)</f>
        <v>*</v>
      </c>
      <c r="J576" s="121">
        <f>IF(FN_MC!AA471="","*",FN_MC!AA471)</f>
        <v>1</v>
      </c>
      <c r="K576" s="133" t="str">
        <f>IF(FN_MC!AD471="","*",FN_MC!AD471)</f>
        <v>*</v>
      </c>
    </row>
    <row r="577" spans="2:11" s="122" customFormat="1" hidden="1">
      <c r="B577" s="119" t="str">
        <f>IF(FN_MC!Y473="","*",FN_MC!Y473)</f>
        <v>*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ESCALA</v>
      </c>
      <c r="I577" s="120" t="str">
        <f>IF(FN_MC!AC473="","*",FN_MC!AC473)</f>
        <v>*</v>
      </c>
      <c r="J577" s="121">
        <f>IF(FN_MC!AA473="","*",FN_MC!AA473)</f>
        <v>2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*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-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FIXO</v>
      </c>
      <c r="I583" s="120" t="str">
        <f>IF(FN_MC!AC477="","*",FN_MC!AC477)</f>
        <v>*</v>
      </c>
      <c r="J583" s="121" t="str">
        <f>IF(FN_MC!AA477="","*",FN_MC!AA477)</f>
        <v>2(Maicon e Eder)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FIXO</v>
      </c>
      <c r="I585" s="120" t="str">
        <f>IF(FN_MC!AC479="","*",FN_MC!AC479)</f>
        <v>*</v>
      </c>
      <c r="J585" s="121">
        <f>IF(FN_MC!AA479="","*",FN_MC!AA479)</f>
        <v>1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>
        <f>IF(FN_MC!B481="","*",FN_MC!B481)</f>
        <v>46051</v>
      </c>
      <c r="D587" s="120" t="str">
        <f>IF(FN_MC!D481="","*",FN_MC!D481)</f>
        <v>W94</v>
      </c>
      <c r="E587" s="120" t="str">
        <f>IF(FN_MC!H481="","*",FN_MC!H481)</f>
        <v>PPR1</v>
      </c>
      <c r="F587" s="136" t="str">
        <f>IF(FN_MC!M481="","*",FN_MC!M481)</f>
        <v>PPR-PIT</v>
      </c>
      <c r="G587" s="120" t="str">
        <f>IF(FN_MC!I481="","*",FN_MC!I481)</f>
        <v>PIT2</v>
      </c>
      <c r="H587" s="120" t="str">
        <f>IF(FN_MC!AB481="","*",FN_MC!AB481)</f>
        <v>FIXO</v>
      </c>
      <c r="I587" s="120" t="str">
        <f>IF(FN_MC!AC481="","*",FN_MC!AC481)</f>
        <v>*</v>
      </c>
      <c r="J587" s="121">
        <f>IF(FN_MC!AA481="","*",FN_MC!AA481)</f>
        <v>1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>
        <f>IF(FN_MC!B484="","*",FN_MC!B484)</f>
        <v>46051</v>
      </c>
      <c r="D590" s="120" t="str">
        <f>IF(FN_MC!D484="","*",FN_MC!D484)</f>
        <v>N41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FIXO</v>
      </c>
      <c r="I590" s="120" t="str">
        <f>IF(FN_MC!AC484="","*",FN_MC!AC484)</f>
        <v>*</v>
      </c>
      <c r="J590" s="121" t="str">
        <f>IF(FN_MC!AA484="","*",FN_MC!AA484)</f>
        <v>1 (Edson)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-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-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1973</v>
      </c>
      <c r="D5" s="408"/>
      <c r="E5" s="408"/>
      <c r="F5" s="408"/>
      <c r="G5" s="408"/>
      <c r="H5" s="408"/>
      <c r="I5" s="408"/>
      <c r="J5" s="409"/>
      <c r="K5" s="410" t="s">
        <v>1974</v>
      </c>
      <c r="L5" s="411"/>
      <c r="M5" s="411"/>
      <c r="N5" s="411"/>
      <c r="O5" s="412" t="s">
        <v>1975</v>
      </c>
      <c r="P5" s="413"/>
      <c r="Q5" s="414"/>
    </row>
    <row r="6" spans="1:17" s="93" customFormat="1" ht="15.75" customHeight="1">
      <c r="A6" s="87" t="s">
        <v>1962</v>
      </c>
      <c r="B6" s="94" t="s">
        <v>1961</v>
      </c>
      <c r="C6" s="95" t="s">
        <v>1178</v>
      </c>
      <c r="D6" s="96" t="s">
        <v>1179</v>
      </c>
      <c r="E6" s="95" t="s">
        <v>1976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1977</v>
      </c>
      <c r="M6" s="138" t="s">
        <v>628</v>
      </c>
      <c r="N6" s="139" t="s">
        <v>1173</v>
      </c>
      <c r="O6" s="233" t="s">
        <v>1216</v>
      </c>
      <c r="P6" s="152"/>
      <c r="Q6" s="182" t="s">
        <v>1978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1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TAL-TSF</v>
      </c>
      <c r="H560" s="149">
        <f>IF(FN_MC!K471="","*",FN_MC!K471)</f>
        <v>710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TAL-TSF</v>
      </c>
      <c r="M560" s="140">
        <f>IF(FN_MC!AP471="","*",FN_MC!AP471)</f>
        <v>710</v>
      </c>
      <c r="N560" s="140" t="str">
        <f>IF(FN_MC!AM471="","*",FN_MC!AM471)</f>
        <v>TAL-TSF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 t="str">
        <f>IF(FN_MC!BH473="","*",FN_MC!BH473)</f>
        <v>*</v>
      </c>
      <c r="P561" s="90"/>
      <c r="Q561" s="144" t="str">
        <f>IF($A$2=1,IF(FN_MC!BJ473="","*",FN_MC!BJ473),IF(FN_MC!BK473="","*",FN_MC!BK473))</f>
        <v>*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>
        <f>IF(FN_MC!B481="","*",FN_MC!B481)</f>
        <v>46051</v>
      </c>
      <c r="B571" s="98" t="str">
        <f>IF(FN_MC!X481="","*",FN_MC!X481)</f>
        <v>Oportunidade</v>
      </c>
      <c r="C571" s="99" t="str">
        <f>IF(FN_MC!S481="","*",FN_MC!S481)</f>
        <v>MALHA CENTRAL</v>
      </c>
      <c r="D571" s="99" t="str">
        <f>IF(FN_MC!T481="","*",FN_MC!T481)</f>
        <v>PRV-POV</v>
      </c>
      <c r="E571" s="99" t="str">
        <f>IF(FN_MC!D481="","*",FN_MC!D481)</f>
        <v>W94</v>
      </c>
      <c r="F571" s="99" t="str">
        <f>IF(FN_MC!H481="","*",FN_MC!H481)</f>
        <v>PPR1</v>
      </c>
      <c r="G571" s="99" t="str">
        <f>IF(FN_MC!M481="","*",FN_MC!M481)</f>
        <v>PPR-PIT</v>
      </c>
      <c r="H571" s="149">
        <f>IF(FN_MC!K481="","*",FN_MC!K481)</f>
        <v>2017</v>
      </c>
      <c r="I571" s="131">
        <f>IF(FN_MC!O481="","*",FN_MC!O481)</f>
        <v>0.375</v>
      </c>
      <c r="J571" s="131">
        <f>IF(FN_MC!P481="","*",FN_MC!P481)</f>
        <v>0.10416666666666667</v>
      </c>
      <c r="K571" s="140" t="str">
        <f>IF(FN_MC!AK481="","*",FN_MC!AK481)</f>
        <v>PPR1</v>
      </c>
      <c r="L571" s="140" t="str">
        <f>IF(FN_MC!AM481="","*",FN_MC!AM481)</f>
        <v>PPR-PIT</v>
      </c>
      <c r="M571" s="140">
        <f>IF(FN_MC!AP481="","*",FN_MC!AP481)</f>
        <v>2017</v>
      </c>
      <c r="N571" s="140" t="str">
        <f>IF(FN_MC!AM481="","*",FN_MC!AM481)</f>
        <v>PPR-PIT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N41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-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-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1978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2026-01-28T19:05:04Z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