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70" documentId="8_{B6337239-1A00-434D-AAD0-422EA1FEB5AE}" xr6:coauthVersionLast="47" xr6:coauthVersionMax="47" xr10:uidLastSave="{913BCB64-8B51-456E-A12C-59C963A05A0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8" i="1" l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8" i="1" l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<sst xmlns="http://schemas.openxmlformats.org/spreadsheetml/2006/main" count="6739" uniqueCount="1746">
  <si>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</si>
  <si>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</si>
  <si>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</si>
  <si>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</si>
  <si>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</si>
  <si>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</si>
  <si>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</si>
  <si>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</si>
  <si>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</si>
  <si>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</si>
  <si>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</si>
  <si>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</si>
  <si>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</si>
  <si>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</si>
  <si>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</si>
  <si>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</si>
  <si>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</si>
  <si>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</si>
  <si>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</si>
  <si>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</si>
  <si>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</si>
  <si>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</si>
  <si>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</si>
  <si>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</si>
  <si>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</si>
  <si>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</si>
  <si>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</si>
  <si>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</si>
  <si>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</si>
  <si>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</si>
  <si>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</si>
  <si>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</si>
  <si>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</si>
  <si>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</si>
  <si>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</si>
  <si>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</si>
  <si>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</si>
  <si>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</si>
  <si>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</si>
  <si>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</si>
  <si>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</si>
  <si>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</si>
  <si>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</si>
  <si>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</si>
  <si>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</si>
  <si>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</si>
  <si>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</si>
  <si>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</si>
  <si>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</si>
  <si>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</si>
  <si>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</si>
  <si>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</si>
  <si>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</si>
  <si>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</si>
  <si>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</si>
  <si>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</si>
  <si>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</si>
  <si>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</si>
  <si>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</si>
  <si>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</si>
  <si>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</si>
  <si>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</si>
  <si>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</si>
  <si>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</si>
  <si>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</si>
  <si>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</si>
  <si>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</si>
  <si>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</si>
  <si>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</si>
  <si>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</si>
  <si>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</si>
  <si>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</si>
  <si>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</si>
  <si>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</si>
  <si>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</si>
  <si>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</si>
  <si>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</si>
  <si>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</si>
  <si>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</si>
  <si>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</si>
  <si>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</si>
  <si>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</si>
  <si>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</si>
  <si>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</si>
  <si>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</si>
  <si>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</si>
  <si>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</si>
  <si>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</si>
  <si>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</si>
  <si>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</si>
  <si>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</si>
  <si>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</si>
  <si>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</si>
  <si>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</si>
  <si>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</si>
  <si>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</si>
  <si>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</si>
  <si>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</si>
  <si>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</si>
  <si>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</si>
  <si>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</si>
  <si>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</si>
  <si>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</si>
  <si>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</si>
  <si>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</si>
  <si>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</si>
  <si>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</si>
  <si>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</si>
  <si>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</si>
  <si>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</si>
  <si>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</si>
  <si>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</si>
  <si>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</si>
  <si>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</si>
  <si>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</si>
  <si>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</si>
  <si>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</si>
  <si>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</si>
  <si>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</si>
  <si>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</si>
  <si>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</si>
  <si>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</si>
  <si>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</si>
  <si>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</si>
  <si>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</si>
  <si>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</si>
  <si>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</si>
  <si>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</si>
  <si>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</si>
  <si>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</si>
  <si>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</si>
  <si>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</si>
  <si>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</si>
  <si>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</si>
  <si>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</si>
  <si>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</si>
  <si>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</si>
  <si>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</si>
  <si>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</si>
  <si>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</si>
  <si>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</si>
  <si>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</si>
  <si>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</si>
  <si>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</si>
  <si>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</si>
  <si>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</si>
  <si>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</si>
  <si>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</si>
  <si>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</si>
  <si>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</si>
  <si>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</si>
  <si>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</si>
  <si>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</si>
  <si>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</si>
  <si>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</si>
  <si>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</si>
  <si>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</si>
  <si>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</si>
  <si>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</si>
  <si>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</si>
  <si>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</si>
  <si>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</si>
  <si>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</si>
  <si>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</si>
  <si>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</si>
  <si>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</si>
  <si>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</si>
  <si>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</si>
  <si>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</si>
  <si>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</si>
  <si>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</si>
  <si>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</si>
  <si>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</si>
  <si>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</si>
  <si>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</si>
  <si>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</si>
  <si>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</si>
  <si>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</si>
  <si>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</si>
  <si>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</si>
  <si>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</si>
  <si>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</si>
  <si>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</si>
  <si>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</si>
  <si>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</si>
  <si>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</si>
  <si>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</si>
  <si>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</si>
  <si>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</si>
  <si>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</si>
  <si>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</si>
  <si>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</si>
  <si>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</si>
  <si>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</si>
  <si>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</si>
  <si>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</si>
  <si>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</si>
  <si>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</si>
  <si>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</si>
  <si>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</si>
  <si>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</si>
  <si>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</si>
  <si>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</si>
  <si>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</si>
  <si>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</si>
  <si>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</si>
  <si>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</si>
  <si>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</si>
  <si>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</si>
  <si>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</si>
  <si>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</si>
  <si>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</si>
  <si>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</si>
  <si>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</si>
  <si>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</si>
  <si>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</si>
  <si>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</si>
  <si>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</si>
  <si>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</si>
  <si>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</si>
  <si>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</si>
  <si>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</si>
  <si>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</si>
  <si>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</si>
  <si>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</si>
  <si>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</si>
  <si>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</si>
  <si>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</si>
  <si>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</si>
  <si>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</si>
  <si>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</si>
  <si>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</si>
  <si>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</si>
  <si>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</si>
  <si>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</si>
  <si>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</si>
  <si>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</si>
  <si>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</si>
  <si>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</si>
  <si>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</si>
  <si>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</si>
  <si>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</si>
  <si>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</si>
  <si>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</si>
  <si>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</si>
  <si>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</si>
  <si>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</si>
  <si>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</si>
  <si>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</si>
  <si>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</si>
  <si>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</si>
  <si>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</si>
  <si>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</si>
  <si>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</si>
  <si>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</si>
  <si>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</si>
  <si>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</si>
  <si>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</si>
  <si>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</si>
  <si>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</si>
  <si>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</si>
  <si>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</si>
  <si>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</si>
  <si>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</si>
  <si>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</si>
  <si>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</si>
  <si>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</si>
  <si>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</si>
  <si>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</si>
  <si>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</si>
  <si>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</si>
  <si>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</si>
  <si>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</si>
  <si>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</si>
  <si>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</si>
  <si>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</si>
  <si>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</si>
  <si>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</si>
  <si>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</si>
  <si>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</si>
  <si>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</si>
  <si>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</si>
  <si>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</si>
  <si>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</si>
  <si>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</si>
  <si>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</si>
  <si>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</si>
  <si>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</si>
  <si>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</si>
  <si>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</si>
  <si>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</si>
  <si>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</si>
  <si>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</si>
  <si>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</si>
  <si>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</si>
  <si>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</si>
  <si>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</si>
  <si>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</si>
  <si>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</si>
  <si>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</si>
  <si>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</si>
  <si>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</si>
  <si>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</si>
  <si>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</si>
  <si>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</si>
  <si>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</si>
  <si>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</si>
  <si>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</si>
  <si>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</si>
  <si>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</si>
  <si>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</si>
  <si>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</si>
  <si>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</si>
  <si>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</si>
  <si>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</si>
  <si>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</si>
  <si>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</si>
  <si>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</si>
  <si>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</si>
  <si>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</si>
  <si>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</si>
  <si>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</si>
  <si>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</si>
  <si>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</si>
  <si>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</si>
  <si>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</si>
  <si>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</si>
  <si>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</si>
  <si>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</si>
  <si>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</si>
  <si>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</si>
  <si>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</si>
  <si>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</si>
  <si>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</si>
  <si>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</si>
  <si>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</si>
  <si>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</si>
  <si>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</si>
  <si>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</si>
  <si>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</si>
  <si>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</si>
  <si>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</si>
  <si>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</si>
  <si>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</si>
  <si>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</si>
  <si>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</si>
  <si>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</si>
  <si>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</si>
  <si>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</si>
  <si>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</si>
  <si>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</si>
  <si>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</si>
  <si>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</si>
  <si>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</si>
  <si>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</si>
  <si>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</si>
  <si>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</si>
  <si>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</si>
  <si>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</si>
  <si>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</si>
  <si>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</si>
  <si>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</si>
  <si>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</si>
  <si>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</si>
  <si>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</si>
  <si>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</si>
  <si>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</si>
  <si>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</si>
  <si>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</si>
  <si>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</si>
  <si>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</si>
  <si>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</si>
  <si>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</si>
  <si>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</si>
  <si>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</si>
  <si>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</si>
  <si>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</si>
  <si>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</si>
  <si>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</si>
  <si>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</si>
  <si>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</si>
  <si>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</si>
  <si>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</si>
  <si>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</si>
  <si>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</si>
  <si>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</si>
  <si>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</si>
  <si>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</si>
  <si>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</si>
  <si>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</si>
  <si>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</si>
  <si>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</si>
  <si>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</si>
  <si>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</si>
  <si>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</si>
  <si>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</si>
  <si>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</si>
  <si>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</si>
  <si>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</si>
  <si>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</si>
  <si>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</si>
  <si>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</si>
  <si>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</si>
  <si>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</si>
  <si>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</si>
  <si>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</si>
  <si>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</si>
  <si>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</si>
  <si>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</si>
  <si>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</si>
  <si>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</si>
  <si>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</si>
  <si>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</si>
  <si>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</si>
  <si>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</si>
  <si>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</si>
  <si>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</si>
  <si>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</si>
  <si>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</si>
  <si>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</si>
  <si>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</si>
  <si>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</si>
  <si>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</si>
  <si>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</si>
  <si>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</si>
  <si>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</si>
  <si>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</si>
  <si>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</si>
  <si>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</si>
  <si>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</si>
  <si>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</si>
  <si>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</si>
  <si>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</si>
  <si>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</si>
  <si>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</si>
  <si>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</si>
  <si>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</si>
  <si>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</si>
  <si>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</si>
  <si>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</si>
  <si>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</si>
  <si>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</si>
  <si>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</si>
  <si>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</si>
  <si>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</si>
  <si>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</si>
  <si>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</si>
  <si>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</si>
  <si>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</si>
  <si>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</si>
  <si>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</si>
  <si>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</si>
  <si>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</si>
  <si>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</si>
  <si>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</si>
  <si>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</si>
  <si>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</si>
  <si>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</si>
  <si>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</si>
  <si>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</si>
  <si>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</si>
  <si>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</si>
  <si>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</si>
  <si>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</si>
  <si>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</si>
  <si>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</si>
  <si>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</si>
  <si>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</si>
  <si>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</si>
  <si>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</si>
  <si>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</si>
  <si>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</si>
  <si>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</si>
  <si>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</si>
  <si>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</si>
  <si>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</si>
  <si>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</si>
  <si>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</si>
  <si>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</si>
  <si>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</si>
  <si>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</si>
  <si>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</si>
  <si>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</si>
  <si>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</si>
  <si>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</si>
  <si>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</si>
  <si>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</si>
  <si>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</si>
  <si>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</si>
  <si>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</si>
  <si>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</si>
  <si>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</si>
  <si>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</si>
  <si>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</si>
  <si>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</si>
  <si>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</si>
  <si>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</si>
  <si>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</si>
  <si>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</si>
  <si>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</si>
  <si>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</si>
  <si>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</si>
  <si>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</si>
  <si>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</si>
  <si>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</si>
  <si>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</si>
  <si>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</si>
  <si>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</si>
  <si>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</si>
  <si>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</si>
  <si>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</si>
  <si>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</si>
  <si>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</si>
  <si>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</si>
  <si>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</si>
  <si>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</si>
  <si>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</si>
  <si>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</si>
  <si>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</si>
  <si>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</si>
  <si>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</si>
  <si>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</si>
  <si>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</si>
  <si>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</si>
  <si>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</si>
  <si>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</si>
  <si>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</si>
  <si>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</si>
  <si>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</si>
  <si>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</si>
  <si>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</si>
  <si>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</si>
  <si>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</si>
  <si>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</si>
  <si>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</si>
  <si>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</si>
  <si>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</si>
  <si>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</si>
  <si>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</si>
  <si>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</si>
  <si>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</si>
  <si>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</si>
  <si>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</si>
  <si>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</si>
  <si>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</si>
  <si>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</si>
  <si>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</si>
  <si>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</si>
  <si>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</si>
  <si>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</si>
  <si>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</si>
  <si>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</si>
  <si>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</si>
  <si>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</si>
  <si>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</si>
  <si>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</si>
  <si>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</si>
  <si>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</si>
  <si>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</si>
  <si>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</si>
  <si>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</si>
  <si>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</si>
  <si>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</si>
  <si>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</si>
  <si>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</si>
  <si>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</si>
  <si>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</si>
  <si>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</si>
  <si>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</si>
  <si>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</si>
  <si>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</si>
  <si>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</si>
  <si>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</si>
  <si>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</si>
  <si>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</si>
  <si>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</si>
  <si>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</si>
  <si>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</si>
  <si>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</si>
  <si>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</si>
  <si>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</si>
  <si>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</si>
  <si>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</si>
  <si>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</si>
  <si>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</si>
  <si>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</si>
  <si>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</si>
  <si>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</si>
  <si>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</si>
  <si>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</si>
  <si>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</si>
  <si>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</si>
  <si>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</si>
  <si>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</si>
  <si>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</si>
  <si>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</si>
  <si>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</si>
  <si>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</si>
  <si>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</si>
  <si>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</si>
  <si>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</si>
  <si>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</si>
  <si>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</si>
  <si>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</si>
  <si>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</si>
  <si>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</si>
  <si>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</si>
  <si>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</si>
  <si>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</si>
  <si>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</si>
  <si>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</si>
  <si>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</si>
  <si>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</si>
  <si>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</si>
  <si>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</si>
  <si>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</si>
  <si>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</si>
  <si>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</si>
  <si>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</si>
  <si>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</si>
  <si>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</si>
  <si>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</si>
  <si>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</si>
  <si>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</si>
  <si>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</si>
  <si>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</si>
  <si>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</si>
  <si>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</si>
  <si>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</si>
  <si>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</si>
  <si>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</si>
  <si>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</si>
  <si>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</si>
  <si>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</si>
  <si>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</si>
  <si>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</si>
  <si>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</si>
  <si>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</si>
  <si>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</si>
  <si>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</si>
  <si>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</si>
  <si>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</si>
  <si>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</si>
  <si>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</si>
  <si>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</si>
  <si>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</si>
  <si>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</si>
  <si>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</si>
  <si>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</si>
  <si>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</si>
  <si>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</si>
  <si>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</si>
  <si>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</si>
  <si>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</si>
  <si>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</si>
  <si>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</si>
  <si>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</si>
  <si>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</si>
  <si>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</si>
  <si>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</si>
  <si>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</si>
  <si>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</si>
  <si>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</si>
  <si>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</si>
  <si>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</si>
  <si>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</si>
  <si>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</si>
  <si>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</si>
  <si>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</si>
  <si>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</si>
  <si>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</si>
  <si>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</si>
  <si>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</si>
  <si>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</si>
  <si>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</si>
  <si>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</si>
  <si>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</si>
  <si>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</si>
  <si>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</si>
  <si>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</si>
  <si>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</si>
  <si>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</si>
  <si>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</si>
  <si>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</si>
  <si>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</si>
  <si>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</si>
  <si>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</si>
  <si>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</si>
  <si>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</si>
  <si>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</si>
  <si>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</si>
  <si>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</si>
  <si>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</si>
  <si>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</si>
  <si>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</si>
  <si>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</si>
  <si>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</si>
  <si>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</si>
  <si>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</si>
  <si>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</si>
  <si>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</si>
  <si>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</si>
  <si>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</si>
  <si>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</si>
  <si>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</si>
  <si>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</si>
  <si>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</si>
  <si>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</si>
  <si>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</si>
  <si>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</si>
  <si>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</si>
  <si>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</si>
  <si>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</si>
  <si>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</si>
  <si>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</si>
  <si>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</si>
  <si>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</si>
  <si>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</si>
  <si>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</si>
  <si>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</si>
  <si>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</si>
  <si>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</si>
  <si>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</si>
  <si>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</si>
  <si>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</si>
  <si>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</si>
  <si>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</si>
  <si>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</si>
  <si>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</si>
  <si>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</si>
  <si>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</si>
  <si>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</si>
  <si>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</si>
  <si>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</si>
  <si>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</si>
  <si>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</si>
  <si>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</si>
  <si>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</si>
  <si>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</si>
  <si>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</si>
  <si>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</si>
  <si>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</si>
  <si>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</si>
  <si>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</si>
  <si>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</si>
  <si>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</si>
  <si>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</si>
  <si>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</si>
  <si>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</si>
  <si>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</si>
  <si>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</si>
  <si>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</si>
  <si>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</si>
  <si>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</si>
  <si>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</si>
  <si>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</si>
  <si>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</si>
  <si>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</si>
  <si>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</si>
  <si>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</si>
  <si>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</si>
  <si>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</si>
  <si>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</si>
  <si>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</si>
  <si>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</si>
  <si>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</si>
  <si>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</si>
  <si>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</si>
  <si>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</si>
  <si>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</si>
  <si>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</si>
  <si>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</si>
  <si>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</si>
  <si>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</si>
  <si>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</si>
  <si>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</si>
  <si>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</si>
  <si>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</si>
  <si>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</si>
  <si>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</si>
  <si>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</si>
  <si>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</si>
  <si>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</si>
  <si>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</si>
  <si>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</si>
  <si>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</si>
  <si>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</si>
  <si>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</si>
  <si>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</si>
  <si>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</si>
  <si>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</si>
  <si>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</si>
  <si>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</si>
  <si>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</si>
  <si>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</si>
  <si>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</si>
  <si>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</si>
  <si>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</si>
  <si>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</si>
  <si>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</si>
  <si>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</si>
  <si>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</si>
  <si>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</si>
  <si>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</si>
  <si>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</si>
  <si>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</si>
  <si>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</si>
  <si>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</si>
  <si>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</si>
  <si>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</si>
  <si>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</si>
  <si>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</si>
  <si>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</si>
  <si>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</si>
  <si>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</si>
  <si>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</si>
  <si>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</si>
  <si>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</si>
  <si>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</si>
  <si>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</si>
  <si>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</si>
  <si>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</si>
  <si>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</si>
  <si>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</si>
  <si>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</si>
  <si>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</si>
  <si>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</si>
  <si>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</si>
  <si>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</si>
  <si>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</si>
  <si>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</si>
  <si>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</si>
  <si>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</si>
  <si>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</si>
  <si>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</si>
  <si>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</si>
  <si>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</si>
  <si>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</si>
  <si>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</si>
  <si>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</si>
  <si>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</si>
  <si>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</si>
  <si>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</si>
  <si>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</si>
  <si>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</si>
  <si>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</si>
  <si>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</si>
  <si>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</si>
  <si>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</si>
  <si>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</si>
  <si>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</si>
  <si>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</si>
  <si>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</si>
  <si>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</si>
  <si>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</si>
  <si>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</si>
  <si>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</si>
  <si>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</si>
  <si>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</si>
  <si>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</si>
  <si>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</si>
  <si>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</si>
  <si>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</si>
  <si>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</si>
  <si>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</si>
  <si>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</si>
  <si>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</si>
  <si>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</si>
  <si>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</si>
  <si>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</si>
  <si>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</si>
  <si>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</si>
  <si>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</si>
  <si>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</si>
  <si>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</si>
  <si>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</si>
  <si>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</si>
  <si>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</si>
  <si>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</si>
  <si>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</si>
  <si>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</si>
  <si>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</si>
  <si>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</si>
  <si>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</si>
  <si>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</si>
  <si>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</si>
  <si>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</si>
  <si>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</si>
  <si>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</si>
  <si>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</si>
  <si>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</si>
  <si>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</si>
  <si>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</si>
  <si>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</si>
  <si>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</si>
  <si>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</si>
  <si>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</si>
  <si>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</si>
  <si>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</si>
  <si>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</si>
  <si>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</si>
  <si>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</si>
  <si>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</si>
  <si>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</si>
  <si>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</si>
  <si>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</si>
  <si>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</si>
  <si>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</si>
  <si>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</si>
  <si>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</si>
  <si>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</si>
  <si>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</si>
  <si>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</si>
  <si>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</si>
  <si>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</si>
  <si>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</si>
  <si>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</si>
  <si>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</si>
  <si>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</si>
  <si>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</si>
  <si>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</si>
  <si>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</si>
  <si>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</si>
  <si>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</si>
  <si>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</si>
  <si>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</si>
  <si>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</si>
  <si>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</si>
  <si>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</si>
  <si>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</si>
  <si>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</si>
  <si>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</si>
  <si>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</si>
  <si>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</si>
  <si>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</si>
  <si>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</si>
  <si>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</si>
  <si>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</si>
  <si>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</si>
  <si>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</si>
  <si>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</si>
  <si>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</si>
  <si>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</si>
  <si>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</si>
  <si>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</si>
  <si>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</si>
  <si>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</si>
  <si>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</si>
  <si>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</si>
  <si>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</si>
  <si>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</si>
  <si>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</si>
  <si>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</si>
  <si>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</si>
  <si>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</si>
  <si>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</si>
  <si>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</si>
  <si>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</si>
  <si>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</si>
  <si>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</si>
  <si>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</si>
  <si>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</si>
  <si>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</si>
  <si>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</si>
  <si>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</si>
  <si>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</si>
  <si>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</si>
  <si>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</si>
  <si>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</si>
  <si>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</si>
  <si>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</si>
  <si>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</si>
  <si>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</si>
  <si>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</si>
  <si>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</si>
  <si>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</si>
  <si>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</si>
  <si>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</si>
  <si>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</si>
  <si>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</si>
  <si>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</si>
  <si>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</si>
  <si>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</si>
  <si>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</si>
  <si>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</si>
  <si>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</si>
  <si>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</si>
  <si>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</si>
  <si>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</si>
  <si>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</si>
  <si>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</si>
  <si>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</si>
  <si>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</si>
  <si>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</si>
  <si>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</si>
  <si>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</si>
  <si>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</si>
  <si>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</si>
  <si>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</si>
  <si>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</si>
  <si>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</si>
  <si>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</si>
  <si>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</si>
  <si>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</si>
  <si>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</si>
  <si>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</si>
  <si>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</si>
  <si>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</si>
  <si>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</si>
  <si>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</si>
  <si>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</si>
  <si>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</si>
  <si>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</si>
  <si>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</si>
  <si>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</si>
  <si>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</si>
  <si>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</si>
  <si>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</si>
  <si>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</si>
  <si>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</si>
  <si>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</si>
  <si>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</si>
  <si>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</si>
  <si>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</si>
  <si>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</si>
  <si>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</si>
  <si>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</si>
  <si>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</si>
  <si>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</si>
  <si>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</si>
  <si>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</si>
  <si>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</si>
  <si>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</si>
  <si>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</si>
  <si>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</si>
  <si>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</si>
  <si>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</si>
  <si>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</si>
  <si>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</si>
  <si>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</si>
  <si>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</si>
  <si>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</si>
  <si>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</si>
  <si>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</si>
  <si>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</si>
  <si>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</si>
  <si>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</si>
  <si>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</si>
  <si>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</si>
  <si>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</si>
  <si>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</si>
  <si>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</si>
  <si>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</si>
  <si>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</si>
  <si>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</si>
  <si>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</si>
  <si>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</si>
  <si>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</si>
  <si>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</si>
  <si>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</si>
  <si>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</si>
  <si>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</si>
  <si>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</si>
  <si>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</si>
  <si>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</si>
  <si>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</si>
  <si>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</si>
  <si>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</si>
  <si>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</si>
  <si>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</si>
  <si>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</si>
  <si>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</si>
  <si>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</si>
  <si>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</si>
  <si>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</si>
  <si>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</si>
  <si>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</si>
  <si>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</si>
  <si>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</si>
  <si>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</si>
  <si>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</si>
  <si>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</si>
  <si>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</si>
  <si>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</si>
  <si>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</si>
  <si>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</si>
  <si>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</si>
  <si>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</si>
  <si>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</si>
  <si>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</si>
  <si>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</si>
  <si>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</si>
  <si>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</si>
  <si>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</si>
  <si>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</si>
  <si>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</si>
  <si>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</si>
  <si>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</si>
  <si>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</si>
  <si>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</si>
  <si>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</si>
  <si>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</si>
  <si>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</si>
  <si>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</si>
  <si>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</si>
  <si>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</si>
  <si>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</si>
  <si>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</si>
  <si>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</si>
  <si>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</si>
  <si>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</si>
  <si>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</si>
  <si>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</si>
  <si>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</si>
  <si>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</si>
  <si>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</si>
  <si>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</si>
  <si>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</si>
  <si>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</si>
  <si>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</si>
  <si>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</si>
  <si>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</si>
  <si>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</si>
  <si>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</si>
  <si>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</si>
  <si>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</si>
  <si>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</si>
  <si>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</si>
  <si>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</si>
  <si>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</si>
  <si>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</si>
  <si>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</si>
  <si>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</si>
  <si>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</si>
  <si>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</si>
  <si>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</si>
  <si>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</si>
  <si>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</si>
  <si>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</si>
  <si>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</si>
  <si>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</si>
  <si>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</si>
  <si>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</si>
  <si>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</si>
  <si>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</si>
  <si>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</si>
  <si>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</si>
  <si>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</si>
  <si>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</si>
  <si>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</si>
  <si>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</si>
  <si>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</si>
  <si>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</si>
  <si>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</si>
  <si>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</si>
  <si>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</si>
  <si>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</si>
  <si>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</si>
  <si>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</si>
  <si>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</si>
  <si>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</si>
  <si>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</si>
  <si>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</si>
  <si>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</si>
  <si>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</si>
  <si>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</si>
  <si>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</si>
  <si>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</si>
  <si>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</si>
  <si>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</si>
  <si>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</si>
  <si>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</si>
  <si>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</si>
  <si>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</si>
  <si>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</si>
  <si>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</si>
  <si>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</si>
  <si>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</si>
  <si>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</si>
  <si>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</si>
  <si>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</si>
  <si>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</si>
  <si>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</si>
  <si>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</si>
  <si>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</si>
  <si>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</si>
  <si>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</si>
  <si>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</si>
  <si>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</si>
  <si>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</si>
  <si>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</si>
  <si>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</si>
  <si>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</si>
  <si>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</si>
  <si>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</si>
  <si>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</si>
  <si>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</si>
  <si>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</si>
  <si>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</si>
  <si>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</si>
  <si>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</si>
  <si>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</si>
  <si>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</si>
  <si>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</si>
  <si>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</si>
  <si>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</si>
  <si>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</si>
  <si>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</si>
  <si>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</si>
  <si>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</si>
  <si>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</si>
  <si>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</si>
  <si>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</si>
  <si>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</si>
  <si>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</si>
  <si>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</si>
  <si>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</si>
  <si>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</si>
  <si>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</si>
  <si>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</si>
  <si>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</si>
  <si>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</si>
  <si>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</si>
  <si>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</si>
  <si>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</si>
  <si>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</si>
  <si>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</si>
  <si>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</si>
  <si>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</si>
  <si>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</si>
  <si>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</si>
  <si>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</si>
  <si>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</si>
  <si>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</si>
  <si>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</si>
  <si>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</si>
  <si>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</si>
  <si>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</si>
  <si>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</si>
  <si>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</si>
  <si>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</si>
  <si>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</si>
  <si>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</si>
  <si>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</si>
  <si>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</si>
  <si>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</si>
  <si>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</si>
  <si>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</si>
  <si>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</si>
  <si>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</si>
  <si>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</si>
  <si>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</si>
  <si>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</si>
  <si>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</si>
  <si>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</si>
  <si>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</si>
  <si>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</si>
  <si>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</si>
  <si>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</si>
  <si>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</si>
  <si>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</si>
  <si>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</si>
  <si>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</si>
  <si>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</si>
  <si>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</si>
  <si>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</si>
  <si>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</si>
  <si>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</si>
  <si>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</si>
  <si>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</si>
  <si>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</si>
  <si>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</si>
  <si>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</si>
  <si>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</si>
  <si>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</si>
  <si>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</si>
  <si>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</si>
  <si>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</si>
  <si>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</si>
  <si>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</si>
  <si>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</si>
  <si>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</si>
  <si>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</si>
  <si>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</si>
  <si>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</si>
  <si>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</si>
  <si>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</si>
  <si>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</si>
  <si>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</si>
  <si>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</si>
  <si>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</si>
  <si>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</si>
  <si>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</si>
  <si>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</si>
  <si>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</si>
  <si>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</si>
  <si>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</si>
  <si>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</si>
  <si>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</si>
  <si>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</si>
  <si>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</si>
  <si>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</si>
  <si>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</si>
  <si>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</si>
  <si>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</si>
  <si>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</si>
  <si>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</si>
  <si>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</si>
  <si>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</si>
  <si>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</si>
  <si>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</si>
  <si>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</si>
  <si>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</si>
  <si>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</si>
  <si>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</si>
  <si>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</si>
  <si>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</si>
  <si>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</si>
  <si>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</si>
  <si>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</si>
  <si>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</si>
  <si>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</si>
  <si>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</si>
  <si>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</si>
  <si>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</si>
  <si>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</si>
  <si>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</si>
  <si>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</si>
  <si>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</si>
  <si>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</si>
  <si>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</si>
  <si>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</si>
  <si>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</si>
  <si>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</si>
  <si>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</si>
  <si>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</si>
  <si>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</si>
  <si>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</si>
  <si>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</si>
  <si>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</si>
  <si>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</si>
  <si>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</si>
  <si>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</si>
  <si>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</si>
  <si>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</si>
  <si>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</si>
  <si>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</si>
  <si>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</si>
  <si>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</si>
  <si>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</si>
  <si>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</si>
  <si>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</si>
  <si>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</si>
  <si>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</si>
  <si>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</si>
  <si>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</si>
  <si>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</si>
  <si>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</si>
  <si>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</si>
  <si>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</si>
  <si>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</si>
  <si>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</si>
  <si>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</si>
  <si>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</si>
  <si>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</si>
  <si>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</si>
  <si>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</si>
  <si>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</si>
  <si>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</si>
  <si>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</si>
  <si>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</si>
  <si>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</si>
  <si>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</si>
  <si>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</si>
  <si>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</si>
  <si>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</si>
  <si>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</si>
  <si>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</si>
  <si>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</si>
  <si>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</si>
  <si>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</si>
  <si>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</si>
  <si>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</si>
  <si>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</si>
  <si>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</si>
  <si>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</si>
  <si>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</si>
  <si>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</si>
  <si>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</si>
  <si>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</si>
  <si>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</si>
  <si>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</si>
  <si>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</si>
  <si>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</si>
  <si>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</si>
  <si>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</si>
  <si>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</si>
  <si>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</si>
  <si>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</si>
  <si>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</si>
  <si>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</si>
  <si>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</si>
  <si>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</si>
  <si>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</si>
  <si>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</si>
  <si>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</si>
  <si>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</si>
  <si>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</si>
  <si>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</si>
  <si>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</si>
  <si>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</si>
  <si>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</si>
  <si>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</si>
  <si>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</si>
  <si>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</si>
  <si>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</si>
  <si>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</si>
  <si>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</si>
  <si>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</si>
  <si>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</si>
  <si>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</si>
  <si>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</si>
  <si>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</si>
  <si>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</si>
  <si>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</si>
  <si>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</si>
  <si>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</si>
  <si>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</si>
  <si>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</si>
  <si>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</si>
  <si>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</si>
  <si>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</si>
  <si>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</si>
  <si>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</si>
  <si>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</si>
  <si>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</si>
  <si>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</si>
  <si>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</si>
  <si>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</si>
  <si>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</si>
  <si>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</si>
  <si>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</si>
  <si>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</si>
  <si>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</si>
  <si>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</si>
  <si>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</si>
  <si>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</si>
  <si>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</si>
  <si>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</si>
  <si>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</si>
  <si>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</si>
  <si>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</si>
  <si>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</si>
  <si>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</si>
  <si>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</si>
  <si>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</si>
  <si>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</si>
  <si>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</si>
  <si>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</si>
  <si>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</si>
  <si>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</si>
  <si>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</si>
  <si>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</si>
  <si>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</si>
  <si>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</si>
  <si>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</si>
  <si>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</si>
  <si>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</si>
  <si>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</si>
  <si>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</si>
  <si>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</si>
  <si>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</si>
  <si>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</si>
  <si>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</si>
  <si>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</si>
  <si>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</si>
  <si>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</si>
  <si>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</si>
  <si>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</si>
  <si>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</si>
  <si>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</si>
  <si>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</si>
  <si>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</si>
  <si>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</si>
  <si>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</si>
  <si>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</si>
  <si>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</si>
  <si>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</si>
  <si>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</si>
  <si>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</si>
  <si>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</si>
  <si>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</si>
  <si>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</si>
  <si>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</si>
  <si>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</si>
  <si>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</si>
  <si>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</si>
  <si>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</si>
  <si>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</si>
  <si>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</si>
  <si>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</si>
  <si>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</si>
  <si>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</si>
  <si>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</si>
  <si>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</si>
  <si>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</si>
  <si>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</si>
  <si>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</si>
  <si>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</si>
  <si>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</si>
  <si>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</si>
  <si>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</si>
  <si>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</si>
  <si>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</si>
  <si>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</si>
  <si>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</si>
  <si>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</si>
  <si>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</si>
  <si>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</si>
  <si>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</si>
  <si>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</si>
  <si>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</si>
  <si>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</si>
  <si>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</si>
  <si>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</si>
  <si>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</si>
  <si>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</si>
  <si>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</si>
  <si>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</si>
  <si>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</si>
  <si>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</si>
  <si>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</si>
  <si>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</si>
  <si>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</si>
  <si>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</si>
  <si>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</si>
  <si>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</si>
  <si>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</si>
  <si>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</si>
  <si>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</si>
  <si>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</si>
  <si>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</si>
  <si>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</si>
  <si>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</si>
  <si>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</si>
  <si>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</si>
  <si>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</si>
  <si>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</si>
  <si>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</si>
  <si>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</si>
  <si>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</si>
  <si>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</si>
  <si>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</si>
  <si>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</si>
  <si>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</si>
  <si>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</si>
  <si>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</si>
  <si>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</si>
  <si>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</si>
  <si>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</si>
  <si>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</si>
  <si>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</si>
  <si>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</si>
  <si>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</si>
  <si>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</si>
  <si>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</si>
  <si>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</si>
  <si>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</si>
  <si>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</si>
  <si>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</si>
  <si>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</si>
  <si>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</si>
  <si>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</si>
  <si>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</si>
  <si>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</si>
  <si>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</si>
  <si>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</si>
  <si>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</si>
  <si>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</si>
  <si>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</si>
  <si>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</si>
  <si>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</si>
  <si>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</si>
  <si>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</si>
  <si>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</si>
  <si>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</si>
  <si>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</si>
  <si>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</si>
  <si>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</si>
  <si>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</si>
  <si>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</si>
  <si>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</si>
  <si>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</si>
  <si>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</si>
  <si>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</si>
  <si>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</si>
  <si>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</si>
  <si>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</si>
  <si>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</si>
  <si>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</si>
  <si>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</si>
  <si>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</si>
  <si>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</si>
  <si>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</si>
  <si>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</si>
  <si>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</si>
  <si>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</si>
  <si>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</si>
  <si>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</si>
  <si>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</si>
  <si>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</si>
  <si>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</si>
  <si>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</si>
  <si>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</si>
  <si>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</si>
  <si>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</si>
  <si>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</si>
  <si>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</si>
  <si>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</si>
  <si>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</si>
  <si>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</si>
  <si>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</si>
  <si>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</si>
  <si>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</si>
  <si>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</si>
  <si>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</si>
  <si>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</si>
  <si>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</si>
  <si>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</si>
  <si>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</si>
  <si>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</si>
  <si>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</si>
  <si>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</si>
  <si>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</si>
  <si>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</si>
  <si>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</si>
  <si>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</si>
  <si>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</si>
  <si>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</si>
  <si>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</si>
  <si>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</si>
  <si>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</si>
  <si>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</si>
  <si>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</si>
  <si>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</si>
  <si>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</si>
  <si>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</si>
  <si>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</si>
  <si>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</si>
  <si>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</si>
  <si>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</si>
  <si>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</si>
  <si>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</si>
  <si>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</si>
  <si>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</si>
  <si>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</si>
  <si>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</si>
  <si>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</si>
  <si>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</si>
  <si>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</si>
  <si>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</si>
  <si>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</si>
  <si>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</si>
  <si>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</si>
  <si>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</si>
  <si>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</si>
  <si>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</si>
  <si>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</si>
  <si>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</si>
  <si>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</si>
  <si>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</si>
  <si>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</si>
  <si>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</si>
  <si>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</si>
  <si>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C67</t>
  </si>
  <si>
    <t>Elson</t>
  </si>
  <si>
    <t>Execução de solda - Condicionado à temperatura</t>
  </si>
  <si>
    <t>Pronto as 09:40h - Intervalo das 10:13h as 12:13h</t>
  </si>
  <si>
    <t>Marcos Euzébio</t>
  </si>
  <si>
    <t>Pronto as 08:50h - Intervalo das 09:37h as 11:37h</t>
  </si>
  <si>
    <t>TVI-TGR</t>
  </si>
  <si>
    <t>TVITGR</t>
  </si>
  <si>
    <t>Inspeção R7D</t>
  </si>
  <si>
    <t>MC1 as 08:10h - parte após X99</t>
  </si>
  <si>
    <t>Descarga de dormentes</t>
  </si>
  <si>
    <t>Maicon + Eder</t>
  </si>
  <si>
    <t>MC1 as 08:05h - Licença as 08:08h - delocando pro km de descarga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</si>
  <si>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</si>
  <si>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</si>
  <si>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</si>
  <si>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</si>
  <si>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</si>
  <si>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</si>
  <si>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</si>
  <si>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</si>
  <si>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</si>
  <si>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Execução de solda  </t>
  </si>
  <si>
    <t xml:space="preserve">Execução de solda - VIA2 </t>
  </si>
  <si>
    <t>Recolhimento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</si>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</sst>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27" activePane="bottomRight" state="frozen"/>
      <selection pane="bottomRight" activeCell="E332" sqref="E3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1688</v>
      </c>
      <c r="BK309" s="16"/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1691</v>
      </c>
      <c r="BK310" s="16" t="s">
        <v>1691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1692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1693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1694</v>
      </c>
      <c r="BK311" s="16" t="s">
        <v>1694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</v>
      </c>
      <c r="B318" s="166"/>
      <c r="C318" s="8" t="str">
        <f>IF(BS_CONTROLE[[#This Row],[DATA]]="","",WEEKNUM(BS_CONTROLE[[#This Row],[DATA]]))</f>
        <v/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1695</v>
      </c>
      <c r="W320" s="168" t="s">
        <v>1696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>MARCOS (TF-520)</v>
      </c>
      <c r="B323" s="166"/>
      <c r="C323" s="8" t="str">
        <f>IF(BS_CONTROLE[[#This Row],[DATA]]="","",WEEKNUM(BS_CONTROLE[[#This Row],[DATA]]))</f>
        <v/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1697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>W50</v>
      </c>
      <c r="B325" s="166"/>
      <c r="C325" s="8" t="str">
        <f>IF(BS_CONTROLE[[#This Row],[DATA]]="","",WEEKNUM(BS_CONTROLE[[#This Row],[DATA]]))</f>
        <v/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0.41666666666666669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1698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>V66</v>
      </c>
      <c r="B328" s="166"/>
      <c r="C328" s="8" t="str">
        <f>IF(BS_CONTROLE[[#This Row],[DATA]]="","",WEEKNUM(BS_CONTROLE[[#This Row],[DATA]]))</f>
        <v/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>A88</v>
      </c>
      <c r="B332" s="166"/>
      <c r="C332" s="8" t="str">
        <f>IF(BS_CONTROLE[[#This Row],[DATA]]="","",WEEKNUM(BS_CONTROLE[[#This Row],[DATA]]))</f>
        <v/>
      </c>
      <c r="D332" s="51" t="s">
        <v>144</v>
      </c>
      <c r="E332" s="314">
        <v>433</v>
      </c>
      <c r="F332" s="167"/>
      <c r="G332" s="9" t="e">
        <f>IF(D332="","*",VLOOKUP(F332,BS_ATIVIDADE[#All],3,FALSE))</f>
        <v>#N/A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e">
        <f>IF(D332="","*",VLOOKUP(AI332,BS_ATIVIDADE[#Data],3,FALSE))</f>
        <v>#N/A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1700</v>
      </c>
      <c r="E3" s="316" t="s">
        <v>1701</v>
      </c>
      <c r="F3" s="316" t="s">
        <v>1702</v>
      </c>
      <c r="G3" s="316" t="s">
        <v>1703</v>
      </c>
      <c r="H3" s="316" t="s">
        <v>1704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1707</v>
      </c>
      <c r="W1" s="388"/>
      <c r="X1" s="388"/>
      <c r="Y1" s="103"/>
    </row>
    <row r="2" spans="1:25" s="100" customFormat="1" ht="11.25" customHeight="1">
      <c r="A2" s="104" t="s">
        <v>1708</v>
      </c>
      <c r="B2" s="104" t="s">
        <v>1709</v>
      </c>
      <c r="C2" s="104" t="s">
        <v>7</v>
      </c>
      <c r="D2" s="105" t="s">
        <v>1177</v>
      </c>
      <c r="E2" s="105" t="s">
        <v>1178</v>
      </c>
      <c r="F2" s="105" t="s">
        <v>1710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1711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 t="str">
        <f>IF(FN_MC!B318="","*",FN_MC!B318)</f>
        <v>*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 t="str">
        <f>IF(FN_MC!B323="","*",FN_MC!B323)</f>
        <v>*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 t="str">
        <f>IF(FN_MC!B325="","*",FN_MC!B325)</f>
        <v>*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0.41666666666666669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 t="str">
        <f>IF(FN_MC!B328="","*",FN_MC!B328)</f>
        <v>*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1712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1713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1714</v>
      </c>
      <c r="C4" s="321" t="s">
        <v>1715</v>
      </c>
      <c r="D4" s="321" t="s">
        <v>1716</v>
      </c>
      <c r="E4" s="321" t="s">
        <v>1717</v>
      </c>
      <c r="F4" s="321" t="s">
        <v>545</v>
      </c>
      <c r="G4" s="321" t="s">
        <v>1718</v>
      </c>
      <c r="H4" s="187"/>
    </row>
    <row r="5" spans="1:8" ht="43.5">
      <c r="A5" s="187"/>
      <c r="B5" s="322" t="s">
        <v>1719</v>
      </c>
      <c r="C5" s="322">
        <v>309525</v>
      </c>
      <c r="D5" s="322" t="s">
        <v>1720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1721</v>
      </c>
      <c r="C6" s="322">
        <v>256875</v>
      </c>
      <c r="D6" s="322" t="s">
        <v>1722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1723</v>
      </c>
      <c r="C7" s="322">
        <v>257278</v>
      </c>
      <c r="D7" s="322" t="s">
        <v>1724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1725</v>
      </c>
      <c r="C8" s="322">
        <v>261794</v>
      </c>
      <c r="D8" s="322" t="s">
        <v>1726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1727</v>
      </c>
      <c r="C9" s="322">
        <v>257033</v>
      </c>
      <c r="D9" s="322" t="s">
        <v>1728</v>
      </c>
      <c r="E9" s="322" t="s">
        <v>240</v>
      </c>
      <c r="F9" s="322" t="s">
        <v>732</v>
      </c>
      <c r="G9" s="322" t="s">
        <v>1729</v>
      </c>
      <c r="H9" s="187"/>
    </row>
    <row r="10" spans="1:8" ht="43.5">
      <c r="A10" s="187"/>
      <c r="B10" s="322" t="s">
        <v>1730</v>
      </c>
      <c r="C10" s="322">
        <v>396578</v>
      </c>
      <c r="D10" s="322" t="s">
        <v>1731</v>
      </c>
      <c r="E10" s="322" t="s">
        <v>240</v>
      </c>
      <c r="F10" s="322" t="s">
        <v>732</v>
      </c>
      <c r="G10" s="322" t="s">
        <v>1729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1732</v>
      </c>
      <c r="C2" s="95" t="s">
        <v>1162</v>
      </c>
      <c r="D2" s="95" t="s">
        <v>1164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0" t="s">
        <v>1739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A88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1740</v>
      </c>
      <c r="D5" s="392"/>
      <c r="E5" s="392"/>
      <c r="F5" s="392"/>
      <c r="G5" s="392"/>
      <c r="H5" s="392"/>
      <c r="I5" s="392"/>
      <c r="J5" s="393"/>
      <c r="K5" s="394" t="s">
        <v>1741</v>
      </c>
      <c r="L5" s="395"/>
      <c r="M5" s="395"/>
      <c r="N5" s="395"/>
      <c r="O5" s="396" t="s">
        <v>1742</v>
      </c>
      <c r="P5" s="397"/>
      <c r="Q5" s="398"/>
    </row>
    <row r="6" spans="1:17" s="93" customFormat="1" ht="15.75" customHeight="1">
      <c r="A6" s="87" t="s">
        <v>1710</v>
      </c>
      <c r="B6" s="94" t="s">
        <v>1709</v>
      </c>
      <c r="C6" s="95" t="s">
        <v>1177</v>
      </c>
      <c r="D6" s="96" t="s">
        <v>1178</v>
      </c>
      <c r="E6" s="95" t="s">
        <v>1743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1744</v>
      </c>
      <c r="M6" s="138" t="s">
        <v>30</v>
      </c>
      <c r="N6" s="139" t="s">
        <v>1172</v>
      </c>
      <c r="O6" s="241" t="s">
        <v>1215</v>
      </c>
      <c r="P6" s="152"/>
      <c r="Q6" s="188" t="s">
        <v>1745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A88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2026-01-20T14:26:31Z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