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821" documentId="8_{B6337239-1A00-434D-AAD0-422EA1FEB5AE}" xr6:coauthVersionLast="47" xr6:coauthVersionMax="47" xr10:uidLastSave="{45DC998A-A164-4586-BA2D-425AAE274E8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2" i="1" l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92" i="1" l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<sst xmlns="http://schemas.openxmlformats.org/spreadsheetml/2006/main" count="6380" uniqueCount="1694">
  <si>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</si>
  <si>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</si>
  <si>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</si>
  <si>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</si>
  <si>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</si>
  <si>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</si>
  <si>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</si>
  <si>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</si>
  <si>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</si>
  <si>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</si>
  <si>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</si>
  <si>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</si>
  <si>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</si>
  <si>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</si>
  <si>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</si>
  <si>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</si>
  <si>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</si>
  <si>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</si>
  <si>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</si>
  <si>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</si>
  <si>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</si>
  <si>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</si>
  <si>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</si>
  <si>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</si>
  <si>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</si>
  <si>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</si>
  <si>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</si>
  <si>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</si>
  <si>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</si>
  <si>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</si>
  <si>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</si>
  <si>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</si>
  <si>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</si>
  <si>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</si>
  <si>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</si>
  <si>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</si>
  <si>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</si>
  <si>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</si>
  <si>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</si>
  <si>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</si>
  <si>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</si>
  <si>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</si>
  <si>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</si>
  <si>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</si>
  <si>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</si>
  <si>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</si>
  <si>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</si>
  <si>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</si>
  <si>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</si>
  <si>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</si>
  <si>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</si>
  <si>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</si>
  <si>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</si>
  <si>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</si>
  <si>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</si>
  <si>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</si>
  <si>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</si>
  <si>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</si>
  <si>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</si>
  <si>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</si>
  <si>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</si>
  <si>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</si>
  <si>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</si>
  <si>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</si>
  <si>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</si>
  <si>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</si>
  <si>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</si>
  <si>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</si>
  <si>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</si>
  <si>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</si>
  <si>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</si>
  <si>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</si>
  <si>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</si>
  <si>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</si>
  <si>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</si>
  <si>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</si>
  <si>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</si>
  <si>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</si>
  <si>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</si>
  <si>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</si>
  <si>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</si>
  <si>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</si>
  <si>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</si>
  <si>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</si>
  <si>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</si>
  <si>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</si>
  <si>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</si>
  <si>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</si>
  <si>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</si>
  <si>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</si>
  <si>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</si>
  <si>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</si>
  <si>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</si>
  <si>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</si>
  <si>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</si>
  <si>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</si>
  <si>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</si>
  <si>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</si>
  <si>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</si>
  <si>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</si>
  <si>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</si>
  <si>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</si>
  <si>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</si>
  <si>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</si>
  <si>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</si>
  <si>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</si>
  <si>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</si>
  <si>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</si>
  <si>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</si>
  <si>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</si>
  <si>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</si>
  <si>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</si>
  <si>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</si>
  <si>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</si>
  <si>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</si>
  <si>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</si>
  <si>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</si>
  <si>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</si>
  <si>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</si>
  <si>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</si>
  <si>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</si>
  <si>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</si>
  <si>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</si>
  <si>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</si>
  <si>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</si>
  <si>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</si>
  <si>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</si>
  <si>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</si>
  <si>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</si>
  <si>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</si>
  <si>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</si>
  <si>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</si>
  <si>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</si>
  <si>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</si>
  <si>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</si>
  <si>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</si>
  <si>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</si>
  <si>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</si>
  <si>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</si>
  <si>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</si>
  <si>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</si>
  <si>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</si>
  <si>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</si>
  <si>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</si>
  <si>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</si>
  <si>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</si>
  <si>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</si>
  <si>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</si>
  <si>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</si>
  <si>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</si>
  <si>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</si>
  <si>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</si>
  <si>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</si>
  <si>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</si>
  <si>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</si>
  <si>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</si>
  <si>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</si>
  <si>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</si>
  <si>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</si>
  <si>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</si>
  <si>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</si>
  <si>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</si>
  <si>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</si>
  <si>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</si>
  <si>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</si>
  <si>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</si>
  <si>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</si>
  <si>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</si>
  <si>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</si>
  <si>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</si>
  <si>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</si>
  <si>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</si>
  <si>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</si>
  <si>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</si>
  <si>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</si>
  <si>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</si>
  <si>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</si>
  <si>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</si>
  <si>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</si>
  <si>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</si>
  <si>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</si>
  <si>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</si>
  <si>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</si>
  <si>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</si>
  <si>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</si>
  <si>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</si>
  <si>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</si>
  <si>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</si>
  <si>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</si>
  <si>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</si>
  <si>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</si>
  <si>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</si>
  <si>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</si>
  <si>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</si>
  <si>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</si>
  <si>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</si>
  <si>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</si>
  <si>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</si>
  <si>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</si>
  <si>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</si>
  <si>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</si>
  <si>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</si>
  <si>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</si>
  <si>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</si>
  <si>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</si>
  <si>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</si>
  <si>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</si>
  <si>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</si>
  <si>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</si>
  <si>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</si>
  <si>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</si>
  <si>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</si>
  <si>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</si>
  <si>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</si>
  <si>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</si>
  <si>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</si>
  <si>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</si>
  <si>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</si>
  <si>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</si>
  <si>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</si>
  <si>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</si>
  <si>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</si>
  <si>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</si>
  <si>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</si>
  <si>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</si>
  <si>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</si>
  <si>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</si>
  <si>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</si>
  <si>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</si>
  <si>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</si>
  <si>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</si>
  <si>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</si>
  <si>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</si>
  <si>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</si>
  <si>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</si>
  <si>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</si>
  <si>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</si>
  <si>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</si>
  <si>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</si>
  <si>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</si>
  <si>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</si>
  <si>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</si>
  <si>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</si>
  <si>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</si>
  <si>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</si>
  <si>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</si>
  <si>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</si>
  <si>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</si>
  <si>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</si>
  <si>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</si>
  <si>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</si>
  <si>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</si>
  <si>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</si>
  <si>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</si>
  <si>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</si>
  <si>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</si>
  <si>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</si>
  <si>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</si>
  <si>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</si>
  <si>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</si>
  <si>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</si>
  <si>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</si>
  <si>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</si>
  <si>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</si>
  <si>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</si>
  <si>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</si>
  <si>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</si>
  <si>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</si>
  <si>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</si>
  <si>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</si>
  <si>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</si>
  <si>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</si>
  <si>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</si>
  <si>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</si>
  <si>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</si>
  <si>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</si>
  <si>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</si>
  <si>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</si>
  <si>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</si>
  <si>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</si>
  <si>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</si>
  <si>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</si>
  <si>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</si>
  <si>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</si>
  <si>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</si>
  <si>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</si>
  <si>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</si>
  <si>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</si>
  <si>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</si>
  <si>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</si>
  <si>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</si>
  <si>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</si>
  <si>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</si>
  <si>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</si>
  <si>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</si>
  <si>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</si>
  <si>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</si>
  <si>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</si>
  <si>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</si>
  <si>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</si>
  <si>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</si>
  <si>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</si>
  <si>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</si>
  <si>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</si>
  <si>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</si>
  <si>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</si>
  <si>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</si>
  <si>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</si>
  <si>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</si>
  <si>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</si>
  <si>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</si>
  <si>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</si>
  <si>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</si>
  <si>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</si>
  <si>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</si>
  <si>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</si>
  <si>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</si>
  <si>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</si>
  <si>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</si>
  <si>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</si>
  <si>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</si>
  <si>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</si>
  <si>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</si>
  <si>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</si>
  <si>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</si>
  <si>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</si>
  <si>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</si>
  <si>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</si>
  <si>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</si>
  <si>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</si>
  <si>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</si>
  <si>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</si>
  <si>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</si>
  <si>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</si>
  <si>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</si>
  <si>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</si>
  <si>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</si>
  <si>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</si>
  <si>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</si>
  <si>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</si>
  <si>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</si>
  <si>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</si>
  <si>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</si>
  <si>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</si>
  <si>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</si>
  <si>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</si>
  <si>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</si>
  <si>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</si>
  <si>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</si>
  <si>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</si>
  <si>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</si>
  <si>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</si>
  <si>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</si>
  <si>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</si>
  <si>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</si>
  <si>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</si>
  <si>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</si>
  <si>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</si>
  <si>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</si>
  <si>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</si>
  <si>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</si>
  <si>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</si>
  <si>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</si>
  <si>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</si>
  <si>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</si>
  <si>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</si>
  <si>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</si>
  <si>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</si>
  <si>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</si>
  <si>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</si>
  <si>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</si>
  <si>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</si>
  <si>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</si>
  <si>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</si>
  <si>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</si>
  <si>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</si>
  <si>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</si>
  <si>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</si>
  <si>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</si>
  <si>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</si>
  <si>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</si>
  <si>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</si>
  <si>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</si>
  <si>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</si>
  <si>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</si>
  <si>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</si>
  <si>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</si>
  <si>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</si>
  <si>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</si>
  <si>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</si>
  <si>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</si>
  <si>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</si>
  <si>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</si>
  <si>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</si>
  <si>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</si>
  <si>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</si>
  <si>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</si>
  <si>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</si>
  <si>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</si>
  <si>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</si>
  <si>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</si>
  <si>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</si>
  <si>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</si>
  <si>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</si>
  <si>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</si>
  <si>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</si>
  <si>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</si>
  <si>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</si>
  <si>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</si>
  <si>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</si>
  <si>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</si>
  <si>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</si>
  <si>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</si>
  <si>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</si>
  <si>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</si>
  <si>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</si>
  <si>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</si>
  <si>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</si>
  <si>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</si>
  <si>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</si>
  <si>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</si>
  <si>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</si>
  <si>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</si>
  <si>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</si>
  <si>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</si>
  <si>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</si>
  <si>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</si>
  <si>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</si>
  <si>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</si>
  <si>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</si>
  <si>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</si>
  <si>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</si>
  <si>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</si>
  <si>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</si>
  <si>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</si>
  <si>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</si>
  <si>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</si>
  <si>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</si>
  <si>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</si>
  <si>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</si>
  <si>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</si>
  <si>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</si>
  <si>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</si>
  <si>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</si>
  <si>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</si>
  <si>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</si>
  <si>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</si>
  <si>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</si>
  <si>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</si>
  <si>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</si>
  <si>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</si>
  <si>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</si>
  <si>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</si>
  <si>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</si>
  <si>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</si>
  <si>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</si>
  <si>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</si>
  <si>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</si>
  <si>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</si>
  <si>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</si>
  <si>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</si>
  <si>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</si>
  <si>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</si>
  <si>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</si>
  <si>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</si>
  <si>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</si>
  <si>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</si>
  <si>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</si>
  <si>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</si>
  <si>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</si>
  <si>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</si>
  <si>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</si>
  <si>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</si>
  <si>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</si>
  <si>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</si>
  <si>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</si>
  <si>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</si>
  <si>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</si>
  <si>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</si>
  <si>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</si>
  <si>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</si>
  <si>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</si>
  <si>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</si>
  <si>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</si>
  <si>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</si>
  <si>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</si>
  <si>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</si>
  <si>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</si>
  <si>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</si>
  <si>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</si>
  <si>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</si>
  <si>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</si>
  <si>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</si>
  <si>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</si>
  <si>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</si>
  <si>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</si>
  <si>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</si>
  <si>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</si>
  <si>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</si>
  <si>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</si>
  <si>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</si>
  <si>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</si>
  <si>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</si>
  <si>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</si>
  <si>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</si>
  <si>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</si>
  <si>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</si>
  <si>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</si>
  <si>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</si>
  <si>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</si>
  <si>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</si>
  <si>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</si>
  <si>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</si>
  <si>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</si>
  <si>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</si>
  <si>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</si>
  <si>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</si>
  <si>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</si>
  <si>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</si>
  <si>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</si>
  <si>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</si>
  <si>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</si>
  <si>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</si>
  <si>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</si>
  <si>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</si>
  <si>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</si>
  <si>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</si>
  <si>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</si>
  <si>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</si>
  <si>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</si>
  <si>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</si>
  <si>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</si>
  <si>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</si>
  <si>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</si>
  <si>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</si>
  <si>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</si>
  <si>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</si>
  <si>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</si>
  <si>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</si>
  <si>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</si>
  <si>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</si>
  <si>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</si>
  <si>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</si>
  <si>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</si>
  <si>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</si>
  <si>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</si>
  <si>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</si>
  <si>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</si>
  <si>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</si>
  <si>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</si>
  <si>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</si>
  <si>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</si>
  <si>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</si>
  <si>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</si>
  <si>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</si>
  <si>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</si>
  <si>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</si>
  <si>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</si>
  <si>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</si>
  <si>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</si>
  <si>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</si>
  <si>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</si>
  <si>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</si>
  <si>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</si>
  <si>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</si>
  <si>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</si>
  <si>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</si>
  <si>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</si>
  <si>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</si>
  <si>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</si>
  <si>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</si>
  <si>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</si>
  <si>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</si>
  <si>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</si>
  <si>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</si>
  <si>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</si>
  <si>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</si>
  <si>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</si>
  <si>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</si>
  <si>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</si>
  <si>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</si>
  <si>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</si>
  <si>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</si>
  <si>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</si>
  <si>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</si>
  <si>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</si>
  <si>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</si>
  <si>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</si>
  <si>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</si>
  <si>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</si>
  <si>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</si>
  <si>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</si>
  <si>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</si>
  <si>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</si>
  <si>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</si>
  <si>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</si>
  <si>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</si>
  <si>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</si>
  <si>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</si>
  <si>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</si>
  <si>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</si>
  <si>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</si>
  <si>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</si>
  <si>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</si>
  <si>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</si>
  <si>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</si>
  <si>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</si>
  <si>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</si>
  <si>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</si>
  <si>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</si>
  <si>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</si>
  <si>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</si>
  <si>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</si>
  <si>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</si>
  <si>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</si>
  <si>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</si>
  <si>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</si>
  <si>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</si>
  <si>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</si>
  <si>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</si>
  <si>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</si>
  <si>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</si>
  <si>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</si>
  <si>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</si>
  <si>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</si>
  <si>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</si>
  <si>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</si>
  <si>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</si>
  <si>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</si>
  <si>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</si>
  <si>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</si>
  <si>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</si>
  <si>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</si>
  <si>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</si>
  <si>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</si>
  <si>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</si>
  <si>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</si>
  <si>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</si>
  <si>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</si>
  <si>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</si>
  <si>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</si>
  <si>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</si>
  <si>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</si>
  <si>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</si>
  <si>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</si>
  <si>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</si>
  <si>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</si>
  <si>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</si>
  <si>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</si>
  <si>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</si>
  <si>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</si>
  <si>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</si>
  <si>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</si>
  <si>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</si>
  <si>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</si>
  <si>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</si>
  <si>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</si>
  <si>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</si>
  <si>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</si>
  <si>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</si>
  <si>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</si>
  <si>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</si>
  <si>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</si>
  <si>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</si>
  <si>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</si>
  <si>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</si>
  <si>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</si>
  <si>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</si>
  <si>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</si>
  <si>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</si>
  <si>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</si>
  <si>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</si>
  <si>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</si>
  <si>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</si>
  <si>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</si>
  <si>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</si>
  <si>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</si>
  <si>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</si>
  <si>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</si>
  <si>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</si>
  <si>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</si>
  <si>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</si>
  <si>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</si>
  <si>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</si>
  <si>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</si>
  <si>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</si>
  <si>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</si>
  <si>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</si>
  <si>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</si>
  <si>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</si>
  <si>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</si>
  <si>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</si>
  <si>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</si>
  <si>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</si>
  <si>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</si>
  <si>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</si>
  <si>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</si>
  <si>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</si>
  <si>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</si>
  <si>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</si>
  <si>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</si>
  <si>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</si>
  <si>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</si>
  <si>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</si>
  <si>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</si>
  <si>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</si>
  <si>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</si>
  <si>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</si>
  <si>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</si>
  <si>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</si>
  <si>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</si>
  <si>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</si>
  <si>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</si>
  <si>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</si>
  <si>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</si>
  <si>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</si>
  <si>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</si>
  <si>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</si>
  <si>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</si>
  <si>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</si>
  <si>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</si>
  <si>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</si>
  <si>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</si>
  <si>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</si>
  <si>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</si>
  <si>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</si>
  <si>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</si>
  <si>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</si>
  <si>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</si>
  <si>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</si>
  <si>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</si>
  <si>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</si>
  <si>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</si>
  <si>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</si>
  <si>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</si>
  <si>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</si>
  <si>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</si>
  <si>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</si>
  <si>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</si>
  <si>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</si>
  <si>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</si>
  <si>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</si>
  <si>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</si>
  <si>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</si>
  <si>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</si>
  <si>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</si>
  <si>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</si>
  <si>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</si>
  <si>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</si>
  <si>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</si>
  <si>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</si>
  <si>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</si>
  <si>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</si>
  <si>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</si>
  <si>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</si>
  <si>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</si>
  <si>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</si>
  <si>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</si>
  <si>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</si>
  <si>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</si>
  <si>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</si>
  <si>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</si>
  <si>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</si>
  <si>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</si>
  <si>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</si>
  <si>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</si>
  <si>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</si>
  <si>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</si>
  <si>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</si>
  <si>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</si>
  <si>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</si>
  <si>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</si>
  <si>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</si>
  <si>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</si>
  <si>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</si>
  <si>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</si>
  <si>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</si>
  <si>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</si>
  <si>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</si>
  <si>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</si>
  <si>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</si>
  <si>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</si>
  <si>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</si>
  <si>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</si>
  <si>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</si>
  <si>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</si>
  <si>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</si>
  <si>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</si>
  <si>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</si>
  <si>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</si>
  <si>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</si>
  <si>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</si>
  <si>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</si>
  <si>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</si>
  <si>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</si>
  <si>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</si>
  <si>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</si>
  <si>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</si>
  <si>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</si>
  <si>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</si>
  <si>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</si>
  <si>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</si>
  <si>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</si>
  <si>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</si>
  <si>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</si>
  <si>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</si>
  <si>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</si>
  <si>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</si>
  <si>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</si>
  <si>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</si>
  <si>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</si>
  <si>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</si>
  <si>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</si>
  <si>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</si>
  <si>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</si>
  <si>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</si>
  <si>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</si>
  <si>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</si>
  <si>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</si>
  <si>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</si>
  <si>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</si>
  <si>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</si>
  <si>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</si>
  <si>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</si>
  <si>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</si>
  <si>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</si>
  <si>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</si>
  <si>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</si>
  <si>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</si>
  <si>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</si>
  <si>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</si>
  <si>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</si>
  <si>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</si>
  <si>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</si>
  <si>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</si>
  <si>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</si>
  <si>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</si>
  <si>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</si>
  <si>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</si>
  <si>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</si>
  <si>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</si>
  <si>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</si>
  <si>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</si>
  <si>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</si>
  <si>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</si>
  <si>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</si>
  <si>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</si>
  <si>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</si>
  <si>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</si>
  <si>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</si>
  <si>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</si>
  <si>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</si>
  <si>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</si>
  <si>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</si>
  <si>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</si>
  <si>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</si>
  <si>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</si>
  <si>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</si>
  <si>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</si>
  <si>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</si>
  <si>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</si>
  <si>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</si>
  <si>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</si>
  <si>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</si>
  <si>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</si>
  <si>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</si>
  <si>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</si>
  <si>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</si>
  <si>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</si>
  <si>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</si>
  <si>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</si>
  <si>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</si>
  <si>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</si>
  <si>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</si>
  <si>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</si>
  <si>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</si>
  <si>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</si>
  <si>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</si>
  <si>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</si>
  <si>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</si>
  <si>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</si>
  <si>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</si>
  <si>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</si>
  <si>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</si>
  <si>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</si>
  <si>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</si>
  <si>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</si>
  <si>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</si>
  <si>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</si>
  <si>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</si>
  <si>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</si>
  <si>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</si>
  <si>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</si>
  <si>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</si>
  <si>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</si>
  <si>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</si>
  <si>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</si>
  <si>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</si>
  <si>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</si>
  <si>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</si>
  <si>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</si>
  <si>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</si>
  <si>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</si>
  <si>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</si>
  <si>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</si>
  <si>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</si>
  <si>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</si>
  <si>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</si>
  <si>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</si>
  <si>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</si>
  <si>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</si>
  <si>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</si>
  <si>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</si>
  <si>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</si>
  <si>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</si>
  <si>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</si>
  <si>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</si>
  <si>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</si>
  <si>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</si>
  <si>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</si>
  <si>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</si>
  <si>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</si>
  <si>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</si>
  <si>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</si>
  <si>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</si>
  <si>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</si>
  <si>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</si>
  <si>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</si>
  <si>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</si>
  <si>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</si>
  <si>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</si>
  <si>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</si>
  <si>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</si>
  <si>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</si>
  <si>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</si>
  <si>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</si>
  <si>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</si>
  <si>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</si>
  <si>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</si>
  <si>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</si>
  <si>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</si>
  <si>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</si>
  <si>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</si>
  <si>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</si>
  <si>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</si>
  <si>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</si>
  <si>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</si>
  <si>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</si>
  <si>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</si>
  <si>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</si>
  <si>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</si>
  <si>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</si>
  <si>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</si>
  <si>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</si>
  <si>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</si>
  <si>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</si>
  <si>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</si>
  <si>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</si>
  <si>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</si>
  <si>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</si>
  <si>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</si>
  <si>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</si>
  <si>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</si>
  <si>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</si>
  <si>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</si>
  <si>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</si>
  <si>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</si>
  <si>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</si>
  <si>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</si>
  <si>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</si>
  <si>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</si>
  <si>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</si>
  <si>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</si>
  <si>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</si>
  <si>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</si>
  <si>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</si>
  <si>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</si>
  <si>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</si>
  <si>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</si>
  <si>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</si>
  <si>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</si>
  <si>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</si>
  <si>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</si>
  <si>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</si>
  <si>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</si>
  <si>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</si>
  <si>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</si>
  <si>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</si>
  <si>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</si>
  <si>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</si>
  <si>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</si>
  <si>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</si>
  <si>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</si>
  <si>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</si>
  <si>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</si>
  <si>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</si>
  <si>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</si>
  <si>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</si>
  <si>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</si>
  <si>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</si>
  <si>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</si>
  <si>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</si>
  <si>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</si>
  <si>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</si>
  <si>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</si>
  <si>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</si>
  <si>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</si>
  <si>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</si>
  <si>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</si>
  <si>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</si>
  <si>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</si>
  <si>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</si>
  <si>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</si>
  <si>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</si>
  <si>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</si>
  <si>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</si>
  <si>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</si>
  <si>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</si>
  <si>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</si>
  <si>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</si>
  <si>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</si>
  <si>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</si>
  <si>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</si>
  <si>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</si>
  <si>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</si>
  <si>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</si>
  <si>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</si>
  <si>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</si>
  <si>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</si>
  <si>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</si>
  <si>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</si>
  <si>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</si>
  <si>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</si>
  <si>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</si>
  <si>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</si>
  <si>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</si>
  <si>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</si>
  <si>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</si>
  <si>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</si>
  <si>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</si>
  <si>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</si>
  <si>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</si>
  <si>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</si>
  <si>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</si>
  <si>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</si>
  <si>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</si>
  <si>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</si>
  <si>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</si>
  <si>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</si>
  <si>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</si>
  <si>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</si>
  <si>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</si>
  <si>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</si>
  <si>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</si>
  <si>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</si>
  <si>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</si>
  <si>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</si>
  <si>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</si>
  <si>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</si>
  <si>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</si>
  <si>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</si>
  <si>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</si>
  <si>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</si>
  <si>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</si>
  <si>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</si>
  <si>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</si>
  <si>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</si>
  <si>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</si>
  <si>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</si>
  <si>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</si>
  <si>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</si>
  <si>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</si>
  <si>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</si>
  <si>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</si>
  <si>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</si>
  <si>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</si>
  <si>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</si>
  <si>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</si>
  <si>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</si>
  <si>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</si>
  <si>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</si>
  <si>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</si>
  <si>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</si>
  <si>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</si>
  <si>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</si>
  <si>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</si>
  <si>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</si>
  <si>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</si>
  <si>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</si>
  <si>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</si>
  <si>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</si>
  <si>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</si>
  <si>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</si>
  <si>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</si>
  <si>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</si>
  <si>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</si>
  <si>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</si>
  <si>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</si>
  <si>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</si>
  <si>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</si>
  <si>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</si>
  <si>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</si>
  <si>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</si>
  <si>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</si>
  <si>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</si>
  <si>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</si>
  <si>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</si>
  <si>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</si>
  <si>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</si>
  <si>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</si>
  <si>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</si>
  <si>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</si>
  <si>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</si>
  <si>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</si>
  <si>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</si>
  <si>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</si>
  <si>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</si>
  <si>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</si>
  <si>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</si>
  <si>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</si>
  <si>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</si>
  <si>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</si>
  <si>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</si>
  <si>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</si>
  <si>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</si>
  <si>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</si>
  <si>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</si>
  <si>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</si>
  <si>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</si>
  <si>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</si>
  <si>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</si>
  <si>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</si>
  <si>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</si>
  <si>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</si>
  <si>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</si>
  <si>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</si>
  <si>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</si>
  <si>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</si>
  <si>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</si>
  <si>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</si>
  <si>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</si>
  <si>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</si>
  <si>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</si>
  <si>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</si>
  <si>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</si>
  <si>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</si>
  <si>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</si>
  <si>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</si>
  <si>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</si>
  <si>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</si>
  <si>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</si>
  <si>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</si>
  <si>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</si>
  <si>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</si>
  <si>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</si>
  <si>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</si>
  <si>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</si>
  <si>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</si>
  <si>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</si>
  <si>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</si>
  <si>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</si>
  <si>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</si>
  <si>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</si>
  <si>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</si>
  <si>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</si>
  <si>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</si>
  <si>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</si>
  <si>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</si>
  <si>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</si>
  <si>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</si>
  <si>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</si>
  <si>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</si>
  <si>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</si>
  <si>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</si>
  <si>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</si>
  <si>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</si>
  <si>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</si>
  <si>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</si>
  <si>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</si>
  <si>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</si>
  <si>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</si>
  <si>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</si>
  <si>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</si>
  <si>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</si>
  <si>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</si>
  <si>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</si>
  <si>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</si>
  <si>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</si>
  <si>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</si>
  <si>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</si>
  <si>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</si>
  <si>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</si>
  <si>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</si>
  <si>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</si>
  <si>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</si>
  <si>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</si>
  <si>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</si>
  <si>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</si>
  <si>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</si>
  <si>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</si>
  <si>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</si>
  <si>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</si>
  <si>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</si>
  <si>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</si>
  <si>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</si>
  <si>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</si>
  <si>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</si>
  <si>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</si>
  <si>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</si>
  <si>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</si>
  <si>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</si>
  <si>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</si>
  <si>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</si>
  <si>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</si>
  <si>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</si>
  <si>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</si>
  <si>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</si>
  <si>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</si>
  <si>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</si>
  <si>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</si>
  <si>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</si>
  <si>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</si>
  <si>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</si>
  <si>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</si>
  <si>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</si>
  <si>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</si>
  <si>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</si>
  <si>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</si>
  <si>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</si>
  <si>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</si>
  <si>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</si>
  <si>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</si>
  <si>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</si>
  <si>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</si>
  <si>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</si>
  <si>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</si>
  <si>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</si>
  <si>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</si>
  <si>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</si>
  <si>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</si>
  <si>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</si>
  <si>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</si>
  <si>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</si>
  <si>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</si>
  <si>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</si>
  <si>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</si>
  <si>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</si>
  <si>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</si>
  <si>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</si>
  <si>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</si>
  <si>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</si>
  <si>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</si>
  <si>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</si>
  <si>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</si>
  <si>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</si>
  <si>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</si>
  <si>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</si>
  <si>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</si>
  <si>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</si>
  <si>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</si>
  <si>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</si>
  <si>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</si>
  <si>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</si>
  <si>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</si>
  <si>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</si>
  <si>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</si>
  <si>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</si>
  <si>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</si>
  <si>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</si>
  <si>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</si>
  <si>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</si>
  <si>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</si>
  <si>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</si>
  <si>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</si>
  <si>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</si>
  <si>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</si>
  <si>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</si>
  <si>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</si>
  <si>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</si>
  <si>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</si>
  <si>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</si>
  <si>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</si>
  <si>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</si>
  <si>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</si>
  <si>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</si>
  <si>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</si>
  <si>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</si>
  <si>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</si>
  <si>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</si>
  <si>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</si>
  <si>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</si>
  <si>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</si>
  <si>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</si>
  <si>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</si>
  <si>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</si>
  <si>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</si>
  <si>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</si>
  <si>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</si>
  <si>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</si>
  <si>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</si>
  <si>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</si>
  <si>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</si>
  <si>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</si>
  <si>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</si>
  <si>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</si>
  <si>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</si>
  <si>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</si>
  <si>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</si>
  <si>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</si>
  <si>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</si>
  <si>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</si>
  <si>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</si>
  <si>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</si>
  <si>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</si>
  <si>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</si>
  <si>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</si>
  <si>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</si>
  <si>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</si>
  <si>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</si>
  <si>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</si>
  <si>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</si>
  <si>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</si>
  <si>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</si>
  <si>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</si>
  <si>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</si>
  <si>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</si>
  <si>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</si>
  <si>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</si>
  <si>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</si>
  <si>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</si>
  <si>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</si>
  <si>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</si>
  <si>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</si>
  <si>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</si>
  <si>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</si>
  <si>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</si>
  <si>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</si>
  <si>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</si>
  <si>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</si>
  <si>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</si>
  <si>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</si>
  <si>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</si>
  <si>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</si>
  <si>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</si>
  <si>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</si>
  <si>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</si>
  <si>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</si>
  <si>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</si>
  <si>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</si>
  <si>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</si>
  <si>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</si>
  <si>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</si>
  <si>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</si>
  <si>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</si>
  <si>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</si>
  <si>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</si>
  <si>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</si>
  <si>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</si>
  <si>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</si>
  <si>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</si>
  <si>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</si>
  <si>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</si>
  <si>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</si>
  <si>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</si>
  <si>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</si>
  <si>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</si>
  <si>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</si>
  <si>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</si>
  <si>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</si>
  <si>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</si>
  <si>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</si>
  <si>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</si>
  <si>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</si>
  <si>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</si>
  <si>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</si>
  <si>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</si>
  <si>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</si>
  <si>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</si>
  <si>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</si>
  <si>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</si>
  <si>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</si>
  <si>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</si>
  <si>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</si>
  <si>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</si>
  <si>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</si>
  <si>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</si>
  <si>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</si>
  <si>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</si>
  <si>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</si>
  <si>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</si>
  <si>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</si>
  <si>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</si>
  <si>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</si>
  <si>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</si>
  <si>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</si>
  <si>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</si>
  <si>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</si>
  <si>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</si>
  <si>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</si>
  <si>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</si>
  <si>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</si>
  <si>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</si>
  <si>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</si>
  <si>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</si>
  <si>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</si>
  <si>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</si>
  <si>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</si>
  <si>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</si>
  <si>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</si>
  <si>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</si>
  <si>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</si>
  <si>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</si>
  <si>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</si>
  <si>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</si>
  <si>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</si>
  <si>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</si>
  <si>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</si>
  <si>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</si>
  <si>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</si>
  <si>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</si>
  <si>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</si>
  <si>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</si>
  <si>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</si>
  <si>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</si>
  <si>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</si>
  <si>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</si>
  <si>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</si>
  <si>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</si>
  <si>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</si>
  <si>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</si>
  <si>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</si>
  <si>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</si>
  <si>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</si>
  <si>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</si>
  <si>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</si>
  <si>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</si>
  <si>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</si>
  <si>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</si>
  <si>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</si>
  <si>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</si>
  <si>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</si>
  <si>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</si>
  <si>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</si>
  <si>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</si>
  <si>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</si>
  <si>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</si>
  <si>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</si>
  <si>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</si>
  <si>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</si>
  <si>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</si>
  <si>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</si>
  <si>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</si>
  <si>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</si>
  <si>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</si>
  <si>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</si>
  <si>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</si>
  <si>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</si>
  <si>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</si>
  <si>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</si>
  <si>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</si>
  <si>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</si>
  <si>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</si>
  <si>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</si>
  <si>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</si>
  <si>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</si>
  <si>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</si>
  <si>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</si>
  <si>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</si>
  <si>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</si>
  <si>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</si>
  <si>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</si>
  <si>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</si>
  <si>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</si>
  <si>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</si>
  <si>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</si>
  <si>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</si>
  <si>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</si>
  <si>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</si>
  <si>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</si>
  <si>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</si>
  <si>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</si>
  <si>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</si>
  <si>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</si>
  <si>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</si>
  <si>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</si>
  <si>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</si>
  <si>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</si>
  <si>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</si>
  <si>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</si>
  <si>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</si>
  <si>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</si>
  <si>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</si>
  <si>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</si>
  <si>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</si>
  <si>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</si>
  <si>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</si>
  <si>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</si>
  <si>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</si>
  <si>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</si>
  <si>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</si>
  <si>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</si>
  <si>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</si>
  <si>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</si>
  <si>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</si>
  <si>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</si>
  <si>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</si>
  <si>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</si>
  <si>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</si>
  <si>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</si>
  <si>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</si>
  <si>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</si>
  <si>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</si>
  <si>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</si>
  <si>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</si>
  <si>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</si>
  <si>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</si>
  <si>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</si>
  <si>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</si>
  <si>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</si>
  <si>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</si>
  <si>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</si>
  <si>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</si>
  <si>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</si>
  <si>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</si>
  <si>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</si>
  <si>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</si>
  <si>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</si>
  <si>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</si>
  <si>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</si>
  <si>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</si>
  <si>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</si>
  <si>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</si>
  <si>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</si>
  <si>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</si>
  <si>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</si>
  <si>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</si>
  <si>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</si>
  <si>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</si>
  <si>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</si>
  <si>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</si>
  <si>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</si>
  <si>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</si>
  <si>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</si>
  <si>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</si>
  <si>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</si>
  <si>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</si>
  <si>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</si>
  <si>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</si>
  <si>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</si>
  <si>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</si>
  <si>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</si>
  <si>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</si>
  <si>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</si>
  <si>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</si>
  <si>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</si>
  <si>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</si>
  <si>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</si>
  <si>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</si>
  <si>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</si>
  <si>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</si>
  <si>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</si>
  <si>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</si>
  <si>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</si>
  <si>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</si>
  <si>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</si>
  <si>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</si>
  <si>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</si>
  <si>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</si>
  <si>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</si>
  <si>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</si>
  <si>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</si>
  <si>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</si>
  <si>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</si>
  <si>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</si>
  <si>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</si>
  <si>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</si>
  <si>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</si>
  <si>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</si>
  <si>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</si>
  <si>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</si>
  <si>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</si>
  <si>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</si>
  <si>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</si>
  <si>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</si>
  <si>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</si>
  <si>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</si>
  <si>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</si>
  <si>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</si>
  <si>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</si>
  <si>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</si>
  <si>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</si>
  <si>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</si>
  <si>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</si>
  <si>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</si>
  <si>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</si>
  <si>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</si>
  <si>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</si>
  <si>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</si>
  <si>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</si>
  <si>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</si>
  <si>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</si>
  <si>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</si>
  <si>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</si>
  <si>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</si>
  <si>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</si>
  <si>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</si>
  <si>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</si>
  <si>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</si>
  <si>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</si>
  <si>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</si>
  <si>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</si>
  <si>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</si>
  <si>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</si>
  <si>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</si>
  <si>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</si>
  <si>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</si>
  <si>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>MC1 08:32, autorizado 08:53, em deslocamento para intervalo, em intervalo 09:30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</si>
  <si>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</si>
  <si>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</si>
  <si>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</si>
  <si>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</si>
  <si>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</si>
  <si>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</si>
  <si>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</si>
  <si>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</si>
  <si>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</si>
  <si>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</si>
  <si>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</si>
  <si>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</si>
  <si>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</si>
  <si>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</si>
  <si>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</si>
  <si>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</si>
  <si>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Recolha de dormentes</t>
  </si>
  <si>
    <t xml:space="preserve">TVI 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</si>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</sst>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S1" activePane="topRight" state="frozen"/>
      <selection pane="topRight" activeCell="AT173" sqref="AT1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247" t="s">
        <v>1612</v>
      </c>
      <c r="BK170" s="247" t="s">
        <v>1613</v>
      </c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 t="str">
        <f>IF(D172="","*",IFERROR(IF(ISODD(COUNT(AS172:AX174)),"ERRO",SUM((AT172-AS172),(AV172-AU172),(AX172-AW172))),"ERRO"))</f>
        <v>ERRO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1</v>
      </c>
      <c r="BI172" s="14"/>
      <c r="BJ172" s="247" t="s">
        <v>1615</v>
      </c>
      <c r="BK172" s="14"/>
      <c r="BL172" s="13"/>
      <c r="BM172" s="12"/>
      <c r="BN172" s="12"/>
      <c r="BO172" s="130"/>
      <c r="BP172" s="14"/>
      <c r="BQ172" s="10" t="e">
        <f t="shared" si="24"/>
        <v>#VALUE!</v>
      </c>
      <c r="BR172" s="15" t="e">
        <f t="shared" si="25"/>
        <v>#VALUE!</v>
      </c>
      <c r="BS172" s="15">
        <f t="shared" si="26"/>
        <v>0</v>
      </c>
      <c r="BT172" s="238" t="str">
        <f t="shared" si="22"/>
        <v/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/>
      <c r="AU173" s="32"/>
      <c r="AV173" s="32"/>
      <c r="AW173" s="32"/>
      <c r="AX173" s="32"/>
      <c r="AY173" s="180" t="str">
        <f>IF(D173="","*",IFERROR(IF(ISODD(COUNT(AS173:AX176)),"ERRO",SUM((AT173-AS173),(AV173-AU173),(AX173-AW173))),"ERRO"))</f>
        <v>ERRO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1</v>
      </c>
      <c r="BI173" s="14"/>
      <c r="BJ173" s="247" t="s">
        <v>1616</v>
      </c>
      <c r="BK173" s="14"/>
      <c r="BL173" s="13"/>
      <c r="BM173" s="12"/>
      <c r="BN173" s="12"/>
      <c r="BO173" s="130"/>
      <c r="BP173" s="14"/>
      <c r="BQ173" s="10" t="e">
        <f t="shared" si="24"/>
        <v>#VALUE!</v>
      </c>
      <c r="BR173" s="15" t="e">
        <f t="shared" si="25"/>
        <v>#VALUE!</v>
      </c>
      <c r="BS173" s="15">
        <f t="shared" si="26"/>
        <v>0</v>
      </c>
      <c r="BT173" s="238" t="str">
        <f t="shared" si="22"/>
        <v/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1617</v>
      </c>
      <c r="BK174" s="247" t="s">
        <v>1617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1618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1619</v>
      </c>
      <c r="BK175" s="246" t="s">
        <v>1619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4.1666666666666685E-2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1620</v>
      </c>
      <c r="BK176" s="247" t="s">
        <v>1620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Produção</v>
      </c>
      <c r="BR176" s="15">
        <f t="shared" si="25"/>
        <v>1.0000000000000004</v>
      </c>
      <c r="BS176" s="15">
        <f t="shared" si="26"/>
        <v>0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1621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1622</v>
      </c>
      <c r="BK178" s="14" t="s">
        <v>1623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1624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1625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1626</v>
      </c>
      <c r="W179" s="134" t="s">
        <v>1627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1628</v>
      </c>
      <c r="BK179" s="247" t="s">
        <v>1628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1629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1630</v>
      </c>
      <c r="W180" s="134" t="s">
        <v>1631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1632</v>
      </c>
      <c r="BK180" s="247" t="s">
        <v>1632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238" t="str">
        <f t="shared" si="22"/>
        <v/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tr">
        <f>IF(BS_CONTROLE[[#This Row],[SB]]=0, "-", BS_CONTROLE[[#This Row],[SB]])</f>
        <v>TBSPAT1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661.84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1633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1634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1625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2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1626</v>
      </c>
      <c r="W192" s="134" t="s">
        <v>1627</v>
      </c>
      <c r="X192" s="151" t="s">
        <v>1005</v>
      </c>
      <c r="Y192" s="129"/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1635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1636</v>
      </c>
      <c r="X194" s="151" t="s">
        <v>1005</v>
      </c>
      <c r="Y194" s="129"/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1637</v>
      </c>
      <c r="N195" s="148" t="s">
        <v>1638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1639</v>
      </c>
      <c r="X195" s="151" t="s">
        <v>1005</v>
      </c>
      <c r="Y195" s="129"/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7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8">IF(AND(BR235&lt;1,BS235&lt;1),"Produção e Intervalo",IF(BR235&lt;1,"Intervalo",IF(BS235&lt;1,"Produção","Aderente")))</f>
        <v>Aderente</v>
      </c>
      <c r="BR235" s="15" t="str">
        <f t="shared" ref="BR235:BR298" si="29">IF(OR(B235="",F235=""),"*",AY235/P235)</f>
        <v>*</v>
      </c>
      <c r="BS235" s="15" t="str">
        <f t="shared" ref="BS235:BS298" si="30">IF(OR(B235="",F235=""),"*",BA235/Q235)</f>
        <v>*</v>
      </c>
      <c r="BT235" s="238" t="str">
        <f t="shared" ref="BT235:BT298" si="31">IF(BN235="","",SUBSTITUTE(BM235," ","")&amp;SUBSTITUTE(BN235," ",""))</f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8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8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8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8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8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8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8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8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8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8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8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8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8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8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8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8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8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8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8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8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8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8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8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8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8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8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8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8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8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8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8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8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8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8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8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8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8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8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8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8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8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8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8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8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8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8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8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8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8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8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8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8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8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8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8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8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8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8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8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8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8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8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8" t="str">
        <f t="shared" si="31"/>
        <v/>
      </c>
    </row>
    <row r="299" spans="1:72" hidden="1">
      <c r="A299" s="44" t="str">
        <f t="shared" ref="A299:A362" si="32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3">IF(AND(BR299&lt;1,BS299&lt;1),"Produção e Intervalo",IF(BR299&lt;1,"Intervalo",IF(BS299&lt;1,"Produção","Aderente")))</f>
        <v>Aderente</v>
      </c>
      <c r="BR299" s="15" t="str">
        <f t="shared" ref="BR299:BR362" si="34">IF(OR(B299="",F299=""),"*",AY299/P299)</f>
        <v>*</v>
      </c>
      <c r="BS299" s="15" t="str">
        <f t="shared" ref="BS299:BS362" si="35">IF(OR(B299="",F299=""),"*",BA299/Q299)</f>
        <v>*</v>
      </c>
      <c r="BT299" s="238" t="str">
        <f t="shared" ref="BT299:BT362" si="36">IF(BN299="","",SUBSTITUTE(BM299," ","")&amp;SUBSTITUTE(BN299," ",""))</f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8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8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8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8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8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8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8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8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8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8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8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8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8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8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8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8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8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8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8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8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8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8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8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8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8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8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8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8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8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8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8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8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8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8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8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8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8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8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8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8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8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8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8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8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8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8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8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8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8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8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8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8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8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8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8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8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8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8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8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8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8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8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8" t="str">
        <f t="shared" si="36"/>
        <v/>
      </c>
    </row>
    <row r="363" spans="1:72" hidden="1">
      <c r="A363" s="44" t="str">
        <f t="shared" ref="A363:A426" si="37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8">IF(AND(BR363&lt;1,BS363&lt;1),"Produção e Intervalo",IF(BR363&lt;1,"Intervalo",IF(BS363&lt;1,"Produção","Aderente")))</f>
        <v>Aderente</v>
      </c>
      <c r="BR363" s="15" t="str">
        <f t="shared" ref="BR363:BR426" si="39">IF(OR(B363="",F363=""),"*",AY363/P363)</f>
        <v>*</v>
      </c>
      <c r="BS363" s="15" t="str">
        <f t="shared" ref="BS363:BS426" si="40">IF(OR(B363="",F363=""),"*",BA363/Q363)</f>
        <v>*</v>
      </c>
      <c r="BT363" s="238" t="str">
        <f t="shared" ref="BT363:BT426" si="41">IF(BN363="","",SUBSTITUTE(BM363," ","")&amp;SUBSTITUTE(BN363," ",""))</f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8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8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8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8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8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8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8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8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8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8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8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8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8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8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8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8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8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8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8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8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8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8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8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8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8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8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8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8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8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8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8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8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8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8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8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8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8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8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8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8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8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8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8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8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8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8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8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8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8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8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8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8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8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8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8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8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8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8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8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8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8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8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8" t="str">
        <f t="shared" si="41"/>
        <v/>
      </c>
    </row>
    <row r="427" spans="1:72" hidden="1">
      <c r="A427" s="44" t="str">
        <f t="shared" ref="A427:A490" si="42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3">IF(AND(BR427&lt;1,BS427&lt;1),"Produção e Intervalo",IF(BR427&lt;1,"Intervalo",IF(BS427&lt;1,"Produção","Aderente")))</f>
        <v>Aderente</v>
      </c>
      <c r="BR427" s="15" t="str">
        <f t="shared" ref="BR427:BR490" si="44">IF(OR(B427="",F427=""),"*",AY427/P427)</f>
        <v>*</v>
      </c>
      <c r="BS427" s="15" t="str">
        <f t="shared" ref="BS427:BS490" si="45">IF(OR(B427="",F427=""),"*",BA427/Q427)</f>
        <v>*</v>
      </c>
      <c r="BT427" s="238" t="str">
        <f t="shared" ref="BT427:BT490" si="46">IF(BN427="","",SUBSTITUTE(BM427," ","")&amp;SUBSTITUTE(BN427," ",""))</f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8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8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8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8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8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8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8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8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8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8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8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8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8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8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8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8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8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8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8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8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8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8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8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8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8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8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8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8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8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8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8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8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8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8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8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8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8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8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8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8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8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8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8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8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8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8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8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8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8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8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8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8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8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8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8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8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8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8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8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8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8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8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8" t="str">
        <f t="shared" si="46"/>
        <v/>
      </c>
    </row>
    <row r="491" spans="1:72" hidden="1">
      <c r="A491" s="44" t="str">
        <f t="shared" ref="A491:A554" si="47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8">IF(AND(BR491&lt;1,BS491&lt;1),"Produção e Intervalo",IF(BR491&lt;1,"Intervalo",IF(BS491&lt;1,"Produção","Aderente")))</f>
        <v>Aderente</v>
      </c>
      <c r="BR491" s="15" t="str">
        <f t="shared" ref="BR491:BR554" si="49">IF(OR(B491="",F491=""),"*",AY491/P491)</f>
        <v>*</v>
      </c>
      <c r="BS491" s="15" t="str">
        <f t="shared" ref="BS491:BS554" si="50">IF(OR(B491="",F491=""),"*",BA491/Q491)</f>
        <v>*</v>
      </c>
      <c r="BT491" s="238" t="str">
        <f t="shared" ref="BT491:BT554" si="51">IF(BN491="","",SUBSTITUTE(BM491," ","")&amp;SUBSTITUTE(BN491," ",""))</f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8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8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8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8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8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8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8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8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8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8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8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8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8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8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8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8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8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8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8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8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8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8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8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8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8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8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8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8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8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8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8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8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8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8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8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8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8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8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8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8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8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8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8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8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8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8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8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8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8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8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8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8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8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8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8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8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8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8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8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8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8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8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8" t="str">
        <f t="shared" si="51"/>
        <v/>
      </c>
    </row>
    <row r="555" spans="1:72" hidden="1">
      <c r="A555" s="44" t="str">
        <f t="shared" ref="A555:A618" si="52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3">IF(AND(BR555&lt;1,BS555&lt;1),"Produção e Intervalo",IF(BR555&lt;1,"Intervalo",IF(BS555&lt;1,"Produção","Aderente")))</f>
        <v>Aderente</v>
      </c>
      <c r="BR555" s="15" t="str">
        <f t="shared" ref="BR555:BR618" si="54">IF(OR(B555="",F555=""),"*",AY555/P555)</f>
        <v>*</v>
      </c>
      <c r="BS555" s="15" t="str">
        <f t="shared" ref="BS555:BS618" si="55">IF(OR(B555="",F555=""),"*",BA555/Q555)</f>
        <v>*</v>
      </c>
      <c r="BT555" s="238" t="str">
        <f t="shared" ref="BT555:BT618" si="56">IF(BN555="","",SUBSTITUTE(BM555," ","")&amp;SUBSTITUTE(BN555," ",""))</f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8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8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8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8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8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8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8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8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8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8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8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8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8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8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8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8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8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8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8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8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8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8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8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8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8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8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8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8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8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8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8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8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8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8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8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8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8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8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8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8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8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8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8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8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8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8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8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8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8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8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8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8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8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8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8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8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8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8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8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8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8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8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8" t="str">
        <f t="shared" si="56"/>
        <v/>
      </c>
    </row>
    <row r="619" spans="1:72" hidden="1">
      <c r="A619" s="44" t="str">
        <f t="shared" ref="A619:A682" si="57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8">IF(AND(BR619&lt;1,BS619&lt;1),"Produção e Intervalo",IF(BR619&lt;1,"Intervalo",IF(BS619&lt;1,"Produção","Aderente")))</f>
        <v>Aderente</v>
      </c>
      <c r="BR619" s="15" t="str">
        <f t="shared" ref="BR619:BR682" si="59">IF(OR(B619="",F619=""),"*",AY619/P619)</f>
        <v>*</v>
      </c>
      <c r="BS619" s="15" t="str">
        <f t="shared" ref="BS619:BS682" si="60">IF(OR(B619="",F619=""),"*",BA619/Q619)</f>
        <v>*</v>
      </c>
      <c r="BT619" s="238" t="str">
        <f t="shared" ref="BT619:BT682" si="61">IF(BN619="","",SUBSTITUTE(BM619," ","")&amp;SUBSTITUTE(BN619," ",""))</f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8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8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8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8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8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8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8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8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8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8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8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8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8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8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8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8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8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8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8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8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8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8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8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8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8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8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8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8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8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8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8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8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8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8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8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8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8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8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8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8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8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8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8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8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8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8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8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8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8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8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8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8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8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8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8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8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8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8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8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8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8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8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8" t="str">
        <f t="shared" si="61"/>
        <v/>
      </c>
    </row>
    <row r="683" spans="1:72" hidden="1">
      <c r="A683" s="44" t="str">
        <f t="shared" ref="A683:A746" si="62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3">IF(AND(BR683&lt;1,BS683&lt;1),"Produção e Intervalo",IF(BR683&lt;1,"Intervalo",IF(BS683&lt;1,"Produção","Aderente")))</f>
        <v>Aderente</v>
      </c>
      <c r="BR683" s="15" t="str">
        <f t="shared" ref="BR683:BR746" si="64">IF(OR(B683="",F683=""),"*",AY683/P683)</f>
        <v>*</v>
      </c>
      <c r="BS683" s="15" t="str">
        <f t="shared" ref="BS683:BS746" si="65">IF(OR(B683="",F683=""),"*",BA683/Q683)</f>
        <v>*</v>
      </c>
      <c r="BT683" s="238" t="str">
        <f t="shared" ref="BT683:BT746" si="66">IF(BN683="","",SUBSTITUTE(BM683," ","")&amp;SUBSTITUTE(BN683," ",""))</f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8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8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8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8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8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8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8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8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8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8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8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8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8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8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8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8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8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8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8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8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8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8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8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8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8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8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8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8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8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8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8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8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8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8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8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8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8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8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8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8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8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8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8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8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8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8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8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8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8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8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8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8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8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8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8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8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8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8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8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8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8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8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8" t="str">
        <f t="shared" si="66"/>
        <v/>
      </c>
    </row>
    <row r="747" spans="1:72" hidden="1">
      <c r="A747" s="44" t="str">
        <f t="shared" ref="A747:A772" si="67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8">IF(AND(BR747&lt;1,BS747&lt;1),"Produção e Intervalo",IF(BR747&lt;1,"Intervalo",IF(BS747&lt;1,"Produção","Aderente")))</f>
        <v>Aderente</v>
      </c>
      <c r="BR747" s="15" t="str">
        <f t="shared" ref="BR747:BR772" si="69">IF(OR(B747="",F747=""),"*",AY747/P747)</f>
        <v>*</v>
      </c>
      <c r="BS747" s="15" t="str">
        <f t="shared" ref="BS747:BS772" si="70">IF(OR(B747="",F747=""),"*",BA747/Q747)</f>
        <v>*</v>
      </c>
      <c r="BT747" s="238" t="str">
        <f t="shared" ref="BT747:BT772" si="71">IF(BN747="","",SUBSTITUTE(BM747," ","")&amp;SUBSTITUTE(BN747," ",""))</f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8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8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8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8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8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8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8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8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8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8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8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8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8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8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8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8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8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8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8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8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8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8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8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8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8" t="str">
        <f t="shared" si="71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18" operator="equal">
      <formula>"ERRO"</formula>
    </cfRule>
  </conditionalFormatting>
  <conditionalFormatting sqref="X4 Y1:Z5 Y8:Z772">
    <cfRule type="cellIs" dxfId="123" priority="18507" operator="equal">
      <formula>"OPORTUNIDADE"</formula>
    </cfRule>
  </conditionalFormatting>
  <conditionalFormatting sqref="AZ6:AZ772">
    <cfRule type="expression" dxfId="122" priority="18502">
      <formula>$BU6=1</formula>
    </cfRule>
  </conditionalFormatting>
  <conditionalFormatting sqref="BQ6:BQ772">
    <cfRule type="cellIs" dxfId="121" priority="18513" operator="equal">
      <formula>"Produção e Intervalo"</formula>
    </cfRule>
    <cfRule type="cellIs" dxfId="120" priority="18514" operator="equal">
      <formula>"Aderente"</formula>
    </cfRule>
    <cfRule type="cellIs" dxfId="119" priority="18515" operator="equal">
      <formula>"Intervalo"</formula>
    </cfRule>
    <cfRule type="cellIs" dxfId="118" priority="18516" operator="equal">
      <formula>"Produção"</formula>
    </cfRule>
    <cfRule type="cellIs" dxfId="117" priority="18517" operator="equal">
      <formula>"ERRO"</formula>
    </cfRule>
  </conditionalFormatting>
  <conditionalFormatting sqref="BR6:BS772">
    <cfRule type="cellIs" dxfId="116" priority="18495" operator="equal">
      <formula>"*"</formula>
    </cfRule>
    <cfRule type="cellIs" dxfId="115" priority="18496" operator="greaterThanOrEqual">
      <formula>1</formula>
    </cfRule>
    <cfRule type="cellIs" dxfId="114" priority="18497" operator="lessThan">
      <formula>1</formula>
    </cfRule>
  </conditionalFormatting>
  <conditionalFormatting sqref="Y8:Z772">
    <cfRule type="cellIs" dxfId="113" priority="18443" operator="equal">
      <formula>"NÃO"</formula>
    </cfRule>
    <cfRule type="cellIs" dxfId="112" priority="18444" operator="equal">
      <formula>"SIM"</formula>
    </cfRule>
  </conditionalFormatting>
  <conditionalFormatting sqref="Y1047835:Y1048576">
    <cfRule type="cellIs" dxfId="111" priority="18324" operator="equal">
      <formula>"OPORTUNIDADE"</formula>
    </cfRule>
  </conditionalFormatting>
  <conditionalFormatting sqref="Y1047835:Y1048576">
    <cfRule type="cellIs" dxfId="110" priority="18322" operator="equal">
      <formula>"NÃO"</formula>
    </cfRule>
    <cfRule type="cellIs" dxfId="109" priority="18323" operator="equal">
      <formula>"SIM"</formula>
    </cfRule>
  </conditionalFormatting>
  <conditionalFormatting sqref="Y6:Y7">
    <cfRule type="cellIs" dxfId="108" priority="44" operator="equal">
      <formula>"OPORTUNIDADE"</formula>
    </cfRule>
  </conditionalFormatting>
  <conditionalFormatting sqref="Y6:Y7">
    <cfRule type="cellIs" dxfId="107" priority="42" operator="equal">
      <formula>"NÃO"</formula>
    </cfRule>
    <cfRule type="cellIs" dxfId="106" priority="43" operator="equal">
      <formula>"SIM"</formula>
    </cfRule>
  </conditionalFormatting>
  <conditionalFormatting sqref="BK1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0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0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:BK173">
    <cfRule type="iconSet" priority="23963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9">
      <iconSet showValue="0">
        <cfvo type="percent" val="0"/>
        <cfvo type="num" val="1"/>
        <cfvo type="num" val="1" gte="0"/>
      </iconSet>
    </cfRule>
    <cfRule type="iconSet" priority="24000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5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1640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1641</v>
      </c>
      <c r="E3" s="182" t="s">
        <v>1642</v>
      </c>
      <c r="F3" s="182" t="s">
        <v>1643</v>
      </c>
      <c r="G3" s="182" t="s">
        <v>1644</v>
      </c>
      <c r="H3" s="182" t="s">
        <v>1645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1646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1647</v>
      </c>
      <c r="D12" s="183">
        <v>9049</v>
      </c>
      <c r="E12" s="184">
        <v>46044</v>
      </c>
      <c r="F12" s="186" t="s">
        <v>1648</v>
      </c>
      <c r="G12" s="183" t="s">
        <v>1649</v>
      </c>
      <c r="H12" s="183"/>
    </row>
    <row r="13" spans="3:8">
      <c r="C13" s="183" t="s">
        <v>1647</v>
      </c>
      <c r="D13" s="183">
        <v>9044</v>
      </c>
      <c r="E13" s="184">
        <v>46044</v>
      </c>
      <c r="F13" s="186" t="s">
        <v>1650</v>
      </c>
      <c r="G13" s="183" t="s">
        <v>1651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1652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1652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1653</v>
      </c>
      <c r="C2" s="83" t="s">
        <v>1197</v>
      </c>
      <c r="D2" s="83" t="s">
        <v>1199</v>
      </c>
      <c r="E2" s="83" t="s">
        <v>1654</v>
      </c>
      <c r="F2" s="83" t="s">
        <v>1655</v>
      </c>
      <c r="G2" s="83" t="s">
        <v>1656</v>
      </c>
      <c r="H2" s="83" t="s">
        <v>1657</v>
      </c>
      <c r="I2" s="83" t="s">
        <v>1658</v>
      </c>
      <c r="J2" s="83" t="s">
        <v>1659</v>
      </c>
      <c r="K2" s="109" t="s">
        <v>1660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 hidden="1">
      <c r="B201" s="100" t="str">
        <f>IF(FN_MC!Y195="","*",FN_MC!Y195)</f>
        <v>*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 hidden="1">
      <c r="B220" s="100" t="str">
        <f>IF(FN_MC!Y195="","*",FN_MC!Y195)</f>
        <v>*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1661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1662</v>
      </c>
      <c r="B3" s="91" t="s">
        <v>1663</v>
      </c>
      <c r="C3" s="91" t="s">
        <v>7</v>
      </c>
      <c r="D3" s="92" t="s">
        <v>1212</v>
      </c>
      <c r="E3" s="92" t="s">
        <v>366</v>
      </c>
      <c r="F3" s="92" t="s">
        <v>1664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1665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2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1666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1667</v>
      </c>
      <c r="C4" s="187" t="s">
        <v>1668</v>
      </c>
      <c r="D4" s="187" t="s">
        <v>1669</v>
      </c>
      <c r="E4" s="187" t="s">
        <v>1670</v>
      </c>
      <c r="F4" s="187" t="s">
        <v>366</v>
      </c>
      <c r="G4" s="187" t="s">
        <v>1671</v>
      </c>
    </row>
    <row r="5" spans="2:7">
      <c r="B5" s="188" t="s">
        <v>1672</v>
      </c>
      <c r="C5" s="188">
        <v>309525</v>
      </c>
      <c r="D5" s="188" t="s">
        <v>1673</v>
      </c>
      <c r="E5" s="188" t="s">
        <v>249</v>
      </c>
      <c r="F5" s="188" t="s">
        <v>1674</v>
      </c>
      <c r="G5" s="189">
        <v>46296</v>
      </c>
    </row>
    <row r="6" spans="2:7">
      <c r="B6" s="188" t="s">
        <v>1675</v>
      </c>
      <c r="C6" s="188">
        <v>257410</v>
      </c>
      <c r="D6" s="188" t="s">
        <v>1676</v>
      </c>
      <c r="E6" s="188" t="s">
        <v>249</v>
      </c>
      <c r="F6" s="188" t="s">
        <v>1674</v>
      </c>
      <c r="G6" s="189"/>
    </row>
    <row r="7" spans="2:7">
      <c r="B7" s="188" t="s">
        <v>1484</v>
      </c>
      <c r="C7" s="188">
        <v>256875</v>
      </c>
      <c r="D7" s="188" t="s">
        <v>1677</v>
      </c>
      <c r="E7" s="188" t="s">
        <v>249</v>
      </c>
      <c r="F7" s="188" t="s">
        <v>1674</v>
      </c>
      <c r="G7" s="189">
        <v>46296</v>
      </c>
    </row>
    <row r="8" spans="2:7">
      <c r="B8" s="188" t="s">
        <v>1678</v>
      </c>
      <c r="C8" s="188">
        <v>257278</v>
      </c>
      <c r="D8" s="188" t="s">
        <v>1679</v>
      </c>
      <c r="E8" s="188" t="s">
        <v>240</v>
      </c>
      <c r="F8" s="188" t="s">
        <v>1680</v>
      </c>
      <c r="G8" s="189">
        <v>46235</v>
      </c>
    </row>
    <row r="9" spans="2:7">
      <c r="B9" s="188" t="s">
        <v>1681</v>
      </c>
      <c r="C9" s="188">
        <v>261794</v>
      </c>
      <c r="D9" s="188" t="s">
        <v>1682</v>
      </c>
      <c r="E9" s="188" t="s">
        <v>240</v>
      </c>
      <c r="F9" s="188" t="s">
        <v>1680</v>
      </c>
      <c r="G9" s="189">
        <v>46082</v>
      </c>
    </row>
    <row r="10" spans="2:7">
      <c r="B10" s="188" t="s">
        <v>1683</v>
      </c>
      <c r="C10" s="188">
        <v>257033</v>
      </c>
      <c r="D10" s="188" t="s">
        <v>1684</v>
      </c>
      <c r="E10" s="188" t="s">
        <v>240</v>
      </c>
      <c r="F10" s="188" t="s">
        <v>480</v>
      </c>
      <c r="G10" s="188" t="s">
        <v>1685</v>
      </c>
    </row>
    <row r="11" spans="2:7">
      <c r="B11" s="188" t="s">
        <v>1686</v>
      </c>
      <c r="C11" s="188">
        <v>396578</v>
      </c>
      <c r="D11" s="188" t="s">
        <v>1687</v>
      </c>
      <c r="E11" s="188" t="s">
        <v>240</v>
      </c>
      <c r="F11" s="188" t="s">
        <v>480</v>
      </c>
      <c r="G11" s="188" t="s">
        <v>1685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1688</v>
      </c>
      <c r="D5" s="288"/>
      <c r="E5" s="288"/>
      <c r="F5" s="288"/>
      <c r="G5" s="288"/>
      <c r="H5" s="288"/>
      <c r="I5" s="288"/>
      <c r="J5" s="289"/>
      <c r="K5" s="290" t="s">
        <v>1689</v>
      </c>
      <c r="L5" s="291"/>
      <c r="M5" s="291"/>
      <c r="N5" s="291"/>
      <c r="O5" s="292" t="s">
        <v>1690</v>
      </c>
      <c r="P5" s="293"/>
      <c r="Q5" s="294"/>
    </row>
    <row r="6" spans="1:17" s="81" customFormat="1" ht="15.75" customHeight="1">
      <c r="A6" s="75" t="s">
        <v>1664</v>
      </c>
      <c r="B6" s="82" t="s">
        <v>1663</v>
      </c>
      <c r="C6" s="83" t="s">
        <v>1212</v>
      </c>
      <c r="D6" s="84" t="s">
        <v>1213</v>
      </c>
      <c r="E6" s="83" t="s">
        <v>1691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1692</v>
      </c>
      <c r="M6" s="116" t="s">
        <v>29</v>
      </c>
      <c r="N6" s="117" t="s">
        <v>1207</v>
      </c>
      <c r="O6" s="161" t="s">
        <v>1250</v>
      </c>
      <c r="P6" s="128"/>
      <c r="Q6" s="138" t="s">
        <v>1693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1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1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1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661.84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2026-02-17T17:09:26Z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