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377" documentId="120_S{118792C3-22EF-5104-A093-F22BFE3913F3}" xr6:coauthVersionLast="47" xr6:coauthVersionMax="47" xr10:uidLastSave="{048F3CF0-E33F-42B2-B62B-042AF5F76B7D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5" i="1" l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<sst xmlns="http://schemas.openxmlformats.org/spreadsheetml/2006/main" count="4392" uniqueCount="1302">
  <si>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</si>
  <si>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</si>
  <si>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</si>
  <si>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</si>
  <si>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</si>
  <si>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</si>
  <si>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</si>
  <si>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</si>
  <si>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</si>
  <si>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</si>
  <si>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</si>
  <si>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</si>
  <si>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</si>
  <si>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</si>
  <si>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</si>
  <si>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</si>
  <si>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</si>
  <si>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</si>
  <si>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</si>
  <si>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</si>
  <si>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</si>
  <si>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</si>
  <si>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</si>
  <si>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</si>
  <si>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</si>
  <si>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</si>
  <si>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</si>
  <si>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</si>
  <si>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</si>
  <si>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</si>
  <si>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</si>
  <si>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</si>
  <si>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</si>
  <si>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</si>
  <si>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</si>
  <si>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</si>
  <si>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</si>
  <si>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</si>
  <si>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</si>
  <si>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</si>
  <si>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</si>
  <si>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</si>
  <si>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</si>
  <si>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</si>
  <si>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</si>
  <si>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</si>
  <si>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</si>
  <si>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</si>
  <si>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</si>
  <si>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</si>
  <si>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</si>
  <si>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</si>
  <si>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</si>
  <si>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</si>
  <si>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</si>
  <si>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</si>
  <si>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</si>
  <si>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</si>
  <si>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</si>
  <si>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</si>
  <si>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</si>
  <si>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</si>
  <si>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</si>
  <si>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</si>
  <si>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</si>
  <si>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</si>
  <si>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</si>
  <si>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</si>
  <si>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</si>
  <si>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</si>
  <si>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</si>
  <si>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</si>
  <si>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</si>
  <si>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</si>
  <si>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</si>
  <si>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</si>
  <si>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</si>
  <si>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</si>
  <si>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</si>
  <si>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</si>
  <si>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</si>
  <si>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</si>
  <si>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</si>
  <si>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</si>
  <si>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</si>
  <si>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</si>
  <si>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</si>
  <si>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</si>
  <si>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</si>
  <si>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</si>
  <si>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</si>
  <si>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</si>
  <si>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</si>
  <si>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</si>
  <si>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</si>
  <si>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</si>
  <si>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</si>
  <si>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</si>
  <si>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</si>
  <si>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</si>
  <si>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</si>
  <si>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</si>
  <si>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</si>
  <si>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</si>
  <si>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</si>
  <si>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</si>
  <si>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</si>
  <si>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</si>
  <si>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</si>
  <si>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</si>
  <si>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</si>
  <si>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</si>
  <si>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</si>
  <si>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</si>
  <si>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</si>
  <si>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</si>
  <si>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</si>
  <si>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</si>
  <si>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</si>
  <si>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</si>
  <si>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</si>
  <si>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</si>
  <si>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</si>
  <si>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</si>
  <si>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</si>
  <si>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</si>
  <si>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</si>
  <si>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</si>
  <si>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</si>
  <si>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</si>
  <si>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</si>
  <si>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</si>
  <si>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</si>
  <si>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</si>
  <si>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</si>
  <si>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</si>
  <si>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</si>
  <si>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</si>
  <si>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</si>
  <si>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</si>
  <si>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</si>
  <si>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</si>
  <si>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</si>
  <si>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</si>
  <si>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</si>
  <si>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</si>
  <si>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</si>
  <si>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</si>
  <si>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</si>
  <si>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</si>
  <si>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</si>
  <si>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</si>
  <si>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</si>
  <si>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</si>
  <si>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</si>
  <si>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</si>
  <si>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</si>
  <si>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</si>
  <si>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</si>
  <si>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</si>
  <si>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</si>
  <si>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</si>
  <si>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</si>
  <si>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</si>
  <si>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</si>
  <si>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</si>
  <si>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</si>
  <si>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</si>
  <si>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</si>
  <si>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</si>
  <si>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</si>
  <si>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</si>
  <si>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</si>
  <si>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</si>
  <si>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</si>
  <si>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</si>
  <si>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</si>
  <si>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</si>
  <si>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</si>
  <si>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</si>
  <si>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</si>
  <si>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</si>
  <si>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</si>
  <si>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</si>
  <si>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</si>
  <si>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</si>
  <si>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</si>
  <si>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</si>
  <si>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</si>
  <si>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</si>
  <si>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</si>
  <si>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</si>
  <si>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</si>
  <si>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</si>
  <si>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</si>
  <si>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</si>
  <si>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</si>
  <si>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</si>
  <si>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</si>
  <si>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</si>
  <si>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</si>
  <si>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</si>
  <si>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</si>
  <si>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</si>
  <si>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</si>
  <si>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</si>
  <si>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</si>
  <si>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</si>
  <si>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</si>
  <si>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</si>
  <si>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</si>
  <si>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</si>
  <si>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</si>
  <si>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</si>
  <si>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</si>
  <si>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</si>
  <si>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</si>
  <si>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</si>
  <si>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</si>
  <si>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</si>
  <si>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</si>
  <si>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</si>
  <si>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</si>
  <si>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</si>
  <si>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</si>
  <si>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</si>
  <si>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</si>
  <si>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</si>
  <si>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</si>
  <si>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</si>
  <si>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</si>
  <si>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</si>
  <si>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</si>
  <si>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</si>
  <si>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</si>
  <si>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</si>
  <si>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</si>
  <si>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</si>
  <si>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</si>
  <si>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</si>
  <si>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</si>
  <si>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</si>
  <si>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</si>
  <si>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</si>
  <si>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</si>
  <si>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</si>
  <si>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</si>
  <si>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</si>
  <si>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</si>
  <si>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</si>
  <si>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</si>
  <si>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</si>
  <si>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</si>
  <si>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</si>
  <si>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</si>
  <si>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</si>
  <si>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</si>
  <si>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</si>
  <si>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</si>
  <si>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</si>
  <si>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</si>
  <si>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</si>
  <si>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</si>
  <si>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</si>
  <si>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</si>
  <si>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</si>
  <si>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</si>
  <si>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</si>
  <si>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</si>
  <si>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</si>
  <si>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</si>
  <si>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</si>
  <si>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</si>
  <si>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</si>
  <si>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</si>
  <si>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</si>
  <si>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</si>
  <si>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</si>
  <si>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</si>
  <si>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</si>
  <si>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</si>
  <si>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</si>
  <si>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</si>
  <si>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</si>
  <si>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</si>
  <si>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</si>
  <si>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</si>
  <si>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</si>
  <si>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</si>
  <si>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</si>
  <si>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</si>
  <si>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</si>
  <si>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</si>
  <si>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</si>
  <si>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</si>
  <si>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</si>
  <si>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</si>
  <si>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</si>
  <si>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</si>
  <si>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</si>
  <si>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</si>
  <si>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</si>
  <si>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</si>
  <si>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</si>
  <si>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</si>
  <si>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</si>
  <si>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</si>
  <si>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</si>
  <si>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</si>
  <si>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</si>
  <si>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</si>
  <si>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</si>
  <si>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</si>
  <si>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</si>
  <si>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</si>
  <si>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</si>
  <si>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</si>
  <si>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</si>
  <si>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</si>
  <si>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</si>
  <si>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</si>
  <si>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</si>
  <si>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</si>
  <si>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</si>
  <si>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</si>
  <si>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</si>
  <si>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</si>
  <si>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</si>
  <si>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</si>
  <si>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</si>
  <si>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</si>
  <si>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</si>
  <si>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</si>
  <si>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</si>
  <si>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</si>
  <si>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</si>
  <si>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</si>
  <si>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</si>
  <si>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</si>
  <si>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</si>
  <si>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</si>
  <si>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</si>
  <si>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</si>
  <si>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</si>
  <si>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</si>
  <si>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</si>
  <si>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</si>
  <si>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</si>
  <si>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</si>
  <si>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</si>
  <si>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</si>
  <si>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</si>
  <si>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</si>
  <si>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</si>
  <si>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</si>
  <si>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</si>
  <si>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</si>
  <si>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</si>
  <si>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</si>
  <si>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</si>
  <si>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</si>
  <si>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</si>
  <si>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</si>
  <si>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</si>
  <si>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</si>
  <si>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</si>
  <si>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</si>
  <si>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</si>
  <si>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</si>
  <si>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</si>
  <si>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</si>
  <si>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</si>
  <si>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</si>
  <si>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</si>
  <si>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</si>
  <si>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</si>
  <si>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</si>
  <si>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</si>
  <si>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</si>
  <si>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</si>
  <si>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</si>
  <si>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</si>
  <si>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</si>
  <si>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</si>
  <si>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</si>
  <si>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</si>
  <si>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</si>
  <si>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</si>
  <si>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</si>
  <si>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</si>
  <si>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</si>
  <si>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</si>
  <si>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</si>
  <si>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</si>
  <si>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</si>
  <si>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</si>
  <si>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</si>
  <si>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</si>
  <si>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</si>
  <si>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</si>
  <si>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</si>
  <si>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</si>
  <si>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</si>
  <si>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</si>
  <si>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</si>
  <si>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</si>
  <si>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</si>
  <si>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</si>
  <si>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</si>
  <si>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</si>
  <si>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</si>
  <si>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</si>
  <si>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</si>
  <si>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</si>
  <si>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</si>
  <si>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</si>
  <si>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</si>
  <si>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</si>
  <si>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</si>
  <si>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</si>
  <si>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</si>
  <si>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</si>
  <si>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</si>
  <si>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</si>
  <si>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</si>
  <si>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</si>
  <si>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</si>
  <si>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</si>
  <si>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</si>
  <si>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</si>
  <si>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</si>
  <si>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</si>
  <si>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</si>
  <si>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</si>
  <si>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</si>
  <si>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</si>
  <si>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</si>
  <si>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</si>
  <si>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</si>
  <si>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</si>
  <si>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</si>
  <si>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</si>
  <si>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</si>
  <si>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</si>
  <si>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</si>
  <si>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</si>
  <si>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</si>
  <si>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</si>
  <si>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</si>
  <si>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</si>
  <si>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</si>
  <si>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</si>
  <si>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</si>
  <si>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</si>
  <si>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</si>
  <si>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</si>
  <si>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</si>
  <si>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</si>
  <si>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</si>
  <si>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</si>
  <si>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</si>
  <si>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</si>
  <si>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</si>
  <si>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</si>
  <si>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</si>
  <si>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</si>
  <si>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</si>
  <si>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</si>
  <si>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</si>
  <si>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</si>
  <si>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</si>
  <si>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</si>
  <si>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</si>
  <si>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</si>
  <si>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</si>
  <si>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</si>
  <si>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</si>
  <si>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</si>
  <si>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</si>
  <si>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</si>
  <si>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</si>
  <si>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</si>
  <si>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</si>
  <si>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</si>
  <si>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</si>
  <si>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</si>
  <si>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</si>
  <si>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</si>
  <si>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</si>
  <si>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</si>
  <si>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</si>
  <si>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</si>
  <si>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</si>
  <si>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</si>
  <si>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</si>
  <si>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</si>
  <si>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</si>
  <si>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</si>
  <si>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</si>
  <si>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</si>
  <si>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</si>
  <si>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</si>
  <si>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</si>
  <si>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</si>
  <si>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</si>
  <si>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</si>
  <si>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</si>
  <si>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</si>
  <si>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</si>
  <si>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</si>
  <si>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</si>
  <si>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</si>
  <si>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</si>
  <si>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</si>
  <si>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</si>
  <si>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</si>
  <si>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</si>
  <si>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</si>
  <si>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</si>
  <si>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</si>
  <si>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</si>
  <si>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</si>
  <si>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</si>
  <si>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</si>
  <si>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</si>
  <si>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</si>
  <si>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</si>
  <si>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</si>
  <si>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</si>
  <si>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</si>
  <si>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</si>
  <si>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</si>
  <si>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</si>
  <si>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</si>
  <si>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</si>
  <si>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</si>
  <si>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</si>
  <si>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</si>
  <si>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</si>
  <si>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</si>
  <si>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</si>
  <si>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</si>
  <si>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</si>
  <si>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</si>
  <si>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</si>
  <si>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</si>
  <si>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</si>
  <si>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</si>
  <si>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</si>
  <si>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</si>
  <si>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</si>
  <si>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</si>
  <si>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</si>
  <si>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</si>
  <si>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</si>
  <si>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</si>
  <si>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</si>
  <si>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</si>
  <si>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</si>
  <si>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</si>
  <si>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</si>
  <si>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</si>
  <si>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</si>
  <si>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</si>
  <si>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</si>
  <si>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</si>
  <si>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</si>
  <si>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</si>
  <si>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</si>
  <si>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</si>
  <si>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</si>
  <si>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</si>
  <si>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</si>
  <si>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</si>
  <si>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</si>
  <si>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</si>
  <si>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</si>
  <si>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</si>
  <si>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</si>
  <si>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</si>
  <si>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</si>
  <si>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</si>
  <si>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</si>
  <si>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</si>
  <si>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</si>
  <si>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</si>
  <si>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</si>
  <si>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</si>
  <si>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</si>
  <si>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</si>
  <si>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</si>
  <si>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</si>
  <si>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</si>
  <si>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</si>
  <si>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</si>
  <si>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</si>
  <si>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</si>
  <si>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</si>
  <si>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</si>
  <si>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</si>
  <si>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</si>
  <si>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</si>
  <si>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</si>
  <si>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</si>
  <si>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</si>
  <si>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</si>
  <si>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</si>
  <si>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</si>
  <si>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</si>
  <si>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</si>
  <si>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</si>
  <si>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</si>
  <si>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</si>
  <si>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</si>
  <si>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</si>
  <si>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</si>
  <si>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</si>
  <si>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</si>
  <si>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</si>
  <si>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</si>
  <si>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</si>
  <si>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</si>
  <si>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</si>
  <si>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</si>
  <si>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</si>
  <si>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</si>
  <si>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</si>
  <si>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</si>
  <si>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</si>
  <si>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</si>
  <si>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</si>
  <si>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</si>
  <si>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</si>
  <si>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</si>
  <si>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</si>
  <si>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</si>
  <si>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</si>
  <si>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</si>
  <si>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</si>
  <si>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</si>
  <si>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</si>
  <si>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</si>
  <si>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</si>
  <si>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</si>
  <si>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</si>
  <si>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</si>
  <si>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</si>
  <si>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</si>
  <si>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</si>
  <si>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</si>
  <si>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</si>
  <si>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</si>
  <si>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</si>
  <si>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</si>
  <si>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</si>
  <si>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</si>
  <si>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</si>
  <si>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</si>
  <si>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</si>
  <si>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</si>
  <si>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</si>
  <si>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</si>
  <si>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</si>
  <si>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</si>
  <si>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</si>
  <si>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</si>
  <si>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</si>
  <si>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</si>
  <si>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</si>
  <si>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</si>
  <si>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</si>
  <si>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</si>
  <si>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</si>
  <si>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</si>
  <si>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</si>
  <si>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</si>
  <si>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</si>
  <si>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</si>
  <si>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</si>
  <si>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</si>
  <si>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</si>
  <si>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</si>
  <si>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</si>
  <si>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</si>
  <si>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</si>
  <si>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</si>
  <si>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</si>
  <si>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</si>
  <si>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</si>
  <si>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</si>
  <si>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</si>
  <si>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</si>
  <si>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</si>
  <si>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</si>
  <si>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</si>
  <si>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</si>
  <si>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</si>
  <si>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</si>
  <si>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</si>
  <si>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</si>
  <si>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</si>
  <si>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</si>
  <si>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</si>
  <si>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</si>
  <si>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</si>
  <si>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</si>
  <si>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</si>
  <si>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</si>
  <si>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</si>
  <si>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</si>
  <si>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</si>
  <si>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</si>
  <si>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</si>
  <si>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</si>
  <si>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</si>
  <si>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</si>
  <si>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</si>
  <si>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</si>
  <si>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</si>
  <si>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</si>
  <si>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</si>
  <si>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</si>
  <si>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</si>
  <si>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</si>
  <si>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</si>
  <si>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</si>
  <si>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</si>
  <si>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</si>
  <si>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</si>
  <si>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</si>
  <si>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</si>
  <si>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</si>
  <si>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</si>
  <si>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</si>
  <si>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</si>
  <si>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</si>
  <si>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</si>
  <si>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</si>
  <si>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</si>
  <si>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</si>
  <si>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</si>
  <si>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</si>
  <si>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</si>
  <si>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</si>
  <si>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</si>
  <si>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</si>
  <si>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</si>
  <si>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</si>
  <si>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</si>
  <si>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</si>
  <si>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</si>
  <si>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</si>
  <si>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</si>
  <si>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</si>
  <si>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</si>
  <si>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</si>
  <si>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</si>
  <si>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</si>
  <si>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</si>
  <si>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</si>
  <si>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</si>
  <si>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</si>
  <si>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</si>
  <si>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</si>
  <si>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</si>
  <si>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</si>
  <si>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</si>
  <si>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</si>
  <si>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</si>
  <si>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</si>
  <si>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</si>
  <si>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</si>
  <si>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</si>
  <si>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</si>
  <si>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</si>
  <si>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</si>
  <si>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</si>
  <si>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</si>
  <si>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</si>
  <si>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</si>
  <si>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</si>
  <si>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</si>
  <si>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</si>
  <si>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</si>
  <si>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</si>
  <si>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</si>
  <si>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</si>
  <si>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</si>
  <si>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</si>
  <si>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</si>
  <si>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</si>
  <si>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</si>
  <si>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</si>
  <si>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</si>
  <si>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</si>
  <si>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</si>
  <si>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</si>
  <si>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</si>
  <si>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</si>
  <si>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</si>
  <si>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</si>
  <si>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</si>
  <si>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</si>
  <si>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</si>
  <si>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</si>
  <si>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</si>
  <si>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</si>
  <si>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</si>
  <si>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</si>
  <si>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</si>
  <si>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</si>
  <si>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</si>
  <si>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</si>
  <si>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</si>
  <si>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</si>
  <si>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</si>
  <si>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</si>
  <si>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</si>
  <si>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</si>
  <si>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</si>
  <si>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</si>
  <si>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</si>
  <si>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</si>
  <si>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</si>
  <si>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</si>
  <si>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</si>
  <si>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</si>
  <si>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</si>
  <si>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</si>
  <si>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</si>
  <si>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</si>
  <si>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</si>
  <si>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</si>
  <si>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</si>
  <si>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</si>
  <si>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</si>
  <si>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</si>
  <si>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</si>
  <si>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</si>
  <si>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</si>
  <si>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</si>
  <si>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</si>
  <si>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</si>
  <si>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</si>
  <si>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</si>
  <si>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</si>
  <si>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</si>
  <si>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</si>
  <si>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</si>
  <si>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</si>
  <si>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</si>
  <si>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</si>
  <si>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</si>
  <si>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</si>
  <si>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</si>
  <si>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</si>
  <si>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</si>
  <si>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</si>
  <si>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</si>
  <si>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</si>
  <si>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</si>
  <si>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</si>
  <si>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</si>
  <si>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</si>
  <si>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</si>
  <si>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</si>
  <si>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</si>
  <si>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</si>
  <si>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</si>
  <si>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</si>
  <si>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</si>
  <si>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</si>
  <si>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</si>
  <si>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</si>
  <si>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</si>
  <si>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</si>
  <si>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</si>
  <si>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</si>
  <si>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</si>
  <si>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</si>
  <si>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</si>
  <si>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</si>
  <si>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</si>
  <si>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</si>
  <si>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</si>
  <si>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</si>
  <si>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</si>
  <si>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</si>
  <si>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</si>
  <si>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</si>
  <si>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</si>
  <si>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</si>
  <si>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</si>
  <si>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</si>
  <si>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</si>
  <si>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</si>
  <si>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</si>
  <si>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</si>
  <si>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</si>
  <si>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</si>
  <si>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</si>
  <si>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</si>
  <si>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</si>
  <si>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</si>
  <si>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</si>
  <si>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</si>
  <si>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</si>
  <si>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</si>
  <si>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</si>
  <si>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</si>
  <si>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</si>
  <si>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</si>
  <si>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</si>
  <si>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</si>
  <si>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</si>
  <si>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</si>
  <si>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</si>
  <si>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</si>
  <si>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</si>
  <si>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</si>
  <si>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</si>
  <si>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</si>
  <si>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</si>
  <si>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</si>
  <si>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</si>
  <si>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</si>
  <si>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</si>
  <si>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</si>
  <si>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</si>
  <si>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</si>
  <si>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</si>
  <si>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</si>
  <si>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</si>
  <si>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</si>
  <si>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</si>
  <si>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</si>
  <si>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</si>
  <si>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</si>
  <si>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</si>
  <si>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</si>
  <si>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</si>
  <si>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</si>
  <si>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</si>
  <si>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</si>
  <si>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</si>
  <si>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</si>
  <si>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</si>
  <si>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</si>
  <si>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</si>
  <si>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</si>
  <si>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</si>
  <si>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</si>
  <si>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</si>
  <si>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</si>
  <si>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</si>
  <si>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</si>
  <si>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</si>
  <si>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</si>
  <si>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</si>
  <si>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</si>
  <si>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</si>
  <si>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</si>
  <si>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</si>
  <si>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</si>
  <si>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</si>
  <si>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</si>
  <si>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</si>
  <si>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</si>
  <si>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</si>
  <si>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</si>
  <si>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</si>
  <si>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</si>
  <si>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</si>
  <si>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</si>
  <si>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</si>
  <si>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</si>
  <si>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</si>
  <si>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</si>
  <si>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</si>
  <si>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</si>
  <si>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</si>
  <si>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</si>
  <si>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</si>
  <si>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</si>
  <si>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</si>
  <si>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</si>
  <si>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</si>
  <si>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</si>
  <si>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</si>
  <si>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</si>
  <si>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</si>
  <si>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</si>
  <si>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</si>
  <si>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</si>
  <si>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</si>
  <si>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</si>
  <si>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</si>
  <si>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</si>
  <si>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</si>
  <si>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</si>
  <si>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</si>
  <si>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</si>
  <si>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</si>
  <si>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</si>
  <si>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</si>
  <si>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</si>
  <si>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</si>
  <si>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</si>
  <si>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</si>
  <si>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</si>
  <si>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</si>
  <si>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</si>
  <si>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</si>
  <si>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</si>
  <si>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</si>
  <si>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</si>
  <si>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</si>
  <si>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</si>
  <si>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</si>
  <si>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</si>
  <si>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</si>
  <si>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</si>
  <si>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</si>
  <si>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</si>
  <si>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</si>
  <si>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</si>
  <si>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</si>
  <si>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</si>
  <si>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</si>
  <si>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</si>
  <si>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</si>
  <si>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</si>
  <si>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</si>
  <si>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</si>
  <si>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</si>
  <si>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</si>
  <si>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</si>
  <si>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</si>
  <si>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</si>
  <si>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</si>
  <si>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</si>
  <si>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</si>
  <si>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</si>
  <si>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</si>
  <si>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</si>
  <si>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</si>
  <si>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</si>
  <si>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</si>
  <si>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</si>
  <si>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</si>
  <si>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</si>
  <si>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</si>
  <si>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</si>
  <si>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</si>
  <si>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</si>
  <si>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</si>
  <si>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</si>
  <si>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</si>
  <si>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</si>
  <si>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</si>
  <si>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</si>
  <si>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</si>
  <si>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</si>
  <si>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</si>
  <si>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</si>
  <si>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</si>
  <si>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</si>
  <si>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</si>
  <si>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</si>
  <si>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</si>
  <si>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</si>
  <si>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</si>
  <si>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</si>
  <si>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</si>
  <si>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</si>
  <si>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</si>
  <si>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</si>
  <si>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</si>
  <si>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</si>
  <si>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</si>
  <si>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</si>
  <si>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</si>
  <si>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</si>
  <si>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</si>
  <si>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</si>
  <si>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</si>
  <si>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</si>
  <si>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</si>
  <si>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</si>
  <si>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</si>
  <si>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</si>
  <si>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</si>
  <si>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</si>
  <si>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</si>
  <si>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</si>
  <si>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</si>
  <si>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</si>
  <si>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</si>
  <si>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</si>
  <si>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</si>
  <si>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</si>
  <si>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</si>
  <si>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</si>
  <si>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</si>
  <si>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</si>
  <si>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</si>
  <si>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</si>
  <si>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</si>
  <si>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</si>
  <si>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</si>
  <si>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</si>
  <si>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</si>
  <si>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</si>
  <si>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</si>
  <si>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</si>
  <si>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</si>
  <si>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</si>
  <si>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</si>
  <si>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</si>
  <si>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</si>
  <si>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</si>
  <si>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</si>
  <si>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</si>
  <si>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</si>
  <si>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</si>
  <si>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</si>
  <si>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</si>
  <si>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</si>
  <si>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</si>
  <si>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</si>
  <si>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</si>
  <si>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</si>
  <si>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</si>
  <si>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</si>
  <si>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</si>
  <si>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</si>
  <si>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</si>
  <si>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</si>
  <si>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</si>
  <si>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</si>
  <si>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</si>
  <si>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</si>
  <si>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</si>
  <si>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</si>
  <si>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</si>
  <si>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</si>
  <si>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</si>
  <si>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</si>
  <si>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</si>
  <si>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</si>
  <si>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</si>
  <si>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</si>
  <si>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</si>
  <si>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</si>
  <si>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</si>
  <si>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</si>
  <si>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</si>
  <si>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</si>
  <si>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</si>
  <si>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</si>
  <si>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</si>
  <si>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</si>
  <si>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</si>
  <si>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</si>
  <si>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</si>
  <si>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</si>
  <si>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</si>
  <si>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</si>
  <si>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</si>
  <si>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</si>
  <si>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</si>
  <si>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</si>
  <si>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</si>
  <si>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</si>
  <si>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</si>
  <si>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</si>
  <si>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</si>
  <si>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</si>
  <si>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</si>
  <si>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</si>
  <si>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</si>
  <si>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</si>
  <si>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</si>
  <si>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</si>
  <si>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</si>
  <si>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</si>
  <si>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</si>
  <si>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</si>
  <si>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</si>
  <si>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</si>
  <si>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</si>
  <si>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</si>
  <si>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</si>
  <si>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</si>
  <si>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</si>
  <si>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</si>
  <si>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</si>
  <si>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</si>
  <si>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</si>
  <si>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</si>
  <si>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</si>
  <si>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</si>
  <si>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</si>
  <si>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</si>
  <si>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</si>
  <si>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</si>
  <si>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</si>
  <si>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</si>
  <si>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</si>
  <si>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</si>
  <si>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</si>
  <si>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</si>
  <si>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</si>
  <si>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</si>
  <si>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</si>
  <si>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</si>
  <si>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</si>
  <si>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</si>
  <si>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</si>
  <si>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</si>
  <si>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</si>
  <si>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</si>
  <si>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</si>
  <si>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</si>
  <si>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</si>
  <si>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</si>
  <si>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</si>
  <si>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</si>
  <si>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</si>
  <si>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</si>
  <si>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</si>
  <si>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</si>
  <si>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</si>
  <si>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</si>
  <si>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aguarda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</si>
  <si>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</si>
  <si>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</si>
  <si>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</si>
  <si>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</si>
  <si>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</si>
  <si>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</si>
  <si>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</si>
  <si>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</si>
  <si>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</si>
  <si>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</si>
  <si>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Socadora Mecanizada (NECESSÁRIO 40 MIN DE INTERDIÇÃO NA SINGELA ZDGK58)</t>
  </si>
  <si>
    <t>ZTO-ZPN</t>
  </si>
  <si>
    <t>ZTOZPN</t>
  </si>
  <si>
    <t>Generoso</t>
  </si>
  <si>
    <t>Mateus</t>
  </si>
  <si>
    <t>Deslocamento para ZCZ</t>
  </si>
  <si>
    <t>2 José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</si>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</sst>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zoomScaleNormal="100" workbookViewId="0">
      <pane xSplit="5" topLeftCell="V107" activePane="topRight" state="frozen"/>
      <selection pane="topRight" activeCell="AD125" sqref="AD12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968</v>
      </c>
      <c r="C1" s="212"/>
      <c r="D1" s="212"/>
      <c r="E1" s="211" t="s">
        <v>969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970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971</v>
      </c>
      <c r="BH1" s="227"/>
      <c r="BI1" s="227"/>
      <c r="BJ1" s="228"/>
      <c r="BK1" s="4"/>
      <c r="BL1" s="218" t="s">
        <v>972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1" t="s">
        <v>973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976</v>
      </c>
      <c r="AS2" s="222"/>
      <c r="AT2" s="222"/>
      <c r="AU2" s="222"/>
      <c r="AV2" s="222"/>
      <c r="AW2" s="222"/>
      <c r="AX2" s="225"/>
      <c r="AY2" s="5"/>
      <c r="AZ2" s="215" t="s">
        <v>977</v>
      </c>
      <c r="BA2" s="217"/>
      <c r="BB2" s="221" t="s">
        <v>974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5" t="s">
        <v>978</v>
      </c>
      <c r="AI3" s="217"/>
      <c r="AJ3" s="215" t="s">
        <v>979</v>
      </c>
      <c r="AK3" s="216"/>
      <c r="AL3" s="239"/>
      <c r="AM3" s="240"/>
      <c r="AN3" s="216"/>
      <c r="AO3" s="216"/>
      <c r="AP3" s="217"/>
      <c r="AQ3" s="60"/>
      <c r="AR3" s="237" t="s">
        <v>985</v>
      </c>
      <c r="AS3" s="238"/>
      <c r="AT3" s="237" t="s">
        <v>986</v>
      </c>
      <c r="AU3" s="238"/>
      <c r="AV3" s="237" t="s">
        <v>987</v>
      </c>
      <c r="AW3" s="238"/>
      <c r="AX3" s="60" t="s">
        <v>988</v>
      </c>
      <c r="AY3" s="60"/>
      <c r="AZ3" s="235"/>
      <c r="BA3" s="236"/>
      <c r="BB3" s="215" t="s">
        <v>981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989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1201</v>
      </c>
      <c r="BJ95" s="17" t="s">
        <v>1202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1203</v>
      </c>
      <c r="BJ96" s="16" t="s">
        <v>1203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1204</v>
      </c>
      <c r="I97" s="127">
        <v>73</v>
      </c>
      <c r="J97" s="127">
        <v>262</v>
      </c>
      <c r="K97" s="105">
        <v>433</v>
      </c>
      <c r="L97" s="127" t="s">
        <v>1205</v>
      </c>
      <c r="M97" s="127" t="s">
        <v>1206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1207</v>
      </c>
      <c r="V97" s="105" t="s">
        <v>1208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1209</v>
      </c>
      <c r="BJ97" s="17" t="s">
        <v>1210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1211</v>
      </c>
      <c r="BJ98" s="17" t="s">
        <v>1212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1213</v>
      </c>
      <c r="BJ99" s="17" t="s">
        <v>1214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1211</v>
      </c>
      <c r="BJ100" s="17" t="s">
        <v>1212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1215</v>
      </c>
      <c r="BJ101" s="17" t="s">
        <v>1216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54.8</v>
      </c>
      <c r="K102" s="105" t="s">
        <v>1217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1218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1219</v>
      </c>
      <c r="BJ102" s="17" t="s">
        <v>1220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1211</v>
      </c>
      <c r="BJ103" s="17" t="s">
        <v>1221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1221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1</v>
      </c>
      <c r="BH104" s="16"/>
      <c r="BI104" s="16" t="s">
        <v>1222</v>
      </c>
      <c r="BJ104" s="17" t="s">
        <v>1223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1204</v>
      </c>
      <c r="I106" s="105">
        <v>73</v>
      </c>
      <c r="J106" s="105">
        <v>262</v>
      </c>
      <c r="K106" s="105" t="s">
        <v>624</v>
      </c>
      <c r="L106" s="127" t="s">
        <v>1205</v>
      </c>
      <c r="M106" s="127" t="s">
        <v>1206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1224</v>
      </c>
      <c r="V106" s="151" t="s">
        <v>1225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1226</v>
      </c>
      <c r="BJ106" s="16" t="s">
        <v>1226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1227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1228</v>
      </c>
      <c r="BJ107" s="16" t="s">
        <v>1228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1227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1229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1230</v>
      </c>
      <c r="M108" s="127" t="s">
        <v>1231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1232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 t="s">
        <v>1233</v>
      </c>
      <c r="BJ108" s="17" t="s">
        <v>1234</v>
      </c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1235</v>
      </c>
      <c r="BJ109" s="16" t="s">
        <v>1235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1236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1237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1238</v>
      </c>
      <c r="BJ110" s="16" t="s">
        <v>1238</v>
      </c>
      <c r="BK110" s="15"/>
      <c r="BL110" s="130" t="s">
        <v>477</v>
      </c>
      <c r="BM110" s="130" t="s">
        <v>467</v>
      </c>
      <c r="BN110" s="130" t="s">
        <v>1239</v>
      </c>
      <c r="BO110" s="192" t="s">
        <v>1240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1241</v>
      </c>
      <c r="BJ111" s="17" t="s">
        <v>1242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1243</v>
      </c>
      <c r="I114" s="105">
        <v>73</v>
      </c>
      <c r="J114" s="105">
        <v>262</v>
      </c>
      <c r="K114" s="105" t="s">
        <v>624</v>
      </c>
      <c r="L114" s="127" t="s">
        <v>1205</v>
      </c>
      <c r="M114" s="127" t="s">
        <v>1206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1244</v>
      </c>
      <c r="V114" s="151" t="s">
        <v>1225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/>
      <c r="AR114" s="108"/>
      <c r="AS114" s="108"/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7"/>
        <v/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1218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1245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1246</v>
      </c>
      <c r="M122" s="127" t="s">
        <v>1247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1248</v>
      </c>
      <c r="V122" s="105" t="s">
        <v>1149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1229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1230</v>
      </c>
      <c r="M124" s="127" t="s">
        <v>1231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1249</v>
      </c>
      <c r="V124" s="151" t="s">
        <v>1250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/>
      <c r="AR124" s="108"/>
      <c r="AS124" s="108"/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/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/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1084</v>
      </c>
      <c r="V125" s="151" t="s">
        <v>1127</v>
      </c>
      <c r="W125" s="104" t="s">
        <v>452</v>
      </c>
      <c r="X125" s="129"/>
      <c r="Y125" s="104"/>
      <c r="Z125" s="105" t="s">
        <v>1251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/>
      <c r="AR125" s="108"/>
      <c r="AS125" s="108"/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/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/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03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9" operator="equal">
      <formula>"NÃO"</formula>
    </cfRule>
    <cfRule type="cellIs" dxfId="187" priority="11890" operator="equal">
      <formula>"SIM"</formula>
    </cfRule>
  </conditionalFormatting>
  <conditionalFormatting sqref="AY6:AY1032">
    <cfRule type="expression" dxfId="186" priority="54345">
      <formula>#REF!=1</formula>
    </cfRule>
  </conditionalFormatting>
  <conditionalFormatting sqref="T6:T1032 BD6:BD1032 AX6:AX1032">
    <cfRule type="cellIs" dxfId="185" priority="54329" operator="equal">
      <formula>"ERRO"</formula>
    </cfRule>
  </conditionalFormatting>
  <conditionalFormatting sqref="BP6:BP1032">
    <cfRule type="cellIs" dxfId="184" priority="54324" operator="equal">
      <formula>"Produção e Intervalo"</formula>
    </cfRule>
    <cfRule type="cellIs" dxfId="183" priority="54325" operator="equal">
      <formula>"Aderente"</formula>
    </cfRule>
    <cfRule type="cellIs" dxfId="182" priority="54326" operator="equal">
      <formula>"Intervalo"</formula>
    </cfRule>
    <cfRule type="cellIs" dxfId="181" priority="54327" operator="equal">
      <formula>"Produção"</formula>
    </cfRule>
    <cfRule type="cellIs" dxfId="180" priority="54328" operator="equal">
      <formula>"ERRO"</formula>
    </cfRule>
  </conditionalFormatting>
  <conditionalFormatting sqref="BQ6:BR1032">
    <cfRule type="cellIs" dxfId="179" priority="54306" operator="equal">
      <formula>"*"</formula>
    </cfRule>
    <cfRule type="cellIs" dxfId="178" priority="54307" operator="greaterThanOrEqual">
      <formula>1</formula>
    </cfRule>
    <cfRule type="cellIs" dxfId="177" priority="54308" operator="lessThan">
      <formula>1</formula>
    </cfRule>
  </conditionalFormatting>
  <conditionalFormatting sqref="BJ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6" operator="equal">
      <formula>"OPORTUNIDADE"</formula>
    </cfRule>
  </conditionalFormatting>
  <conditionalFormatting sqref="X28:Y29">
    <cfRule type="cellIs" dxfId="175" priority="204" operator="equal">
      <formula>"NÃO"</formula>
    </cfRule>
    <cfRule type="cellIs" dxfId="174" priority="205" operator="equal">
      <formula>"SIM"</formula>
    </cfRule>
  </conditionalFormatting>
  <conditionalFormatting sqref="BJ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82" operator="equal">
      <formula>"OPORTUNIDADE"</formula>
    </cfRule>
  </conditionalFormatting>
  <conditionalFormatting sqref="Y39">
    <cfRule type="cellIs" dxfId="172" priority="180" operator="equal">
      <formula>"NÃO"</formula>
    </cfRule>
    <cfRule type="cellIs" dxfId="171" priority="181" operator="equal">
      <formula>"SIM"</formula>
    </cfRule>
  </conditionalFormatting>
  <conditionalFormatting sqref="X42:X43">
    <cfRule type="cellIs" dxfId="170" priority="179" operator="equal">
      <formula>"OPORTUNIDADE"</formula>
    </cfRule>
  </conditionalFormatting>
  <conditionalFormatting sqref="X42:X43">
    <cfRule type="cellIs" dxfId="169" priority="177" operator="equal">
      <formula>"NÃO"</formula>
    </cfRule>
    <cfRule type="cellIs" dxfId="168" priority="178" operator="equal">
      <formula>"SIM"</formula>
    </cfRule>
  </conditionalFormatting>
  <conditionalFormatting sqref="BJ4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0" operator="equal">
      <formula>"OPORTUNIDADE"</formula>
    </cfRule>
  </conditionalFormatting>
  <conditionalFormatting sqref="X46:Y46 Y47:Y48 X47:X50">
    <cfRule type="cellIs" dxfId="166" priority="148" operator="equal">
      <formula>"NÃO"</formula>
    </cfRule>
    <cfRule type="cellIs" dxfId="165" priority="149" operator="equal">
      <formula>"SIM"</formula>
    </cfRule>
  </conditionalFormatting>
  <conditionalFormatting sqref="BJ3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22" operator="equal">
      <formula>"OPORTUNIDADE"</formula>
    </cfRule>
  </conditionalFormatting>
  <conditionalFormatting sqref="Y57">
    <cfRule type="cellIs" dxfId="163" priority="120" operator="equal">
      <formula>"NÃO"</formula>
    </cfRule>
    <cfRule type="cellIs" dxfId="162" priority="121" operator="equal">
      <formula>"SIM"</formula>
    </cfRule>
  </conditionalFormatting>
  <conditionalFormatting sqref="BJ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4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4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9" operator="equal">
      <formula>"OPORTUNIDADE"</formula>
    </cfRule>
  </conditionalFormatting>
  <conditionalFormatting sqref="X52:X61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BJ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73" operator="equal">
      <formula>"OPORTUNIDADE"</formula>
    </cfRule>
  </conditionalFormatting>
  <conditionalFormatting sqref="Y73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X75">
    <cfRule type="cellIs" dxfId="155" priority="67" operator="equal">
      <formula>"OPORTUNIDADE"</formula>
    </cfRule>
  </conditionalFormatting>
  <conditionalFormatting sqref="X75">
    <cfRule type="cellIs" dxfId="154" priority="65" operator="equal">
      <formula>"NÃO"</formula>
    </cfRule>
    <cfRule type="cellIs" dxfId="153" priority="66" operator="equal">
      <formula>"SIM"</formula>
    </cfRule>
  </conditionalFormatting>
  <conditionalFormatting sqref="BJ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0" operator="equal">
      <formula>"OPORTUNIDADE"</formula>
    </cfRule>
  </conditionalFormatting>
  <conditionalFormatting sqref="X76:X77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BO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5">
      <iconSet showValue="0">
        <cfvo type="percent" val="0"/>
        <cfvo type="num" val="1"/>
        <cfvo type="num" val="1" gte="0"/>
      </iconSet>
    </cfRule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6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08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032">
    <cfRule type="iconSet" priority="61824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6">
      <iconSet showValue="0">
        <cfvo type="percent" val="0"/>
        <cfvo type="num" val="1"/>
        <cfvo type="num" val="1" gte="0"/>
      </iconSet>
    </cfRule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20:I1032 I101:I11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tabSelected="1" workbookViewId="0">
      <selection activeCell="D11" sqref="D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1252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1253</v>
      </c>
      <c r="C4" s="161" t="s">
        <v>1254</v>
      </c>
      <c r="D4" s="161" t="s">
        <v>1255</v>
      </c>
      <c r="E4" s="161" t="s">
        <v>1256</v>
      </c>
      <c r="F4" s="161" t="s">
        <v>4</v>
      </c>
      <c r="G4" s="161" t="s">
        <v>1257</v>
      </c>
    </row>
    <row r="5" spans="2:7">
      <c r="B5" s="162" t="s">
        <v>1258</v>
      </c>
      <c r="C5" s="162">
        <v>257068</v>
      </c>
      <c r="D5" s="162" t="s">
        <v>1259</v>
      </c>
      <c r="E5" s="162" t="s">
        <v>1260</v>
      </c>
      <c r="F5" s="162" t="s">
        <v>1260</v>
      </c>
      <c r="G5" s="163">
        <v>46296</v>
      </c>
    </row>
    <row r="6" spans="2:7">
      <c r="B6" s="162" t="s">
        <v>1261</v>
      </c>
      <c r="C6" s="162" t="s">
        <v>624</v>
      </c>
      <c r="D6" s="162" t="s">
        <v>624</v>
      </c>
      <c r="E6" s="162" t="s">
        <v>624</v>
      </c>
      <c r="F6" s="162" t="s">
        <v>1262</v>
      </c>
      <c r="G6" s="163" t="s">
        <v>624</v>
      </c>
    </row>
    <row r="7" spans="2:7">
      <c r="B7" s="162" t="s">
        <v>1263</v>
      </c>
      <c r="C7" s="162">
        <v>257472</v>
      </c>
      <c r="D7" s="162" t="s">
        <v>1264</v>
      </c>
      <c r="E7" s="162" t="s">
        <v>1265</v>
      </c>
      <c r="F7" s="162" t="s">
        <v>1265</v>
      </c>
      <c r="G7" s="163">
        <v>45992</v>
      </c>
    </row>
    <row r="8" spans="2:7">
      <c r="B8" s="162" t="s">
        <v>1266</v>
      </c>
      <c r="C8" s="162">
        <v>260307</v>
      </c>
      <c r="D8" s="162" t="s">
        <v>1267</v>
      </c>
      <c r="E8" s="162" t="s">
        <v>1268</v>
      </c>
      <c r="F8" s="162" t="s">
        <v>1265</v>
      </c>
      <c r="G8" s="163">
        <v>46082</v>
      </c>
    </row>
    <row r="9" spans="2:7">
      <c r="B9" s="162" t="s">
        <v>1269</v>
      </c>
      <c r="C9" s="162">
        <v>333033</v>
      </c>
      <c r="D9" s="162" t="s">
        <v>1270</v>
      </c>
      <c r="E9" s="162" t="s">
        <v>1262</v>
      </c>
      <c r="F9" s="162" t="s">
        <v>1271</v>
      </c>
      <c r="G9" s="162" t="s">
        <v>624</v>
      </c>
    </row>
    <row r="10" spans="2:7">
      <c r="B10" s="162" t="s">
        <v>1272</v>
      </c>
      <c r="C10" s="162"/>
      <c r="D10" s="162" t="s">
        <v>1273</v>
      </c>
      <c r="E10" s="162" t="s">
        <v>1262</v>
      </c>
      <c r="F10" s="162" t="s">
        <v>1271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1274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1275</v>
      </c>
      <c r="E3" s="200" t="s">
        <v>1276</v>
      </c>
      <c r="F3" s="200" t="s">
        <v>1277</v>
      </c>
      <c r="G3" s="200" t="s">
        <v>1278</v>
      </c>
      <c r="H3" s="200" t="s">
        <v>1279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1280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1281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1282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121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1283</v>
      </c>
      <c r="V1" s="249"/>
      <c r="W1" s="249"/>
    </row>
    <row r="2" spans="1:23" ht="15" customHeight="1">
      <c r="A2" s="87" t="s">
        <v>1284</v>
      </c>
      <c r="B2" s="87" t="s">
        <v>1285</v>
      </c>
      <c r="C2" s="87" t="s">
        <v>442</v>
      </c>
      <c r="D2" s="88" t="s">
        <v>1009</v>
      </c>
      <c r="E2" s="88" t="s">
        <v>4</v>
      </c>
      <c r="F2" s="88" t="s">
        <v>1286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1287</v>
      </c>
      <c r="T2" s="91" t="s">
        <v>1012</v>
      </c>
      <c r="U2" s="137">
        <f ca="1">TODAY()-1</f>
        <v>46060</v>
      </c>
      <c r="V2" s="137">
        <f ca="1">U2-1</f>
        <v>46059</v>
      </c>
      <c r="W2" s="137">
        <f ca="1">V2-1</f>
        <v>46058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510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510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633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>
        <f ca="1">_xlfn.XLOOKUP(G39&amp;$W$2,BS_CONTROLE[CHAVE],BS_CONTROLE[Quantidade_11],"-")</f>
        <v>1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510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633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1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510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633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>
        <f ca="1">_xlfn.XLOOKUP(G73&amp;$W$2,BS_CONTROLE[CHAVE],BS_CONTROLE[Quantidade_11],"-")</f>
        <v>1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510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1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633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510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633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0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510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633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510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1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633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510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16+000 ao km 16+000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1288</v>
      </c>
      <c r="D5" s="251"/>
      <c r="E5" s="251"/>
      <c r="F5" s="251"/>
      <c r="G5" s="251"/>
      <c r="H5" s="251"/>
      <c r="I5" s="251"/>
      <c r="J5" s="252"/>
      <c r="K5" s="253" t="s">
        <v>1289</v>
      </c>
      <c r="L5" s="254"/>
      <c r="M5" s="254"/>
      <c r="N5" s="254"/>
      <c r="O5" s="255" t="s">
        <v>1290</v>
      </c>
      <c r="P5" s="256"/>
    </row>
    <row r="6" spans="1:16" s="74" customFormat="1" ht="15" customHeight="1">
      <c r="A6" s="66" t="s">
        <v>1286</v>
      </c>
      <c r="B6" s="75" t="s">
        <v>1285</v>
      </c>
      <c r="C6" s="76" t="s">
        <v>1009</v>
      </c>
      <c r="D6" s="77" t="s">
        <v>1010</v>
      </c>
      <c r="E6" s="76" t="s">
        <v>1291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1292</v>
      </c>
      <c r="M6" s="80" t="s">
        <v>642</v>
      </c>
      <c r="N6" s="81" t="s">
        <v>1004</v>
      </c>
      <c r="O6" s="158" t="s">
        <v>1047</v>
      </c>
      <c r="P6" s="132" t="s">
        <v>1293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1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1294</v>
      </c>
      <c r="C2" s="121" t="s">
        <v>995</v>
      </c>
      <c r="D2" s="76" t="s">
        <v>997</v>
      </c>
      <c r="E2" s="76" t="s">
        <v>1295</v>
      </c>
      <c r="F2" s="99" t="s">
        <v>1296</v>
      </c>
      <c r="G2" s="76" t="s">
        <v>1297</v>
      </c>
      <c r="H2" s="76" t="s">
        <v>1298</v>
      </c>
      <c r="I2" s="76" t="s">
        <v>1299</v>
      </c>
      <c r="J2" s="76" t="s">
        <v>1300</v>
      </c>
      <c r="K2" s="78" t="s">
        <v>1301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2026-02-08T14:55:32Z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