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29" documentId="8_{B6337239-1A00-434D-AAD0-422EA1FEB5AE}" xr6:coauthVersionLast="47" xr6:coauthVersionMax="47" xr10:uidLastSave="{FB06FEFC-552F-4982-A543-34DBA9B5F4FA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4" i="1" l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06" i="1" l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<sst xmlns="http://schemas.openxmlformats.org/spreadsheetml/2006/main" count="6422" uniqueCount="1516">
  <si>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</si>
  <si>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</si>
  <si>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</si>
  <si>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</si>
  <si>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</si>
  <si>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</si>
  <si>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</si>
  <si>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</si>
  <si>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</si>
  <si>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</si>
  <si>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</si>
  <si>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</si>
  <si>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</si>
  <si>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</si>
  <si>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</si>
  <si>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</si>
  <si>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</si>
  <si>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</si>
  <si>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</si>
  <si>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</si>
  <si>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</si>
  <si>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</si>
  <si>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</si>
  <si>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</si>
  <si>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</si>
  <si>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</si>
  <si>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</si>
  <si>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</si>
  <si>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</si>
  <si>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</si>
  <si>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</si>
  <si>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</si>
  <si>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</si>
  <si>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</si>
  <si>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</si>
  <si>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</si>
  <si>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</si>
  <si>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</si>
  <si>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</si>
  <si>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</si>
  <si>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</si>
  <si>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</si>
  <si>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</si>
  <si>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</si>
  <si>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</si>
  <si>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</si>
  <si>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</si>
  <si>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</si>
  <si>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</si>
  <si>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</si>
  <si>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</si>
  <si>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</si>
  <si>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</si>
  <si>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</si>
  <si>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</si>
  <si>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</si>
  <si>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</si>
  <si>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</si>
  <si>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</si>
  <si>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</si>
  <si>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</si>
  <si>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</si>
  <si>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</si>
  <si>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</si>
  <si>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</si>
  <si>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</si>
  <si>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</si>
  <si>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</si>
  <si>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</si>
  <si>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</si>
  <si>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</si>
  <si>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</si>
  <si>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</si>
  <si>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</si>
  <si>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</si>
  <si>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</si>
  <si>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</si>
  <si>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</si>
  <si>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</si>
  <si>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</si>
  <si>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</si>
  <si>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</si>
  <si>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</si>
  <si>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</si>
  <si>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</si>
  <si>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</si>
  <si>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</si>
  <si>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</si>
  <si>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</si>
  <si>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</si>
  <si>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</si>
  <si>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</si>
  <si>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</si>
  <si>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</si>
  <si>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</si>
  <si>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</si>
  <si>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</si>
  <si>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</si>
  <si>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</si>
  <si>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</si>
  <si>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</si>
  <si>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</si>
  <si>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</si>
  <si>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</si>
  <si>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</si>
  <si>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</si>
  <si>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</si>
  <si>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</si>
  <si>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</si>
  <si>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</si>
  <si>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</si>
  <si>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</si>
  <si>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</si>
  <si>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</si>
  <si>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</si>
  <si>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</si>
  <si>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</si>
  <si>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</si>
  <si>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</si>
  <si>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</si>
  <si>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</si>
  <si>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</si>
  <si>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</si>
  <si>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</si>
  <si>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</si>
  <si>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</si>
  <si>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</si>
  <si>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</si>
  <si>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</si>
  <si>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</si>
  <si>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</si>
  <si>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</si>
  <si>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</si>
  <si>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</si>
  <si>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</si>
  <si>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</si>
  <si>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</si>
  <si>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</si>
  <si>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</si>
  <si>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</si>
  <si>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</si>
  <si>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</si>
  <si>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</si>
  <si>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</si>
  <si>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</si>
  <si>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</si>
  <si>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</si>
  <si>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</si>
  <si>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</si>
  <si>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</si>
  <si>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</si>
  <si>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</si>
  <si>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</si>
  <si>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</si>
  <si>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</si>
  <si>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</si>
  <si>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</si>
  <si>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</si>
  <si>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</si>
  <si>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</si>
  <si>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</si>
  <si>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</si>
  <si>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</si>
  <si>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</si>
  <si>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</si>
  <si>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</si>
  <si>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</si>
  <si>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</si>
  <si>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</si>
  <si>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</si>
  <si>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</si>
  <si>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</si>
  <si>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</si>
  <si>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</si>
  <si>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</si>
  <si>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</si>
  <si>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</si>
  <si>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</si>
  <si>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</si>
  <si>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</si>
  <si>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</si>
  <si>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</si>
  <si>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</si>
  <si>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</si>
  <si>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</si>
  <si>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</si>
  <si>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</si>
  <si>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</si>
  <si>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</si>
  <si>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</si>
  <si>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</si>
  <si>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</si>
  <si>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</si>
  <si>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</si>
  <si>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</si>
  <si>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</si>
  <si>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</si>
  <si>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</si>
  <si>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</si>
  <si>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</si>
  <si>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</si>
  <si>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</si>
  <si>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</si>
  <si>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</si>
  <si>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</si>
  <si>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</si>
  <si>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</si>
  <si>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</si>
  <si>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</si>
  <si>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</si>
  <si>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</si>
  <si>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</si>
  <si>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</si>
  <si>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</si>
  <si>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</si>
  <si>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</si>
  <si>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</si>
  <si>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</si>
  <si>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</si>
  <si>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</si>
  <si>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</si>
  <si>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</si>
  <si>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</si>
  <si>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</si>
  <si>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</si>
  <si>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</si>
  <si>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</si>
  <si>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</si>
  <si>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</si>
  <si>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</si>
  <si>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</si>
  <si>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</si>
  <si>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</si>
  <si>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</si>
  <si>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</si>
  <si>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</si>
  <si>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</si>
  <si>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</si>
  <si>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</si>
  <si>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</si>
  <si>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</si>
  <si>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</si>
  <si>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</si>
  <si>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</si>
  <si>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</si>
  <si>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</si>
  <si>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</si>
  <si>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</si>
  <si>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</si>
  <si>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</si>
  <si>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</si>
  <si>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</si>
  <si>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</si>
  <si>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</si>
  <si>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</si>
  <si>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</si>
  <si>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</si>
  <si>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</si>
  <si>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</si>
  <si>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</si>
  <si>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</si>
  <si>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</si>
  <si>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</si>
  <si>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</si>
  <si>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</si>
  <si>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</si>
  <si>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</si>
  <si>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</si>
  <si>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</si>
  <si>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</si>
  <si>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</si>
  <si>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</si>
  <si>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</si>
  <si>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</si>
  <si>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</si>
  <si>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</si>
  <si>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</si>
  <si>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</si>
  <si>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</si>
  <si>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</si>
  <si>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</si>
  <si>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</si>
  <si>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</si>
  <si>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</si>
  <si>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</si>
  <si>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</si>
  <si>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</si>
  <si>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</si>
  <si>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</si>
  <si>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</si>
  <si>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</si>
  <si>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</si>
  <si>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</si>
  <si>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</si>
  <si>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</si>
  <si>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</si>
  <si>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</si>
  <si>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</si>
  <si>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</si>
  <si>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</si>
  <si>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</si>
  <si>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</si>
  <si>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</si>
  <si>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</si>
  <si>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</si>
  <si>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</si>
  <si>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</si>
  <si>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</si>
  <si>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</si>
  <si>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</si>
  <si>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</si>
  <si>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</si>
  <si>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</si>
  <si>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</si>
  <si>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</si>
  <si>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</si>
  <si>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</si>
  <si>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</si>
  <si>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</si>
  <si>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</si>
  <si>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</si>
  <si>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</si>
  <si>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</si>
  <si>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</si>
  <si>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</si>
  <si>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</si>
  <si>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</si>
  <si>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</si>
  <si>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</si>
  <si>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</si>
  <si>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</si>
  <si>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</si>
  <si>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</si>
  <si>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</si>
  <si>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</si>
  <si>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</si>
  <si>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</si>
  <si>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</si>
  <si>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</si>
  <si>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</si>
  <si>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</si>
  <si>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</si>
  <si>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</si>
  <si>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</si>
  <si>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</si>
  <si>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</si>
  <si>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</si>
  <si>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</si>
  <si>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</si>
  <si>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</si>
  <si>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</si>
  <si>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</si>
  <si>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</si>
  <si>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</si>
  <si>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</si>
  <si>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</si>
  <si>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</si>
  <si>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</si>
  <si>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</si>
  <si>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</si>
  <si>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</si>
  <si>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</si>
  <si>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</si>
  <si>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</si>
  <si>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</si>
  <si>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</si>
  <si>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</si>
  <si>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</si>
  <si>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</si>
  <si>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</si>
  <si>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</si>
  <si>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</si>
  <si>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</si>
  <si>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</si>
  <si>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</si>
  <si>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</si>
  <si>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</si>
  <si>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</si>
  <si>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</si>
  <si>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</si>
  <si>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</si>
  <si>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</si>
  <si>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</si>
  <si>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</si>
  <si>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</si>
  <si>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</si>
  <si>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</si>
  <si>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</si>
  <si>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</si>
  <si>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</si>
  <si>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</si>
  <si>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</si>
  <si>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</si>
  <si>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</si>
  <si>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</si>
  <si>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</si>
  <si>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</si>
  <si>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</si>
  <si>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</si>
  <si>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</si>
  <si>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</si>
  <si>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</si>
  <si>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</si>
  <si>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</si>
  <si>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</si>
  <si>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</si>
  <si>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</si>
  <si>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</si>
  <si>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</si>
  <si>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</si>
  <si>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</si>
  <si>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</si>
  <si>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</si>
  <si>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</si>
  <si>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</si>
  <si>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</si>
  <si>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</si>
  <si>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</si>
  <si>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</si>
  <si>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</si>
  <si>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</si>
  <si>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</si>
  <si>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</si>
  <si>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</si>
  <si>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</si>
  <si>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</si>
  <si>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</si>
  <si>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</si>
  <si>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</si>
  <si>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</si>
  <si>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</si>
  <si>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</si>
  <si>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</si>
  <si>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</si>
  <si>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</si>
  <si>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</si>
  <si>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</si>
  <si>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</si>
  <si>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</si>
  <si>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</si>
  <si>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</si>
  <si>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</si>
  <si>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</si>
  <si>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</si>
  <si>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</si>
  <si>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</si>
  <si>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</si>
  <si>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</si>
  <si>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</si>
  <si>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</si>
  <si>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</si>
  <si>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</si>
  <si>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</si>
  <si>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</si>
  <si>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</si>
  <si>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</si>
  <si>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</si>
  <si>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</si>
  <si>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</si>
  <si>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</si>
  <si>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</si>
  <si>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</si>
  <si>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</si>
  <si>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</si>
  <si>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</si>
  <si>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</si>
  <si>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</si>
  <si>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</si>
  <si>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</si>
  <si>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</si>
  <si>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</si>
  <si>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</si>
  <si>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</si>
  <si>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</si>
  <si>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</si>
  <si>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</si>
  <si>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</si>
  <si>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</si>
  <si>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</si>
  <si>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</si>
  <si>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</si>
  <si>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</si>
  <si>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</si>
  <si>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</si>
  <si>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</si>
  <si>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</si>
  <si>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</si>
  <si>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</si>
  <si>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</si>
  <si>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</si>
  <si>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</si>
  <si>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</si>
  <si>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</si>
  <si>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</si>
  <si>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</si>
  <si>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</si>
  <si>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</si>
  <si>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</si>
  <si>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</si>
  <si>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</si>
  <si>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</si>
  <si>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</si>
  <si>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</si>
  <si>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</si>
  <si>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</si>
  <si>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</si>
  <si>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</si>
  <si>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</si>
  <si>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</si>
  <si>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</si>
  <si>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</si>
  <si>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</si>
  <si>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</si>
  <si>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</si>
  <si>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</si>
  <si>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</si>
  <si>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</si>
  <si>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</si>
  <si>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</si>
  <si>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</si>
  <si>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</si>
  <si>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</si>
  <si>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</si>
  <si>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</si>
  <si>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</si>
  <si>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</si>
  <si>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</si>
  <si>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</si>
  <si>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</si>
  <si>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</si>
  <si>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</si>
  <si>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</si>
  <si>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</si>
  <si>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</si>
  <si>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</si>
  <si>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</si>
  <si>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</si>
  <si>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</si>
  <si>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</si>
  <si>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</si>
  <si>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</si>
  <si>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</si>
  <si>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</si>
  <si>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</si>
  <si>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</si>
  <si>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</si>
  <si>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</si>
  <si>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</si>
  <si>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</si>
  <si>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</si>
  <si>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</si>
  <si>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</si>
  <si>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</si>
  <si>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</si>
  <si>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</si>
  <si>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</si>
  <si>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</si>
  <si>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</si>
  <si>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</si>
  <si>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</si>
  <si>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</si>
  <si>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</si>
  <si>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</si>
  <si>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</si>
  <si>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</si>
  <si>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</si>
  <si>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</si>
  <si>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</si>
  <si>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</si>
  <si>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</si>
  <si>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</si>
  <si>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</si>
  <si>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</si>
  <si>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</si>
  <si>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</si>
  <si>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</si>
  <si>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</si>
  <si>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</si>
  <si>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</si>
  <si>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</si>
  <si>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</si>
  <si>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</si>
  <si>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</si>
  <si>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</si>
  <si>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</si>
  <si>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</si>
  <si>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</si>
  <si>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</si>
  <si>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</si>
  <si>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</si>
  <si>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</si>
  <si>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</si>
  <si>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</si>
  <si>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</si>
  <si>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</si>
  <si>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</si>
  <si>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</si>
  <si>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</si>
  <si>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</si>
  <si>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</si>
  <si>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</si>
  <si>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</si>
  <si>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</si>
  <si>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</si>
  <si>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</si>
  <si>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</si>
  <si>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</si>
  <si>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</si>
  <si>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</si>
  <si>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</si>
  <si>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</si>
  <si>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</si>
  <si>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</si>
  <si>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</si>
  <si>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</si>
  <si>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</si>
  <si>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</si>
  <si>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</si>
  <si>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</si>
  <si>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</si>
  <si>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</si>
  <si>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</si>
  <si>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</si>
  <si>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</si>
  <si>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</si>
  <si>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</si>
  <si>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</si>
  <si>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</si>
  <si>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</si>
  <si>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</si>
  <si>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</si>
  <si>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</si>
  <si>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</si>
  <si>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</si>
  <si>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</si>
  <si>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</si>
  <si>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</si>
  <si>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</si>
  <si>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</si>
  <si>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</si>
  <si>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</si>
  <si>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</si>
  <si>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</si>
  <si>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</si>
  <si>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</si>
  <si>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</si>
  <si>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</si>
  <si>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</si>
  <si>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</si>
  <si>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</si>
  <si>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</si>
  <si>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</si>
  <si>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</si>
  <si>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</si>
  <si>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</si>
  <si>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</si>
  <si>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</si>
  <si>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</si>
  <si>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</si>
  <si>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</si>
  <si>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</si>
  <si>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</si>
  <si>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</si>
  <si>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</si>
  <si>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</si>
  <si>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</si>
  <si>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</si>
  <si>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</si>
  <si>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</si>
  <si>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</si>
  <si>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</si>
  <si>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</si>
  <si>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</si>
  <si>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</si>
  <si>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</si>
  <si>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</si>
  <si>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</si>
  <si>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</si>
  <si>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</si>
  <si>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</si>
  <si>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</si>
  <si>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</si>
  <si>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</si>
  <si>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</si>
  <si>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</si>
  <si>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</si>
  <si>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</si>
  <si>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</si>
  <si>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</si>
  <si>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</si>
  <si>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</si>
  <si>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</si>
  <si>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</si>
  <si>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</si>
  <si>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</si>
  <si>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</si>
  <si>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</si>
  <si>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</si>
  <si>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</si>
  <si>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</si>
  <si>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</si>
  <si>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</si>
  <si>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</si>
  <si>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</si>
  <si>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</si>
  <si>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</si>
  <si>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</si>
  <si>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</si>
  <si>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</si>
  <si>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</si>
  <si>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</si>
  <si>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</si>
  <si>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</si>
  <si>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</si>
  <si>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</si>
  <si>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</si>
  <si>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</si>
  <si>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</si>
  <si>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</si>
  <si>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</si>
  <si>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</si>
  <si>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</si>
  <si>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</si>
  <si>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</si>
  <si>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</si>
  <si>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</si>
  <si>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</si>
  <si>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</si>
  <si>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</si>
  <si>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</si>
  <si>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</si>
  <si>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</si>
  <si>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</si>
  <si>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</si>
  <si>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</si>
  <si>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</si>
  <si>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</si>
  <si>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</si>
  <si>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</si>
  <si>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</si>
  <si>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</si>
  <si>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</si>
  <si>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</si>
  <si>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</si>
  <si>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</si>
  <si>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</si>
  <si>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</si>
  <si>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</si>
  <si>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</si>
  <si>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</si>
  <si>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</si>
  <si>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</si>
  <si>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</si>
  <si>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</si>
  <si>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</si>
  <si>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</si>
  <si>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</si>
  <si>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</si>
  <si>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</si>
  <si>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</si>
  <si>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</si>
  <si>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</si>
  <si>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</si>
  <si>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</si>
  <si>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</si>
  <si>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</si>
  <si>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</si>
  <si>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</si>
  <si>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</si>
  <si>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</si>
  <si>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</si>
  <si>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</si>
  <si>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</si>
  <si>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</si>
  <si>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</si>
  <si>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</si>
  <si>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</si>
  <si>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</si>
  <si>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</si>
  <si>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</si>
  <si>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</si>
  <si>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</si>
  <si>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</si>
  <si>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</si>
  <si>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</si>
  <si>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</si>
  <si>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</si>
  <si>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</si>
  <si>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</si>
  <si>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</si>
  <si>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</si>
  <si>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</si>
  <si>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</si>
  <si>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</si>
  <si>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</si>
  <si>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</si>
  <si>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</si>
  <si>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</si>
  <si>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</si>
  <si>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</si>
  <si>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</si>
  <si>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</si>
  <si>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</si>
  <si>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</si>
  <si>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</si>
  <si>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</si>
  <si>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</si>
  <si>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</si>
  <si>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</si>
  <si>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</si>
  <si>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</si>
  <si>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</si>
  <si>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</si>
  <si>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</si>
  <si>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</si>
  <si>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</si>
  <si>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</si>
  <si>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</si>
  <si>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</si>
  <si>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</si>
  <si>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</si>
  <si>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</si>
  <si>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</si>
  <si>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</si>
  <si>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</si>
  <si>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</si>
  <si>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</si>
  <si>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</si>
  <si>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</si>
  <si>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</si>
  <si>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</si>
  <si>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</si>
  <si>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</si>
  <si>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</si>
  <si>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</si>
  <si>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</si>
  <si>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</si>
  <si>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</si>
  <si>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</si>
  <si>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</si>
  <si>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</si>
  <si>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</si>
  <si>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</si>
  <si>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</si>
  <si>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</si>
  <si>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</si>
  <si>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</si>
  <si>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</si>
  <si>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</si>
  <si>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</si>
  <si>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</si>
  <si>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</si>
  <si>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</si>
  <si>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</si>
  <si>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</si>
  <si>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</si>
  <si>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</si>
  <si>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</si>
  <si>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</si>
  <si>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</si>
  <si>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</si>
  <si>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</si>
  <si>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</si>
  <si>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</si>
  <si>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</si>
  <si>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</si>
  <si>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</si>
  <si>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</si>
  <si>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</si>
  <si>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</si>
  <si>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</si>
  <si>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</si>
  <si>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</si>
  <si>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</si>
  <si>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</si>
  <si>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</si>
  <si>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</si>
  <si>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</si>
  <si>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</si>
  <si>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</si>
  <si>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</si>
  <si>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</si>
  <si>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</si>
  <si>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</si>
  <si>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</si>
  <si>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</si>
  <si>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</si>
  <si>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</si>
  <si>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</si>
  <si>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</si>
  <si>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</si>
  <si>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</si>
  <si>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</si>
  <si>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</si>
  <si>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</si>
  <si>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</si>
  <si>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</si>
  <si>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</si>
  <si>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</si>
  <si>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</si>
  <si>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</si>
  <si>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</si>
  <si>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</si>
  <si>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</si>
  <si>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</si>
  <si>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</si>
  <si>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</si>
  <si>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</si>
  <si>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</si>
  <si>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</si>
  <si>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</si>
  <si>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</si>
  <si>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</si>
  <si>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</si>
  <si>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</si>
  <si>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</si>
  <si>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</si>
  <si>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</si>
  <si>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</si>
  <si>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</si>
  <si>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</si>
  <si>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</si>
  <si>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</si>
  <si>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</si>
  <si>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</si>
  <si>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</si>
  <si>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</si>
  <si>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</si>
  <si>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</si>
  <si>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</si>
  <si>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</si>
  <si>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</si>
  <si>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</si>
  <si>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</si>
  <si>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</si>
  <si>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</si>
  <si>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</si>
  <si>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</si>
  <si>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</si>
  <si>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</si>
  <si>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</si>
  <si>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</si>
  <si>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</si>
  <si>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</si>
  <si>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</si>
  <si>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</si>
  <si>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</si>
  <si>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</si>
  <si>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</si>
  <si>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</si>
  <si>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</si>
  <si>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</si>
  <si>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</si>
  <si>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</si>
  <si>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</si>
  <si>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</si>
  <si>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</si>
  <si>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</si>
  <si>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</si>
  <si>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</si>
  <si>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</si>
  <si>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</si>
  <si>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</si>
  <si>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</si>
  <si>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</si>
  <si>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</si>
  <si>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</si>
  <si>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</si>
  <si>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</si>
  <si>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</si>
  <si>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</si>
  <si>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</si>
  <si>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</si>
  <si>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</si>
  <si>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</si>
  <si>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</si>
  <si>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</si>
  <si>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</si>
  <si>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</si>
  <si>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</si>
  <si>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</si>
  <si>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</si>
  <si>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</si>
  <si>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</si>
  <si>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</si>
  <si>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</si>
  <si>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</si>
  <si>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</si>
  <si>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</si>
  <si>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</si>
  <si>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</si>
  <si>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</si>
  <si>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</si>
  <si>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</si>
  <si>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</si>
  <si>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</si>
  <si>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</si>
  <si>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</si>
  <si>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</si>
  <si>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</si>
  <si>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</si>
  <si>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</si>
  <si>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</si>
  <si>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</si>
  <si>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</si>
  <si>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</si>
  <si>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</si>
  <si>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</si>
  <si>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</si>
  <si>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</si>
  <si>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</si>
  <si>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</si>
  <si>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</si>
  <si>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</si>
  <si>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</si>
  <si>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</si>
  <si>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</si>
  <si>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</si>
  <si>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</si>
  <si>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</si>
  <si>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</si>
  <si>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</si>
  <si>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</si>
  <si>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</si>
  <si>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</si>
  <si>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</si>
  <si>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</si>
  <si>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</si>
  <si>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</si>
  <si>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</si>
  <si>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</si>
  <si>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</si>
  <si>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</si>
  <si>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</si>
  <si>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</si>
  <si>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</si>
  <si>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</si>
  <si>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</si>
  <si>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</si>
  <si>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</si>
  <si>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</si>
  <si>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</si>
  <si>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</si>
  <si>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</si>
  <si>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</si>
  <si>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</si>
  <si>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</si>
  <si>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</si>
  <si>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</si>
  <si>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</si>
  <si>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</si>
  <si>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</si>
  <si>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</si>
  <si>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</si>
  <si>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</si>
  <si>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</si>
  <si>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</si>
  <si>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</si>
  <si>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</si>
  <si>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</si>
  <si>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</si>
  <si>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</si>
  <si>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</si>
  <si>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</si>
  <si>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</si>
  <si>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</si>
  <si>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</si>
  <si>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</si>
  <si>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</si>
  <si>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</si>
  <si>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</si>
  <si>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</si>
  <si>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</si>
  <si>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</si>
  <si>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</si>
  <si>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</si>
  <si>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</si>
  <si>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</si>
  <si>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</si>
  <si>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</si>
  <si>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</si>
  <si>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</si>
  <si>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</si>
  <si>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</si>
  <si>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</si>
  <si>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</si>
  <si>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</si>
  <si>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</si>
  <si>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</si>
  <si>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</si>
  <si>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</si>
  <si>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</si>
  <si>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</si>
  <si>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</si>
  <si>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</si>
  <si>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</si>
  <si>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</si>
  <si>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</si>
  <si>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</si>
  <si>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</si>
  <si>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</si>
  <si>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</si>
  <si>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</si>
  <si>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</si>
  <si>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</si>
  <si>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</si>
  <si>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</si>
  <si>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</si>
  <si>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</si>
  <si>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</si>
  <si>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</si>
  <si>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</si>
  <si>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</si>
  <si>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</si>
  <si>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</si>
  <si>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</si>
  <si>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</si>
  <si>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</si>
  <si>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</si>
  <si>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</si>
  <si>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</si>
  <si>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</si>
  <si>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</si>
  <si>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</si>
  <si>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</si>
  <si>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</si>
  <si>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</si>
  <si>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</si>
  <si>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</si>
  <si>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</si>
  <si>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</si>
  <si>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</si>
  <si>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</si>
  <si>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</si>
  <si>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</si>
  <si>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</si>
  <si>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</si>
  <si>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</si>
  <si>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</si>
  <si>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</si>
  <si>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</si>
  <si>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</si>
  <si>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</si>
  <si>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</si>
  <si>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</si>
  <si>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</si>
  <si>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</si>
  <si>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</si>
  <si>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</si>
  <si>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</si>
  <si>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</si>
  <si>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</si>
  <si>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</si>
  <si>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</si>
  <si>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</si>
  <si>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</si>
  <si>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</si>
  <si>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</si>
  <si>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</si>
  <si>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</si>
  <si>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</si>
  <si>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</si>
  <si>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</si>
  <si>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</si>
  <si>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</si>
  <si>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</si>
  <si>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</si>
  <si>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</si>
  <si>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</si>
  <si>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</si>
  <si>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</si>
  <si>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</si>
  <si>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</si>
  <si>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</si>
  <si>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</si>
  <si>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</si>
  <si>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</si>
  <si>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</si>
  <si>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</si>
  <si>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</si>
  <si>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</si>
  <si>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</si>
  <si>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</si>
  <si>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</si>
  <si>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</si>
  <si>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</si>
  <si>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</si>
  <si>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</si>
  <si>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</si>
  <si>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</si>
  <si>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</si>
  <si>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</si>
  <si>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</si>
  <si>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</si>
  <si>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</si>
  <si>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</si>
  <si>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</si>
  <si>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</si>
  <si>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</si>
  <si>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</si>
  <si>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</si>
  <si>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</si>
  <si>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</si>
  <si>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</si>
  <si>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</si>
  <si>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</si>
  <si>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</si>
  <si>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</si>
  <si>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</si>
  <si>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</si>
  <si>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</si>
  <si>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</si>
  <si>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</si>
  <si>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</si>
  <si>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</si>
  <si>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</si>
  <si>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</si>
  <si>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</si>
  <si>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</si>
  <si>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</si>
  <si>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</si>
  <si>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</si>
  <si>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</si>
  <si>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</si>
  <si>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</si>
  <si>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</si>
  <si>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</si>
  <si>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</si>
  <si>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</si>
  <si>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</si>
  <si>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</si>
  <si>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</si>
  <si>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</si>
  <si>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</si>
  <si>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</si>
  <si>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</si>
  <si>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</si>
  <si>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</si>
  <si>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</si>
  <si>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</si>
  <si>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</si>
  <si>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</si>
  <si>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</si>
  <si>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</si>
  <si>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</si>
  <si>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</si>
  <si>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</si>
  <si>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</si>
  <si>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</si>
  <si>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</si>
  <si>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</si>
  <si>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</si>
  <si>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</si>
  <si>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</si>
  <si>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</si>
  <si>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</si>
  <si>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</si>
  <si>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</si>
  <si>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</si>
  <si>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</si>
  <si>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</si>
  <si>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</si>
  <si>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</si>
  <si>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</si>
  <si>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</si>
  <si>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</si>
  <si>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</si>
  <si>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</si>
  <si>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</si>
  <si>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</si>
  <si>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</si>
  <si>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</si>
  <si>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</si>
  <si>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</si>
  <si>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</si>
  <si>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</si>
  <si>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</si>
  <si>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</si>
  <si>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</si>
  <si>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</si>
  <si>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</si>
  <si>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</si>
  <si>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</si>
  <si>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</si>
  <si>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</si>
  <si>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</si>
  <si>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</si>
  <si>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</si>
  <si>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</si>
  <si>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</si>
  <si>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</si>
  <si>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</si>
  <si>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</si>
  <si>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</si>
  <si>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</si>
  <si>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</si>
  <si>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</si>
  <si>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</si>
  <si>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</si>
  <si>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</si>
  <si>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</si>
  <si>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</si>
  <si>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</si>
  <si>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</si>
  <si>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</si>
  <si>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</si>
  <si>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</si>
  <si>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</si>
  <si>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</si>
  <si>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</si>
  <si>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</si>
  <si>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</si>
  <si>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</si>
  <si>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</si>
  <si>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</si>
  <si>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</si>
  <si>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</si>
  <si>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</si>
  <si>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</si>
  <si>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</si>
  <si>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</si>
  <si>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</si>
  <si>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</si>
  <si>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</si>
  <si>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</si>
  <si>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</si>
  <si>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</si>
  <si>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</si>
  <si>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</si>
  <si>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</si>
  <si>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</si>
  <si>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</si>
  <si>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</si>
  <si>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</si>
  <si>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</si>
  <si>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</si>
  <si>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</si>
  <si>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</si>
  <si>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</si>
  <si>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</si>
  <si>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</si>
  <si>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</si>
  <si>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</si>
  <si>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</si>
  <si>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</si>
  <si>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</si>
  <si>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</si>
  <si>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</si>
  <si>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</si>
  <si>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</si>
  <si>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</si>
  <si>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</si>
  <si>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</si>
  <si>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</si>
  <si>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</si>
  <si>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</si>
  <si>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</si>
  <si>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</si>
  <si>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</si>
  <si>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</si>
  <si>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</si>
  <si>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</si>
  <si>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</si>
  <si>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</si>
  <si>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</si>
  <si>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</si>
  <si>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</si>
  <si>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</si>
  <si>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</si>
  <si>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</si>
  <si>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</si>
  <si>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</si>
  <si>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</si>
  <si>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</si>
  <si>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</si>
  <si>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</si>
  <si>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</si>
  <si>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</si>
  <si>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</si>
  <si>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</si>
  <si>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</si>
  <si>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</si>
  <si>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</si>
  <si>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</si>
  <si>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</si>
  <si>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</si>
  <si>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</si>
  <si>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</si>
  <si>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</si>
  <si>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</si>
  <si>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</si>
  <si>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</si>
  <si>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</si>
  <si>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</si>
  <si>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</si>
  <si>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</si>
  <si>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</si>
  <si>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</si>
  <si>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</si>
  <si>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</si>
  <si>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</si>
  <si>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</si>
  <si>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</si>
  <si>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</si>
  <si>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</si>
  <si>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</si>
  <si>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</si>
  <si>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</si>
  <si>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</si>
  <si>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</si>
  <si>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</si>
  <si>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</si>
  <si>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</si>
  <si>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</si>
  <si>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</si>
  <si>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</si>
  <si>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</si>
  <si>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</si>
  <si>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</si>
  <si>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</si>
  <si>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</si>
  <si>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</si>
  <si>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</si>
  <si>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</si>
  <si>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</si>
  <si>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</si>
  <si>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</si>
  <si>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</si>
  <si>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</si>
  <si>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</si>
  <si>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</si>
  <si>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</si>
  <si>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</si>
  <si>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</si>
  <si>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</si>
  <si>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</si>
  <si>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</si>
  <si>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</si>
  <si>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</si>
  <si>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</si>
  <si>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</si>
  <si>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</si>
  <si>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</si>
  <si>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</si>
  <si>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</si>
  <si>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</si>
  <si>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</si>
  <si>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</si>
  <si>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</si>
  <si>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</si>
  <si>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</si>
  <si>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</si>
  <si>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</si>
  <si>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</si>
  <si>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</si>
  <si>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</si>
  <si>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</si>
  <si>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</si>
  <si>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</si>
  <si>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</si>
  <si>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</si>
  <si>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</si>
  <si>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</si>
  <si>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</si>
  <si>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</si>
  <si>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</si>
  <si>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</si>
  <si>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MC1 às 07h50, autorizado na VIA às 07h57 / Em inspeçõ R7D entre TGR-TIQ</t>
  </si>
  <si>
    <t>Acionado Maq. Maicon + Alex / Táxi acionado</t>
  </si>
  <si>
    <t>Ag. Solicitar MC1 / Prev. 09h00</t>
  </si>
  <si>
    <t>Ag. TP Pronto no local para alinhamento de intervalo na oportunidade</t>
  </si>
  <si>
    <t>Solicitado MC1 às 06h06, autorizado na VIA às 06h50 / Devido MRS solicitar MC1, V42 deu MC10 e ag. retorno de novo alinhamento de FX com CCO</t>
  </si>
  <si>
    <t>Wesley</t>
  </si>
  <si>
    <t>Substituição de trilho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</si>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</sst>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H136" activePane="bottomRight" state="frozen"/>
      <selection pane="bottomRight" activeCell="BK603" sqref="BK6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987</v>
      </c>
      <c r="BN131" s="14" t="s">
        <v>987</v>
      </c>
      <c r="BO131" s="165" t="s">
        <v>987</v>
      </c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 t="s">
        <v>959</v>
      </c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1</v>
      </c>
      <c r="BI136" s="16"/>
      <c r="BJ136" s="16" t="s">
        <v>1466</v>
      </c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 t="s">
        <v>950</v>
      </c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1467</v>
      </c>
      <c r="BK137" s="16"/>
      <c r="BL137" s="15"/>
      <c r="BM137" s="14" t="s">
        <v>981</v>
      </c>
      <c r="BN137" s="14" t="s">
        <v>981</v>
      </c>
      <c r="BO137" s="165" t="s">
        <v>981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1</v>
      </c>
      <c r="BI138" s="16"/>
      <c r="BJ138" s="16" t="s">
        <v>1468</v>
      </c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 t="s">
        <v>959</v>
      </c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1</v>
      </c>
      <c r="BI139" s="16"/>
      <c r="BJ139" s="16" t="s">
        <v>1468</v>
      </c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1</v>
      </c>
      <c r="BI140" s="16"/>
      <c r="BJ140" s="16" t="s">
        <v>1469</v>
      </c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 t="s">
        <v>959</v>
      </c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1</v>
      </c>
      <c r="BI141" s="16"/>
      <c r="BJ141" s="16" t="s">
        <v>1470</v>
      </c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 t="s">
        <v>959</v>
      </c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1</v>
      </c>
      <c r="BI142" s="16"/>
      <c r="BJ142" s="16" t="s">
        <v>1471</v>
      </c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 t="s">
        <v>959</v>
      </c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1</v>
      </c>
      <c r="BI143" s="16"/>
      <c r="BJ143" s="16" t="s">
        <v>1469</v>
      </c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851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1472</v>
      </c>
      <c r="W144" s="173" t="s">
        <v>1473</v>
      </c>
      <c r="X144" s="218" t="s">
        <v>956</v>
      </c>
      <c r="Y144" s="158" t="s">
        <v>959</v>
      </c>
      <c r="Z144" s="158" t="s">
        <v>957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1</v>
      </c>
      <c r="BI144" s="16"/>
      <c r="BJ144" s="16" t="s">
        <v>1470</v>
      </c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89" sqref="A8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1474</v>
      </c>
      <c r="D5" s="361"/>
      <c r="E5" s="361"/>
      <c r="F5" s="361"/>
      <c r="G5" s="361"/>
      <c r="H5" s="361"/>
      <c r="I5" s="361"/>
      <c r="J5" s="362"/>
      <c r="K5" s="363" t="s">
        <v>1475</v>
      </c>
      <c r="L5" s="364"/>
      <c r="M5" s="364"/>
      <c r="N5" s="364"/>
      <c r="O5" s="365" t="s">
        <v>1476</v>
      </c>
      <c r="P5" s="366"/>
      <c r="Q5" s="367"/>
    </row>
    <row r="6" spans="1:17" s="93" customFormat="1" ht="15.75" customHeight="1">
      <c r="A6" s="87" t="s">
        <v>1477</v>
      </c>
      <c r="B6" s="94" t="s">
        <v>1478</v>
      </c>
      <c r="C6" s="95" t="s">
        <v>1164</v>
      </c>
      <c r="D6" s="96" t="s">
        <v>1165</v>
      </c>
      <c r="E6" s="95" t="s">
        <v>1479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1480</v>
      </c>
      <c r="M6" s="139" t="s">
        <v>626</v>
      </c>
      <c r="N6" s="140" t="s">
        <v>1159</v>
      </c>
      <c r="O6" s="246" t="s">
        <v>1202</v>
      </c>
      <c r="P6" s="157"/>
      <c r="Q6" s="193" t="s">
        <v>1481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1</v>
      </c>
      <c r="P137" s="90"/>
      <c r="Q137" s="145" t="str">
        <f>IF($A$2=1,IF(FN_MC!BJ136="","*",FN_MC!BJ136),IF(FN_MC!BK136="","*",FN_MC!BK136))</f>
        <v>Acionado Maq. Ênio + Daniel / Táxi acionado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inspeçõ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1</v>
      </c>
      <c r="P139" s="90"/>
      <c r="Q139" s="145" t="str">
        <f>IF($A$2=1,IF(FN_MC!BJ138="","*",FN_MC!BJ138),IF(FN_MC!BK138="","*",FN_MC!BK138))</f>
        <v>Acionado Maq. Maicon + Alex / Táxi acionado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1</v>
      </c>
      <c r="P140" s="90"/>
      <c r="Q140" s="145" t="str">
        <f>IF($A$2=1,IF(FN_MC!BJ139="","*",FN_MC!BJ139),IF(FN_MC!BK139="","*",FN_MC!BK139))</f>
        <v>Acionado Maq. Maicon + Alex / Táxi acionado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1</v>
      </c>
      <c r="P141" s="90"/>
      <c r="Q141" s="145" t="str">
        <f>IF($A$2=1,IF(FN_MC!BJ140="","*",FN_MC!BJ140),IF(FN_MC!BK140="","*",FN_MC!BK140))</f>
        <v>Ag. Solicitar MC1 / Prev. 09h00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1</v>
      </c>
      <c r="P142" s="90"/>
      <c r="Q142" s="145" t="str">
        <f>IF($A$2=1,IF(FN_MC!BJ141="","*",FN_MC!BJ141),IF(FN_MC!BK141="","*",FN_MC!BK141))</f>
        <v>Ag. TP Pronto no local para alinhamento de intervalo na oportunidade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1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1</v>
      </c>
      <c r="P144" s="90"/>
      <c r="Q144" s="145" t="str">
        <f>IF($A$2=1,IF(FN_MC!BJ143="","*",FN_MC!BJ143),IF(FN_MC!BK143="","*",FN_MC!BK143))</f>
        <v>Ag. Solicitar MC1 / Prev. 09h00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1</v>
      </c>
      <c r="P145" s="90"/>
      <c r="Q145" s="145" t="str">
        <f>IF($A$2=1,IF(FN_MC!BJ144="","*",FN_MC!BJ144),IF(FN_MC!BK144="","*",FN_MC!BK144))</f>
        <v>Ag. TP Pronto no local para alinhamento de intervalo na oportunidade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3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1482</v>
      </c>
      <c r="W1" s="373"/>
      <c r="X1" s="373"/>
      <c r="Y1" s="104"/>
    </row>
    <row r="2" spans="1:25" s="100" customFormat="1" ht="11.25" customHeight="1">
      <c r="A2" s="105" t="s">
        <v>1483</v>
      </c>
      <c r="B2" s="105" t="s">
        <v>1478</v>
      </c>
      <c r="C2" s="105" t="s">
        <v>603</v>
      </c>
      <c r="D2" s="106" t="s">
        <v>1164</v>
      </c>
      <c r="E2" s="106" t="s">
        <v>1165</v>
      </c>
      <c r="F2" s="106" t="s">
        <v>1477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1484</v>
      </c>
      <c r="U2" s="108" t="s">
        <v>1167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140</v>
      </c>
      <c r="W7" s="112">
        <f ca="1">_xlfn.XLOOKUP(G7&amp;$W$2,BS_CONTROLE[CHAVE],BS_CONTROLE[Quantidade_11],"-")</f>
        <v>78</v>
      </c>
      <c r="X7" s="112">
        <f ca="1">_xlfn.XLOOKUP(G7&amp;$X$2,BS_CONTROLE[CHAVE],BS_CONTROLE[Quantidade_11],"-")</f>
        <v>290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730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32</v>
      </c>
      <c r="W10" s="112">
        <f ca="1">_xlfn.XLOOKUP(G10&amp;$W$2,BS_CONTROLE[CHAVE],BS_CONTROLE[Quantidade_11],"-")</f>
        <v>12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1300</v>
      </c>
      <c r="X11" s="112">
        <f ca="1">_xlfn.XLOOKUP(G11&amp;$X$2,BS_CONTROLE[CHAVE],BS_CONTROLE[Quantidade_11],"-")</f>
        <v>1800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140</v>
      </c>
      <c r="W17" s="112">
        <f ca="1">_xlfn.XLOOKUP(G17&amp;$W$2,BS_CONTROLE[CHAVE],BS_CONTROLE[Quantidade_11],"-")</f>
        <v>78</v>
      </c>
      <c r="X17" s="112">
        <f ca="1">_xlfn.XLOOKUP(G17&amp;$X$2,BS_CONTROLE[CHAVE],BS_CONTROLE[Quantidade_11],"-")</f>
        <v>290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255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730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255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140</v>
      </c>
      <c r="W37" s="112">
        <f ca="1">_xlfn.XLOOKUP(G37&amp;$W$2,BS_CONTROLE[CHAVE],BS_CONTROLE[Quantidade_11],"-")</f>
        <v>78</v>
      </c>
      <c r="X37" s="112">
        <f ca="1">_xlfn.XLOOKUP(G37&amp;$X$2,BS_CONTROLE[CHAVE],BS_CONTROLE[Quantidade_11],"-")</f>
        <v>290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730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255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730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1300</v>
      </c>
      <c r="X52" s="112">
        <f ca="1">_xlfn.XLOOKUP(G52&amp;$X$2,BS_CONTROLE[CHAVE],BS_CONTROLE[Quantidade_11],"-")</f>
        <v>1800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255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730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32</v>
      </c>
      <c r="W66" s="112">
        <f ca="1">_xlfn.XLOOKUP(G66&amp;$W$2,BS_CONTROLE[CHAVE],BS_CONTROLE[Quantidade_11],"-")</f>
        <v>12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1300</v>
      </c>
      <c r="X68" s="112">
        <f ca="1">_xlfn.XLOOKUP(G68&amp;$X$2,BS_CONTROLE[CHAVE],BS_CONTROLE[Quantidade_11],"-")</f>
        <v>1800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0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255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730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1300</v>
      </c>
      <c r="X83" s="112">
        <f ca="1">_xlfn.XLOOKUP(G83&amp;$X$2,BS_CONTROLE[CHAVE],BS_CONTROLE[Quantidade_11],"-")</f>
        <v>1800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730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1300</v>
      </c>
      <c r="X86" s="112">
        <f ca="1">_xlfn.XLOOKUP(G86&amp;$X$2,BS_CONTROLE[CHAVE],BS_CONTROLE[Quantidade_11],"-")</f>
        <v>1800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255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255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730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32</v>
      </c>
      <c r="W95" s="112">
        <f ca="1">_xlfn.XLOOKUP(G95&amp;$W$2,BS_CONTROLE[CHAVE],BS_CONTROLE[Quantidade_11],"-")</f>
        <v>12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140</v>
      </c>
      <c r="W96" s="112">
        <f ca="1">_xlfn.XLOOKUP(G96&amp;$W$2,BS_CONTROLE[CHAVE],BS_CONTROLE[Quantidade_11],"-")</f>
        <v>78</v>
      </c>
      <c r="X96" s="112">
        <f ca="1">_xlfn.XLOOKUP(G96&amp;$X$2,BS_CONTROLE[CHAVE],BS_CONTROLE[Quantidade_11],"-")</f>
        <v>290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4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5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1300</v>
      </c>
      <c r="X98" s="112">
        <f ca="1">_xlfn.XLOOKUP(G98&amp;$X$2,BS_CONTROLE[CHAVE],BS_CONTROLE[Quantidade_11],"-")</f>
        <v>1800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16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255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140</v>
      </c>
      <c r="W106" s="112">
        <f ca="1">_xlfn.XLOOKUP(G106&amp;$W$2,BS_CONTROLE[CHAVE],BS_CONTROLE[Quantidade_11],"-")</f>
        <v>78</v>
      </c>
      <c r="X106" s="112">
        <f ca="1">_xlfn.XLOOKUP(G106&amp;$X$2,BS_CONTROLE[CHAVE],BS_CONTROLE[Quantidade_11],"-")</f>
        <v>290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730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32</v>
      </c>
      <c r="W111" s="112">
        <f ca="1">_xlfn.XLOOKUP(G111&amp;$W$2,BS_CONTROLE[CHAVE],BS_CONTROLE[Quantidade_11],"-")</f>
        <v>12</v>
      </c>
      <c r="X111" s="112">
        <f ca="1">_xlfn.XLOOKUP(G111&amp;$X$2,BS_CONTROLE[CHAVE],BS_CONTROLE[Quantidade_11],"-")</f>
        <v>20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1300</v>
      </c>
      <c r="X112" s="112">
        <f ca="1">_xlfn.XLOOKUP(G112&amp;$X$2,BS_CONTROLE[CHAVE],BS_CONTROLE[Quantidade_11],"-")</f>
        <v>1800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4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5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1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140</v>
      </c>
      <c r="W119" s="112">
        <f ca="1">_xlfn.XLOOKUP(G119&amp;$W$2,BS_CONTROLE[CHAVE],BS_CONTROLE[Quantidade_11],"-")</f>
        <v>78</v>
      </c>
      <c r="X119" s="112">
        <f ca="1">_xlfn.XLOOKUP(G119&amp;$X$2,BS_CONTROLE[CHAVE],BS_CONTROLE[Quantidade_11],"-")</f>
        <v>290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16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730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32</v>
      </c>
      <c r="W127" s="112">
        <f ca="1">_xlfn.XLOOKUP(G127&amp;$W$2,BS_CONTROLE[CHAVE],BS_CONTROLE[Quantidade_11],"-")</f>
        <v>12</v>
      </c>
      <c r="X127" s="112">
        <f ca="1">_xlfn.XLOOKUP(G127&amp;$X$2,BS_CONTROLE[CHAVE],BS_CONTROLE[Quantidade_11],"-")</f>
        <v>20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1300</v>
      </c>
      <c r="X128" s="112">
        <f ca="1">_xlfn.XLOOKUP(G128&amp;$X$2,BS_CONTROLE[CHAVE],BS_CONTROLE[Quantidade_11],"-")</f>
        <v>1800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4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5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>
        <f ca="1">_xlfn.XLOOKUP(G130&amp;$W$2,BS_CONTROLE[CHAVE],BS_CONTROLE[Quantidade_11],"-")</f>
        <v>1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16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140</v>
      </c>
      <c r="W134" s="112">
        <f ca="1">_xlfn.XLOOKUP(G134&amp;$W$2,BS_CONTROLE[CHAVE],BS_CONTROLE[Quantidade_11],"-")</f>
        <v>78</v>
      </c>
      <c r="X134" s="112">
        <f ca="1">_xlfn.XLOOKUP(G134&amp;$X$2,BS_CONTROLE[CHAVE],BS_CONTROLE[Quantidade_11],"-")</f>
        <v>290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730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1300</v>
      </c>
      <c r="X139" s="112">
        <f ca="1">_xlfn.XLOOKUP(G139&amp;$X$2,BS_CONTROLE[CHAVE],BS_CONTROLE[Quantidade_11],"-")</f>
        <v>1800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4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5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1485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1486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1487</v>
      </c>
      <c r="C4" s="322" t="s">
        <v>1488</v>
      </c>
      <c r="D4" s="322" t="s">
        <v>1489</v>
      </c>
      <c r="E4" s="322" t="s">
        <v>1490</v>
      </c>
      <c r="F4" s="322" t="s">
        <v>6</v>
      </c>
      <c r="G4" s="322" t="s">
        <v>1491</v>
      </c>
      <c r="H4" s="192"/>
    </row>
    <row r="5" spans="1:8">
      <c r="A5" s="192"/>
      <c r="B5" s="323" t="s">
        <v>1492</v>
      </c>
      <c r="C5" s="323">
        <v>309525</v>
      </c>
      <c r="D5" s="323" t="s">
        <v>1493</v>
      </c>
      <c r="E5" s="323" t="s">
        <v>835</v>
      </c>
      <c r="F5" s="323" t="s">
        <v>1494</v>
      </c>
      <c r="G5" s="324">
        <v>46296</v>
      </c>
      <c r="H5" s="192"/>
    </row>
    <row r="6" spans="1:8">
      <c r="A6" s="192"/>
      <c r="B6" s="323" t="s">
        <v>1495</v>
      </c>
      <c r="C6" s="323">
        <v>256875</v>
      </c>
      <c r="D6" s="323" t="s">
        <v>1496</v>
      </c>
      <c r="E6" s="323" t="s">
        <v>835</v>
      </c>
      <c r="F6" s="323" t="s">
        <v>1494</v>
      </c>
      <c r="G6" s="324">
        <v>46296</v>
      </c>
      <c r="H6" s="192"/>
    </row>
    <row r="7" spans="1:8">
      <c r="A7" s="192"/>
      <c r="B7" s="323" t="s">
        <v>1497</v>
      </c>
      <c r="C7" s="323">
        <v>257278</v>
      </c>
      <c r="D7" s="323" t="s">
        <v>1498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1499</v>
      </c>
      <c r="C8" s="323">
        <v>261794</v>
      </c>
      <c r="D8" s="323" t="s">
        <v>1500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1501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1502</v>
      </c>
      <c r="E3" s="319" t="s">
        <v>1503</v>
      </c>
      <c r="F3" s="319" t="s">
        <v>1504</v>
      </c>
      <c r="G3" s="319" t="s">
        <v>1505</v>
      </c>
      <c r="H3" s="319" t="s">
        <v>1506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1507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1508</v>
      </c>
      <c r="C2" s="95" t="s">
        <v>1149</v>
      </c>
      <c r="D2" s="95" t="s">
        <v>1151</v>
      </c>
      <c r="E2" s="95" t="s">
        <v>1509</v>
      </c>
      <c r="F2" s="95" t="s">
        <v>1510</v>
      </c>
      <c r="G2" s="95" t="s">
        <v>1511</v>
      </c>
      <c r="H2" s="95" t="s">
        <v>1512</v>
      </c>
      <c r="I2" s="95" t="s">
        <v>1513</v>
      </c>
      <c r="J2" s="95" t="s">
        <v>1514</v>
      </c>
      <c r="K2" s="131" t="s">
        <v>1515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2025-12-11T11:33:10Z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