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917" documentId="8_{B6337239-1A00-434D-AAD0-422EA1FEB5AE}" xr6:coauthVersionLast="47" xr6:coauthVersionMax="47" xr10:uidLastSave="{F6D50CA2-E3E5-45D2-82EB-1D540CFB86CD}"/>
  <bookViews>
    <workbookView xWindow="-120" yWindow="-120" windowWidth="20730" windowHeight="11040" firstSheet="7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2" i="13" l="1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F279" i="13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F299" i="13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L442" i="12" s="1"/>
  <c r="R344" i="1"/>
  <c r="S344" i="1" a="1"/>
  <c r="S344" i="1"/>
  <c r="D442" i="12" s="1"/>
  <c r="T344" i="1" a="1"/>
  <c r="T344" i="1"/>
  <c r="E442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L443" i="12" s="1"/>
  <c r="R345" i="1"/>
  <c r="S345" i="1" a="1"/>
  <c r="S345" i="1"/>
  <c r="D443" i="12" s="1"/>
  <c r="T345" i="1" a="1"/>
  <c r="T345" i="1"/>
  <c r="E443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L444" i="12" s="1"/>
  <c r="R346" i="1"/>
  <c r="S346" i="1" a="1"/>
  <c r="S346" i="1"/>
  <c r="D444" i="12" s="1"/>
  <c r="T346" i="1" a="1"/>
  <c r="T346" i="1"/>
  <c r="E444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401" i="12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L402" i="12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L403" i="12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L404" i="12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L405" i="12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L406" i="12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430" i="12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431" i="12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432" i="12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433" i="12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L434" i="12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435" i="12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L436" i="12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437" i="12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438" i="12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439" i="12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440" i="12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441" i="12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389" i="12" l="1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429" i="12"/>
  <c r="K428" i="12"/>
  <c r="K427" i="12"/>
  <c r="K426" i="12"/>
  <c r="K425" i="12"/>
  <c r="K424" i="12"/>
  <c r="K423" i="12"/>
  <c r="K422" i="12"/>
  <c r="K421" i="12"/>
  <c r="K420" i="12"/>
  <c r="K419" i="12"/>
  <c r="K418" i="12"/>
  <c r="K417" i="12"/>
  <c r="K416" i="12"/>
  <c r="K415" i="12"/>
  <c r="K414" i="12"/>
  <c r="K413" i="12"/>
  <c r="K412" i="12"/>
  <c r="K411" i="12"/>
  <c r="K410" i="12"/>
  <c r="K409" i="12"/>
  <c r="K408" i="12"/>
  <c r="K407" i="12"/>
  <c r="K406" i="12"/>
  <c r="K405" i="12"/>
  <c r="K404" i="12"/>
  <c r="K403" i="12"/>
  <c r="K402" i="12"/>
  <c r="K401" i="12"/>
  <c r="K40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99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1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<sst xmlns="http://schemas.openxmlformats.org/spreadsheetml/2006/main" count="6488" uniqueCount="1699">
  <si>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</si>
  <si>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</si>
  <si>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</si>
  <si>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</si>
  <si>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</si>
  <si>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</si>
  <si>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</si>
  <si>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</si>
  <si>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</si>
  <si>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</si>
  <si>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</si>
  <si>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</si>
  <si>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</si>
  <si>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</si>
  <si>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</si>
  <si>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</si>
  <si>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</si>
  <si>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</si>
  <si>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</si>
  <si>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</si>
  <si>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</si>
  <si>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</si>
  <si>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</si>
  <si>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</si>
  <si>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</si>
  <si>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</si>
  <si>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</si>
  <si>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</si>
  <si>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</si>
  <si>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</si>
  <si>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</si>
  <si>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</si>
  <si>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</si>
  <si>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</si>
  <si>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</si>
  <si>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</si>
  <si>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</si>
  <si>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</si>
  <si>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</si>
  <si>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</si>
  <si>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</si>
  <si>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</si>
  <si>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</si>
  <si>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</si>
  <si>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</si>
  <si>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</si>
  <si>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</si>
  <si>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</si>
  <si>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</si>
  <si>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</si>
  <si>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</si>
  <si>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</si>
  <si>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</si>
  <si>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</si>
  <si>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</si>
  <si>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</si>
  <si>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</si>
  <si>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</si>
  <si>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</si>
  <si>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</si>
  <si>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</si>
  <si>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</si>
  <si>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</si>
  <si>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</si>
  <si>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</si>
  <si>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</si>
  <si>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</si>
  <si>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</si>
  <si>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</si>
  <si>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</si>
  <si>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</si>
  <si>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</si>
  <si>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</si>
  <si>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</si>
  <si>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</si>
  <si>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</si>
  <si>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</si>
  <si>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</si>
  <si>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</si>
  <si>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</si>
  <si>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</si>
  <si>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</si>
  <si>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</si>
  <si>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</si>
  <si>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</si>
  <si>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</si>
  <si>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</si>
  <si>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</si>
  <si>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</si>
  <si>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</si>
  <si>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</si>
  <si>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</si>
  <si>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</si>
  <si>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</si>
  <si>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</si>
  <si>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</si>
  <si>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</si>
  <si>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</si>
  <si>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</si>
  <si>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</si>
  <si>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</si>
  <si>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</si>
  <si>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</si>
  <si>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</si>
  <si>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</si>
  <si>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</si>
  <si>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</si>
  <si>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</si>
  <si>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</si>
  <si>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</si>
  <si>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</si>
  <si>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</si>
  <si>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</si>
  <si>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</si>
  <si>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</si>
  <si>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</si>
  <si>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</si>
  <si>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</si>
  <si>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</si>
  <si>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</si>
  <si>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</si>
  <si>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</si>
  <si>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</si>
  <si>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</si>
  <si>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</si>
  <si>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</si>
  <si>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</si>
  <si>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</si>
  <si>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</si>
  <si>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</si>
  <si>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</si>
  <si>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</si>
  <si>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</si>
  <si>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</si>
  <si>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</si>
  <si>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</si>
  <si>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</si>
  <si>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</si>
  <si>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</si>
  <si>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</si>
  <si>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</si>
  <si>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</si>
  <si>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</si>
  <si>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</si>
  <si>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</si>
  <si>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</si>
  <si>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</si>
  <si>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</si>
  <si>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</si>
  <si>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</si>
  <si>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</si>
  <si>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</si>
  <si>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</si>
  <si>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</si>
  <si>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</si>
  <si>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</si>
  <si>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</si>
  <si>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</si>
  <si>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</si>
  <si>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</si>
  <si>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</si>
  <si>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</si>
  <si>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</si>
  <si>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</si>
  <si>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</si>
  <si>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</si>
  <si>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</si>
  <si>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</si>
  <si>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</si>
  <si>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</si>
  <si>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</si>
  <si>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</si>
  <si>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</si>
  <si>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</si>
  <si>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</si>
  <si>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</si>
  <si>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</si>
  <si>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</si>
  <si>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</si>
  <si>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</si>
  <si>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</si>
  <si>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</si>
  <si>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</si>
  <si>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</si>
  <si>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</si>
  <si>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</si>
  <si>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</si>
  <si>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</si>
  <si>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</si>
  <si>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</si>
  <si>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</si>
  <si>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</si>
  <si>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</si>
  <si>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</si>
  <si>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</si>
  <si>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</si>
  <si>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</si>
  <si>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</si>
  <si>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</si>
  <si>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</si>
  <si>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</si>
  <si>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</si>
  <si>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</si>
  <si>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</si>
  <si>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</si>
  <si>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</si>
  <si>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</si>
  <si>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</si>
  <si>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</si>
  <si>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</si>
  <si>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</si>
  <si>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</si>
  <si>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</si>
  <si>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</si>
  <si>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</si>
  <si>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</si>
  <si>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</si>
  <si>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</si>
  <si>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</si>
  <si>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</si>
  <si>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</si>
  <si>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</si>
  <si>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</si>
  <si>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</si>
  <si>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</si>
  <si>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</si>
  <si>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</si>
  <si>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</si>
  <si>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</si>
  <si>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</si>
  <si>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</si>
  <si>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</si>
  <si>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</si>
  <si>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</si>
  <si>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</si>
  <si>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</si>
  <si>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</si>
  <si>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</si>
  <si>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</si>
  <si>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</si>
  <si>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</si>
  <si>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</si>
  <si>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</si>
  <si>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</si>
  <si>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</si>
  <si>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</si>
  <si>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</si>
  <si>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</si>
  <si>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</si>
  <si>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</si>
  <si>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</si>
  <si>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</si>
  <si>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</si>
  <si>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</si>
  <si>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</si>
  <si>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</si>
  <si>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</si>
  <si>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</si>
  <si>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</si>
  <si>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</si>
  <si>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</si>
  <si>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</si>
  <si>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</si>
  <si>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</si>
  <si>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</si>
  <si>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</si>
  <si>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</si>
  <si>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</si>
  <si>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</si>
  <si>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</si>
  <si>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</si>
  <si>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</si>
  <si>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</si>
  <si>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</si>
  <si>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</si>
  <si>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</si>
  <si>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</si>
  <si>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</si>
  <si>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</si>
  <si>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</si>
  <si>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</si>
  <si>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</si>
  <si>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</si>
  <si>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</si>
  <si>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</si>
  <si>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</si>
  <si>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</si>
  <si>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</si>
  <si>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</si>
  <si>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</si>
  <si>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</si>
  <si>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</si>
  <si>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</si>
  <si>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</si>
  <si>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</si>
  <si>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</si>
  <si>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</si>
  <si>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</si>
  <si>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</si>
  <si>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</si>
  <si>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</si>
  <si>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</si>
  <si>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</si>
  <si>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</si>
  <si>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</si>
  <si>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</si>
  <si>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</si>
  <si>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</si>
  <si>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</si>
  <si>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</si>
  <si>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</si>
  <si>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</si>
  <si>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</si>
  <si>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</si>
  <si>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</si>
  <si>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</si>
  <si>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</si>
  <si>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</si>
  <si>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</si>
  <si>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</si>
  <si>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</si>
  <si>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</si>
  <si>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</si>
  <si>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</si>
  <si>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</si>
  <si>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</si>
  <si>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</si>
  <si>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</si>
  <si>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</si>
  <si>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</si>
  <si>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</si>
  <si>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</si>
  <si>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</si>
  <si>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</si>
  <si>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</si>
  <si>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</si>
  <si>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</si>
  <si>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</si>
  <si>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</si>
  <si>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</si>
  <si>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</si>
  <si>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</si>
  <si>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</si>
  <si>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</si>
  <si>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</si>
  <si>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</si>
  <si>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</si>
  <si>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</si>
  <si>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</si>
  <si>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</si>
  <si>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</si>
  <si>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</si>
  <si>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</si>
  <si>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</si>
  <si>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</si>
  <si>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</si>
  <si>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</si>
  <si>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</si>
  <si>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</si>
  <si>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</si>
  <si>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</si>
  <si>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</si>
  <si>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</si>
  <si>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</si>
  <si>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</si>
  <si>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</si>
  <si>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</si>
  <si>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</si>
  <si>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</si>
  <si>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</si>
  <si>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</si>
  <si>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</si>
  <si>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</si>
  <si>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</si>
  <si>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</si>
  <si>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</si>
  <si>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</si>
  <si>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</si>
  <si>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</si>
  <si>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</si>
  <si>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</si>
  <si>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</si>
  <si>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</si>
  <si>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</si>
  <si>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</si>
  <si>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</si>
  <si>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</si>
  <si>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</si>
  <si>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</si>
  <si>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</si>
  <si>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</si>
  <si>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</si>
  <si>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</si>
  <si>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</si>
  <si>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</si>
  <si>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</si>
  <si>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</si>
  <si>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</si>
  <si>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</si>
  <si>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</si>
  <si>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</si>
  <si>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</si>
  <si>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</si>
  <si>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</si>
  <si>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</si>
  <si>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</si>
  <si>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</si>
  <si>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</si>
  <si>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</si>
  <si>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</si>
  <si>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</si>
  <si>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</si>
  <si>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</si>
  <si>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</si>
  <si>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</si>
  <si>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</si>
  <si>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</si>
  <si>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</si>
  <si>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</si>
  <si>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</si>
  <si>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</si>
  <si>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</si>
  <si>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</si>
  <si>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</si>
  <si>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</si>
  <si>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</si>
  <si>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</si>
  <si>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</si>
  <si>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</si>
  <si>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</si>
  <si>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</si>
  <si>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</si>
  <si>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</si>
  <si>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</si>
  <si>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</si>
  <si>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</si>
  <si>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</si>
  <si>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</si>
  <si>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</si>
  <si>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</si>
  <si>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</si>
  <si>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</si>
  <si>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</si>
  <si>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</si>
  <si>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</si>
  <si>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</si>
  <si>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</si>
  <si>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</si>
  <si>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</si>
  <si>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</si>
  <si>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</si>
  <si>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</si>
  <si>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</si>
  <si>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</si>
  <si>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</si>
  <si>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</si>
  <si>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</si>
  <si>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</si>
  <si>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</si>
  <si>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</si>
  <si>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</si>
  <si>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</si>
  <si>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</si>
  <si>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</si>
  <si>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</si>
  <si>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</si>
  <si>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</si>
  <si>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</si>
  <si>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</si>
  <si>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</si>
  <si>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</si>
  <si>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</si>
  <si>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</si>
  <si>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</si>
  <si>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</si>
  <si>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</si>
  <si>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</si>
  <si>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</si>
  <si>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</si>
  <si>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</si>
  <si>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</si>
  <si>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</si>
  <si>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</si>
  <si>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</si>
  <si>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</si>
  <si>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</si>
  <si>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</si>
  <si>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</si>
  <si>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</si>
  <si>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</si>
  <si>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</si>
  <si>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</si>
  <si>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</si>
  <si>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</si>
  <si>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</si>
  <si>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</si>
  <si>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</si>
  <si>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</si>
  <si>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</si>
  <si>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</si>
  <si>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</si>
  <si>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</si>
  <si>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</si>
  <si>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</si>
  <si>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</si>
  <si>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</si>
  <si>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</si>
  <si>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</si>
  <si>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</si>
  <si>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</si>
  <si>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</si>
  <si>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</si>
  <si>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</si>
  <si>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</si>
  <si>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</si>
  <si>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</si>
  <si>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</si>
  <si>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</si>
  <si>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</si>
  <si>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</si>
  <si>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</si>
  <si>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</si>
  <si>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</si>
  <si>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</si>
  <si>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</si>
  <si>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</si>
  <si>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</si>
  <si>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</si>
  <si>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</si>
  <si>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</si>
  <si>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</si>
  <si>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</si>
  <si>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</si>
  <si>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</si>
  <si>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</si>
  <si>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</si>
  <si>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</si>
  <si>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</si>
  <si>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</si>
  <si>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</si>
  <si>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</si>
  <si>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</si>
  <si>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</si>
  <si>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</si>
  <si>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</si>
  <si>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</si>
  <si>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</si>
  <si>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</si>
  <si>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</si>
  <si>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</si>
  <si>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</si>
  <si>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</si>
  <si>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</si>
  <si>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</si>
  <si>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</si>
  <si>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</si>
  <si>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</si>
  <si>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</si>
  <si>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</si>
  <si>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</si>
  <si>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</si>
  <si>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</si>
  <si>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</si>
  <si>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</si>
  <si>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</si>
  <si>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</si>
  <si>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</si>
  <si>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</si>
  <si>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</si>
  <si>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</si>
  <si>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</si>
  <si>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</si>
  <si>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</si>
  <si>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</si>
  <si>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</si>
  <si>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</si>
  <si>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</si>
  <si>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</si>
  <si>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</si>
  <si>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</si>
  <si>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</si>
  <si>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</si>
  <si>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</si>
  <si>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</si>
  <si>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</si>
  <si>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</si>
  <si>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</si>
  <si>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</si>
  <si>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</si>
  <si>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</si>
  <si>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</si>
  <si>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</si>
  <si>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</si>
  <si>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</si>
  <si>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</si>
  <si>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</si>
  <si>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</si>
  <si>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</si>
  <si>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</si>
  <si>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</si>
  <si>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</si>
  <si>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</si>
  <si>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</si>
  <si>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</si>
  <si>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</si>
  <si>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</si>
  <si>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</si>
  <si>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</si>
  <si>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</si>
  <si>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</si>
  <si>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</si>
  <si>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</si>
  <si>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</si>
  <si>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</si>
  <si>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</si>
  <si>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</si>
  <si>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</si>
  <si>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</si>
  <si>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</si>
  <si>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</si>
  <si>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</si>
  <si>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</si>
  <si>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</si>
  <si>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</si>
  <si>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</si>
  <si>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</si>
  <si>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</si>
  <si>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</si>
  <si>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</si>
  <si>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</si>
  <si>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</si>
  <si>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</si>
  <si>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</si>
  <si>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</si>
  <si>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</si>
  <si>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</si>
  <si>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</si>
  <si>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</si>
  <si>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</si>
  <si>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</si>
  <si>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</si>
  <si>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</si>
  <si>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</si>
  <si>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</si>
  <si>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</si>
  <si>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</si>
  <si>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</si>
  <si>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</si>
  <si>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</si>
  <si>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</si>
  <si>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</si>
  <si>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</si>
  <si>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</si>
  <si>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</si>
  <si>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</si>
  <si>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</si>
  <si>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</si>
  <si>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</si>
  <si>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</si>
  <si>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</si>
  <si>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</si>
  <si>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</si>
  <si>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</si>
  <si>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</si>
  <si>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</si>
  <si>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</si>
  <si>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</si>
  <si>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</si>
  <si>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</si>
  <si>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</si>
  <si>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</si>
  <si>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</si>
  <si>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</si>
  <si>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</si>
  <si>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</si>
  <si>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</si>
  <si>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</si>
  <si>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</si>
  <si>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</si>
  <si>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</si>
  <si>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</si>
  <si>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</si>
  <si>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</si>
  <si>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</si>
  <si>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</si>
  <si>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</si>
  <si>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</si>
  <si>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</si>
  <si>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</si>
  <si>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</si>
  <si>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</si>
  <si>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</si>
  <si>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</si>
  <si>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</si>
  <si>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</si>
  <si>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</si>
  <si>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</si>
  <si>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</si>
  <si>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</si>
  <si>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</si>
  <si>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</si>
  <si>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</si>
  <si>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</si>
  <si>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</si>
  <si>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</si>
  <si>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</si>
  <si>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</si>
  <si>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</si>
  <si>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</si>
  <si>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</si>
  <si>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</si>
  <si>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</si>
  <si>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</si>
  <si>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</si>
  <si>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</si>
  <si>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</si>
  <si>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</si>
  <si>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</si>
  <si>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</si>
  <si>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</si>
  <si>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</si>
  <si>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</si>
  <si>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</si>
  <si>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</si>
  <si>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</si>
  <si>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</si>
  <si>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</si>
  <si>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</si>
  <si>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</si>
  <si>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</si>
  <si>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</si>
  <si>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</si>
  <si>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</si>
  <si>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</si>
  <si>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</si>
  <si>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</si>
  <si>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</si>
  <si>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</si>
  <si>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</si>
  <si>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</si>
  <si>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</si>
  <si>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</si>
  <si>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</si>
  <si>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</si>
  <si>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</si>
  <si>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</si>
  <si>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</si>
  <si>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</si>
  <si>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</si>
  <si>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</si>
  <si>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</si>
  <si>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</si>
  <si>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</si>
  <si>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</si>
  <si>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</si>
  <si>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</si>
  <si>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</si>
  <si>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</si>
  <si>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</si>
  <si>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</si>
  <si>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</si>
  <si>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</si>
  <si>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</si>
  <si>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</si>
  <si>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</si>
  <si>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</si>
  <si>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</si>
  <si>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</si>
  <si>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</si>
  <si>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</si>
  <si>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</si>
  <si>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</si>
  <si>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</si>
  <si>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</si>
  <si>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</si>
  <si>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</si>
  <si>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</si>
  <si>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</si>
  <si>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</si>
  <si>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</si>
  <si>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</si>
  <si>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</si>
  <si>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</si>
  <si>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</si>
  <si>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</si>
  <si>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</si>
  <si>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</si>
  <si>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</si>
  <si>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</si>
  <si>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</si>
  <si>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</si>
  <si>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</si>
  <si>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</si>
  <si>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</si>
  <si>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</si>
  <si>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</si>
  <si>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</si>
  <si>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</si>
  <si>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</si>
  <si>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</si>
  <si>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</si>
  <si>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</si>
  <si>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</si>
  <si>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</si>
  <si>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</si>
  <si>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</si>
  <si>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</si>
  <si>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</si>
  <si>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</si>
  <si>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</si>
  <si>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</si>
  <si>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</si>
  <si>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</si>
  <si>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</si>
  <si>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</si>
  <si>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</si>
  <si>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</si>
  <si>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</si>
  <si>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</si>
  <si>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</si>
  <si>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</si>
  <si>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</si>
  <si>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</si>
  <si>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</si>
  <si>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</si>
  <si>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</si>
  <si>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</si>
  <si>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</si>
  <si>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</si>
  <si>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</si>
  <si>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</si>
  <si>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</si>
  <si>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</si>
  <si>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</si>
  <si>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</si>
  <si>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</si>
  <si>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</si>
  <si>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</si>
  <si>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</si>
  <si>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</si>
  <si>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</si>
  <si>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</si>
  <si>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</si>
  <si>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</si>
  <si>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</si>
  <si>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</si>
  <si>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</si>
  <si>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</si>
  <si>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</si>
  <si>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</si>
  <si>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</si>
  <si>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</si>
  <si>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</si>
  <si>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</si>
  <si>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</si>
  <si>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</si>
  <si>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</si>
  <si>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</si>
  <si>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</si>
  <si>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</si>
  <si>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</si>
  <si>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</si>
  <si>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</si>
  <si>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</si>
  <si>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</si>
  <si>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</si>
  <si>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</si>
  <si>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</si>
  <si>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</si>
  <si>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</si>
  <si>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</si>
  <si>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</si>
  <si>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</si>
  <si>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</si>
  <si>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</si>
  <si>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</si>
  <si>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</si>
  <si>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</si>
  <si>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</si>
  <si>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</si>
  <si>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</si>
  <si>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</si>
  <si>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</si>
  <si>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</si>
  <si>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</si>
  <si>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</si>
  <si>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</si>
  <si>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</si>
  <si>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</si>
  <si>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</si>
  <si>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</si>
  <si>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</si>
  <si>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</si>
  <si>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</si>
  <si>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</si>
  <si>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</si>
  <si>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</si>
  <si>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</si>
  <si>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</si>
  <si>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</si>
  <si>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</si>
  <si>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</si>
  <si>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</si>
  <si>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</si>
  <si>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</si>
  <si>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</si>
  <si>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</si>
  <si>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</si>
  <si>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</si>
  <si>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</si>
  <si>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</si>
  <si>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</si>
  <si>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</si>
  <si>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</si>
  <si>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</si>
  <si>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</si>
  <si>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</si>
  <si>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</si>
  <si>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</si>
  <si>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</si>
  <si>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</si>
  <si>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</si>
  <si>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</si>
  <si>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</si>
  <si>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</si>
  <si>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</si>
  <si>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</si>
  <si>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</si>
  <si>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</si>
  <si>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</si>
  <si>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</si>
  <si>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</si>
  <si>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</si>
  <si>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</si>
  <si>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</si>
  <si>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</si>
  <si>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</si>
  <si>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</si>
  <si>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</si>
  <si>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</si>
  <si>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</si>
  <si>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</si>
  <si>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</si>
  <si>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</si>
  <si>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</si>
  <si>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</si>
  <si>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</si>
  <si>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</si>
  <si>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</si>
  <si>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</si>
  <si>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</si>
  <si>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</si>
  <si>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</si>
  <si>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</si>
  <si>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</si>
  <si>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</si>
  <si>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</si>
  <si>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</si>
  <si>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</si>
  <si>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</si>
  <si>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</si>
  <si>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</si>
  <si>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</si>
  <si>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</si>
  <si>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</si>
  <si>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</si>
  <si>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</si>
  <si>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</si>
  <si>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</si>
  <si>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</si>
  <si>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</si>
  <si>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</si>
  <si>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</si>
  <si>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</si>
  <si>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</si>
  <si>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</si>
  <si>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</si>
  <si>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</si>
  <si>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</si>
  <si>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</si>
  <si>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</si>
  <si>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</si>
  <si>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</si>
  <si>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</si>
  <si>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</si>
  <si>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</si>
  <si>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</si>
  <si>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</si>
  <si>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</si>
  <si>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</si>
  <si>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</si>
  <si>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</si>
  <si>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</si>
  <si>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</si>
  <si>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</si>
  <si>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</si>
  <si>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</si>
  <si>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</si>
  <si>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</si>
  <si>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</si>
  <si>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</si>
  <si>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</si>
  <si>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</si>
  <si>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</si>
  <si>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</si>
  <si>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</si>
  <si>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</si>
  <si>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</si>
  <si>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</si>
  <si>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</si>
  <si>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</si>
  <si>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</si>
  <si>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</si>
  <si>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</si>
  <si>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</si>
  <si>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</si>
  <si>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</si>
  <si>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</si>
  <si>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</si>
  <si>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</si>
  <si>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</si>
  <si>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</si>
  <si>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</si>
  <si>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</si>
  <si>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</si>
  <si>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</si>
  <si>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</si>
  <si>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</si>
  <si>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</si>
  <si>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</si>
  <si>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</si>
  <si>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</si>
  <si>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</si>
  <si>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</si>
  <si>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</si>
  <si>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</si>
  <si>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</si>
  <si>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</si>
  <si>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</si>
  <si>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</si>
  <si>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</si>
  <si>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</si>
  <si>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</si>
  <si>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</si>
  <si>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</si>
  <si>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</si>
  <si>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</si>
  <si>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</si>
  <si>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</si>
  <si>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</si>
  <si>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</si>
  <si>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</si>
  <si>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</si>
  <si>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</si>
  <si>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</si>
  <si>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</si>
  <si>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</si>
  <si>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</si>
  <si>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</si>
  <si>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</si>
  <si>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</si>
  <si>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</si>
  <si>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</si>
  <si>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</si>
  <si>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</si>
  <si>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</si>
  <si>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</si>
  <si>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</si>
  <si>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</si>
  <si>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</si>
  <si>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</si>
  <si>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</si>
  <si>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</si>
  <si>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</si>
  <si>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</si>
  <si>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</si>
  <si>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</si>
  <si>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</si>
  <si>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</si>
  <si>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</si>
  <si>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</si>
  <si>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</si>
  <si>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</si>
  <si>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</si>
  <si>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</si>
  <si>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</si>
  <si>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</si>
  <si>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</si>
  <si>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</si>
  <si>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</si>
  <si>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</si>
  <si>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</si>
  <si>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</si>
  <si>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</si>
  <si>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</si>
  <si>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</si>
  <si>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</si>
  <si>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</si>
  <si>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</si>
  <si>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</si>
  <si>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</si>
  <si>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</si>
  <si>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</si>
  <si>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</si>
  <si>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</si>
  <si>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</si>
  <si>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</si>
  <si>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</si>
  <si>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</si>
  <si>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</si>
  <si>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</si>
  <si>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</si>
  <si>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</si>
  <si>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</si>
  <si>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</si>
  <si>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</si>
  <si>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</si>
  <si>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</si>
  <si>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</si>
  <si>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</si>
  <si>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</si>
  <si>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</si>
  <si>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</si>
  <si>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</si>
  <si>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</si>
  <si>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</si>
  <si>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</si>
  <si>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</si>
  <si>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</si>
  <si>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</si>
  <si>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</si>
  <si>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</si>
  <si>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</si>
  <si>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</si>
  <si>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</si>
  <si>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</si>
  <si>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</si>
  <si>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</si>
  <si>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</si>
  <si>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</si>
  <si>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</si>
  <si>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</si>
  <si>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</si>
  <si>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</si>
  <si>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</si>
  <si>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</si>
  <si>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</si>
  <si>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</si>
  <si>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</si>
  <si>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</si>
  <si>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</si>
  <si>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</si>
  <si>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</si>
  <si>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</si>
  <si>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</si>
  <si>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</si>
  <si>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</si>
  <si>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</si>
  <si>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</si>
  <si>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</si>
  <si>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</si>
  <si>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</si>
  <si>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</si>
  <si>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</si>
  <si>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</si>
  <si>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</si>
  <si>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</si>
  <si>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</si>
  <si>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</si>
  <si>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</si>
  <si>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</si>
  <si>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</si>
  <si>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</si>
  <si>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</si>
  <si>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</si>
  <si>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</si>
  <si>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</si>
  <si>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</si>
  <si>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</si>
  <si>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</si>
  <si>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</si>
  <si>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</si>
  <si>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</si>
  <si>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</si>
  <si>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</si>
  <si>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</si>
  <si>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</si>
  <si>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</si>
  <si>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</si>
  <si>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</si>
  <si>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</si>
  <si>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</si>
  <si>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</si>
  <si>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</si>
  <si>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</si>
  <si>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</si>
  <si>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</si>
  <si>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</si>
  <si>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</si>
  <si>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</si>
  <si>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</si>
  <si>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</si>
  <si>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</si>
  <si>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</si>
  <si>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</si>
  <si>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</si>
  <si>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</si>
  <si>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</si>
  <si>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</si>
  <si>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</si>
  <si>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</si>
  <si>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</si>
  <si>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</si>
  <si>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</si>
  <si>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</si>
  <si>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</si>
  <si>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</si>
  <si>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</si>
  <si>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</si>
  <si>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</si>
  <si>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</si>
  <si>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</si>
  <si>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</si>
  <si>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</si>
  <si>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</si>
  <si>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</si>
  <si>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</si>
  <si>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</si>
  <si>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</si>
  <si>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</si>
  <si>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</si>
  <si>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</si>
  <si>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</si>
  <si>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</si>
  <si>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</si>
  <si>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</si>
  <si>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</si>
  <si>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</si>
  <si>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</si>
  <si>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</si>
  <si>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</si>
  <si>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</si>
  <si>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</si>
  <si>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</si>
  <si>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</si>
  <si>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</si>
  <si>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</si>
  <si>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</si>
  <si>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</si>
  <si>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</si>
  <si>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</si>
  <si>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</si>
  <si>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</si>
  <si>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</si>
  <si>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</si>
  <si>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</si>
  <si>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</si>
  <si>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</si>
  <si>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</si>
  <si>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</si>
  <si>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</si>
  <si>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</si>
  <si>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</si>
  <si>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</si>
  <si>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</si>
  <si>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</si>
  <si>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</si>
  <si>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</si>
  <si>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</si>
  <si>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</si>
  <si>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</si>
  <si>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</si>
  <si>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</si>
  <si>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</si>
  <si>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</si>
  <si>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</si>
  <si>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</si>
  <si>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</si>
  <si>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</si>
  <si>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</si>
  <si>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</si>
  <si>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</si>
  <si>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</si>
  <si>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</si>
  <si>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</si>
  <si>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</si>
  <si>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</si>
  <si>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</si>
  <si>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</si>
  <si>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</si>
  <si>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</si>
  <si>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</si>
  <si>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</si>
  <si>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</si>
  <si>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</si>
  <si>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</si>
  <si>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</si>
  <si>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</si>
  <si>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</si>
  <si>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</si>
  <si>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</si>
  <si>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</si>
  <si>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</si>
  <si>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</si>
  <si>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</si>
  <si>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</si>
  <si>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</si>
  <si>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</si>
  <si>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</si>
  <si>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</si>
  <si>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</si>
  <si>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</si>
  <si>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</si>
  <si>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</si>
  <si>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</si>
  <si>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</si>
  <si>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</si>
  <si>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</si>
  <si>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</si>
  <si>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</si>
  <si>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</si>
  <si>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</si>
  <si>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</si>
  <si>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</si>
  <si>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</si>
  <si>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</si>
  <si>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</si>
  <si>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</si>
  <si>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</si>
  <si>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</si>
  <si>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</si>
  <si>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</si>
  <si>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</si>
  <si>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</si>
  <si>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</si>
  <si>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</si>
  <si>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</si>
  <si>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</si>
  <si>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</si>
  <si>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</si>
  <si>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</si>
  <si>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</si>
  <si>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</si>
  <si>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</si>
  <si>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</si>
  <si>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</si>
  <si>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</si>
  <si>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</si>
  <si>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</si>
  <si>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</si>
  <si>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</si>
  <si>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</si>
  <si>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</si>
  <si>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</si>
  <si>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</si>
  <si>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</si>
  <si>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</si>
  <si>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</si>
  <si>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</si>
  <si>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</si>
  <si>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</si>
  <si>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</si>
  <si>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</si>
  <si>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</si>
  <si>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</si>
  <si>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</si>
  <si>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</si>
  <si>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</si>
  <si>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</si>
  <si>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</si>
  <si>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</si>
  <si>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</si>
  <si>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</si>
  <si>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</si>
  <si>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</si>
  <si>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</si>
  <si>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</si>
  <si>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</si>
  <si>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</si>
  <si>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</si>
  <si>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</si>
  <si>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</si>
  <si>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</si>
  <si>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</si>
  <si>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</si>
  <si>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</si>
  <si>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</si>
  <si>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</si>
  <si>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</si>
  <si>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</si>
  <si>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</si>
  <si>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</si>
  <si>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</si>
  <si>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</si>
  <si>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</si>
  <si>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</si>
  <si>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</si>
  <si>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</si>
  <si>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</si>
  <si>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</si>
  <si>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</si>
  <si>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</si>
  <si>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</si>
  <si>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</si>
  <si>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</si>
  <si>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</si>
  <si>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</si>
  <si>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</si>
  <si>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</si>
  <si>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</si>
  <si>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</si>
  <si>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</si>
  <si>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</si>
  <si>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</si>
  <si>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</si>
  <si>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</si>
  <si>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</si>
  <si>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</si>
  <si>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</si>
  <si>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</si>
  <si>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</si>
  <si>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</si>
  <si>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</si>
  <si>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</si>
  <si>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</si>
  <si>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</si>
  <si>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</si>
  <si>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</si>
  <si>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</si>
  <si>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</si>
  <si>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</si>
  <si>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</si>
  <si>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</si>
  <si>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</si>
  <si>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</si>
  <si>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</si>
  <si>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</si>
  <si>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</si>
  <si>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</si>
  <si>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</si>
  <si>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</si>
  <si>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</si>
  <si>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</si>
  <si>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</si>
  <si>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</si>
  <si>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</si>
  <si>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</si>
  <si>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</si>
  <si>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</si>
  <si>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</si>
  <si>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</si>
  <si>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</si>
  <si>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</si>
  <si>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</si>
  <si>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</si>
  <si>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</si>
  <si>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</si>
  <si>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</si>
  <si>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</si>
  <si>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</si>
  <si>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</si>
  <si>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</si>
  <si>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</si>
  <si>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</si>
  <si>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</si>
  <si>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</si>
  <si>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</si>
  <si>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</si>
  <si>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</si>
  <si>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</si>
  <si>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</si>
  <si>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</si>
  <si>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</si>
  <si>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</si>
  <si>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</si>
  <si>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</si>
  <si>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</si>
  <si>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</si>
  <si>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</si>
  <si>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</si>
  <si>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</si>
  <si>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</si>
  <si>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</si>
  <si>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</si>
  <si>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</si>
  <si>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</si>
  <si>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</si>
  <si>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</si>
  <si>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</si>
  <si>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</si>
  <si>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</si>
  <si>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</si>
  <si>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</si>
  <si>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</si>
  <si>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</si>
  <si>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</si>
  <si>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</si>
  <si>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</si>
  <si>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</si>
  <si>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</si>
  <si>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</si>
  <si>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</si>
  <si>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</si>
  <si>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</si>
  <si>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</si>
  <si>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</si>
  <si>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</si>
  <si>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</si>
  <si>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</si>
  <si>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</si>
  <si>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</si>
  <si>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</si>
  <si>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</si>
  <si>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</si>
  <si>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</si>
  <si>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</si>
  <si>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</si>
  <si>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</si>
  <si>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</si>
  <si>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</si>
  <si>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</si>
  <si>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</si>
  <si>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</si>
  <si>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</si>
  <si>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</si>
  <si>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</si>
  <si>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</si>
  <si>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</si>
  <si>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</si>
  <si>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</si>
  <si>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</si>
  <si>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</si>
  <si>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</si>
  <si>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</si>
  <si>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</si>
  <si>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</si>
  <si>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</si>
  <si>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</si>
  <si>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</si>
  <si>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</si>
  <si>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</si>
  <si>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</si>
  <si>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</si>
  <si>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</si>
  <si>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</si>
  <si>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</si>
  <si>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</si>
  <si>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</si>
  <si>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</si>
  <si>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</si>
  <si>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</si>
  <si>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</si>
  <si>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</si>
  <si>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</si>
  <si>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</si>
  <si>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</si>
  <si>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</si>
  <si>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</si>
  <si>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</si>
  <si>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</si>
  <si>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</si>
  <si>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</si>
  <si>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</si>
  <si>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</si>
  <si>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</si>
  <si>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</si>
  <si>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</si>
  <si>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</si>
  <si>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</si>
  <si>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</si>
  <si>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</si>
  <si>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</si>
  <si>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</si>
  <si>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</si>
  <si>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</si>
  <si>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</si>
  <si>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</si>
  <si>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</si>
  <si>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</si>
  <si>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</si>
  <si>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</si>
  <si>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</si>
  <si>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</si>
  <si>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</si>
  <si>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</si>
  <si>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</si>
  <si>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</si>
  <si>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</si>
  <si>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</si>
  <si>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</si>
  <si>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</si>
  <si>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</si>
  <si>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</si>
  <si>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</si>
  <si>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</si>
  <si>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</si>
  <si>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</si>
  <si>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</si>
  <si>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</si>
  <si>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</si>
  <si>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</si>
  <si>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</si>
  <si>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</si>
  <si>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</si>
  <si>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</si>
  <si>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</si>
  <si>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</si>
  <si>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</si>
  <si>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</si>
  <si>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</si>
  <si>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</si>
  <si>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</si>
  <si>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</si>
  <si>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</si>
  <si>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</si>
  <si>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</si>
  <si>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</si>
  <si>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</si>
  <si>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</si>
  <si>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</si>
  <si>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</si>
  <si>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</si>
  <si>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</si>
  <si>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</si>
  <si>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</si>
  <si>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</si>
  <si>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</si>
  <si>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</si>
  <si>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</si>
  <si>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</si>
  <si>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</si>
  <si>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Em deslocamento para o local de trabalho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</si>
  <si>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</si>
  <si>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</si>
  <si>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</si>
  <si>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</si>
  <si>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</si>
  <si>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</si>
  <si>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</si>
  <si>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</si>
  <si>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Descarga de pedra no km 695</t>
  </si>
  <si>
    <t>3 barras - 98/536413-537358tg
1 barra - 98/535952-536413cv</t>
  </si>
  <si>
    <t>TGR-TOM</t>
  </si>
  <si>
    <t>TGRTOM</t>
  </si>
  <si>
    <t>Deslocamento para abastecimento das locomotivas</t>
  </si>
  <si>
    <t>Carregamento de dormente em TCS</t>
  </si>
  <si>
    <t>2 (Maicon e Eder)</t>
  </si>
  <si>
    <t>Regulagem de brita do km 171+115 ao 173+500</t>
  </si>
  <si>
    <t>Ronda de auto de linha</t>
  </si>
  <si>
    <t>PNVPPG</t>
  </si>
  <si>
    <t>Serviços de nivelamento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</si>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</sst>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BJ272" activePane="bottomRight" state="frozen"/>
      <selection pane="bottomRight" activeCell="BK272" sqref="BK2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TSF-TRO</v>
      </c>
      <c r="AN281" s="279" t="str">
        <f>IF(BS_CONTROLE[[#This Row],[SB]]=0, "-", BS_CONTROLE[[#This Row],[SB]])</f>
        <v>TEX1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754</v>
      </c>
      <c r="AQ281" s="281">
        <f>IF(BS_CONTROLE[[#This Row],[KM - Fim]]=0, "-", BS_CONTROLE[[#This Row],[KM - Fim]])</f>
        <v>751.6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1640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1641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1642</v>
      </c>
      <c r="N288" s="199" t="s">
        <v>1643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1644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1645</v>
      </c>
      <c r="X290" s="213" t="s">
        <v>374</v>
      </c>
      <c r="Y290" s="153" t="s">
        <v>377</v>
      </c>
      <c r="Z290" s="153"/>
      <c r="AA290" s="83" t="s">
        <v>1646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1647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Produção e Intervalo</v>
      </c>
      <c r="BR295" s="18">
        <f t="shared" si="51"/>
        <v>0</v>
      </c>
      <c r="BS295" s="18">
        <f t="shared" si="52"/>
        <v>0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1648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1649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1650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1651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403" operator="equal">
      <formula>"ERRO"</formula>
    </cfRule>
  </conditionalFormatting>
  <conditionalFormatting sqref="X4 Y368:Y443 Y1:Z367">
    <cfRule type="cellIs" dxfId="138" priority="18392" operator="equal">
      <formula>"OPORTUNIDADE"</formula>
    </cfRule>
  </conditionalFormatting>
  <conditionalFormatting sqref="AZ6:AZ415">
    <cfRule type="expression" dxfId="137" priority="18387">
      <formula>$BU6=1</formula>
    </cfRule>
  </conditionalFormatting>
  <conditionalFormatting sqref="BQ6:BQ492">
    <cfRule type="cellIs" dxfId="136" priority="18398" operator="equal">
      <formula>"Produção e Intervalo"</formula>
    </cfRule>
    <cfRule type="cellIs" dxfId="135" priority="18399" operator="equal">
      <formula>"Aderente"</formula>
    </cfRule>
    <cfRule type="cellIs" dxfId="134" priority="18400" operator="equal">
      <formula>"Intervalo"</formula>
    </cfRule>
    <cfRule type="cellIs" dxfId="133" priority="18401" operator="equal">
      <formula>"Produção"</formula>
    </cfRule>
    <cfRule type="cellIs" dxfId="132" priority="18402" operator="equal">
      <formula>"ERRO"</formula>
    </cfRule>
  </conditionalFormatting>
  <conditionalFormatting sqref="BR6:BS445">
    <cfRule type="cellIs" dxfId="131" priority="18380" operator="equal">
      <formula>"*"</formula>
    </cfRule>
    <cfRule type="cellIs" dxfId="130" priority="18381" operator="greaterThanOrEqual">
      <formula>1</formula>
    </cfRule>
    <cfRule type="cellIs" dxfId="129" priority="18382" operator="lessThan">
      <formula>1</formula>
    </cfRule>
  </conditionalFormatting>
  <conditionalFormatting sqref="X368:X415 Y368:Y443 Y6:Z367">
    <cfRule type="cellIs" dxfId="128" priority="18328" operator="equal">
      <formula>"NÃO"</formula>
    </cfRule>
    <cfRule type="cellIs" dxfId="127" priority="18329" operator="equal">
      <formula>"SIM"</formula>
    </cfRule>
  </conditionalFormatting>
  <conditionalFormatting sqref="X368:X415">
    <cfRule type="cellIs" dxfId="126" priority="18327" operator="equal">
      <formula>"OPORTUNIDADE"</formula>
    </cfRule>
  </conditionalFormatting>
  <conditionalFormatting sqref="Z368:Z415">
    <cfRule type="cellIs" dxfId="125" priority="18325" operator="equal">
      <formula>"NÃO"</formula>
    </cfRule>
    <cfRule type="cellIs" dxfId="124" priority="18326" operator="equal">
      <formula>"SIM"</formula>
    </cfRule>
  </conditionalFormatting>
  <conditionalFormatting sqref="Z368:Z415">
    <cfRule type="cellIs" dxfId="123" priority="18324" operator="equal">
      <formula>"OPORTUNIDADE"</formula>
    </cfRule>
  </conditionalFormatting>
  <conditionalFormatting sqref="Y1048468:Y1048576">
    <cfRule type="cellIs" dxfId="122" priority="18209" operator="equal">
      <formula>"OPORTUNIDADE"</formula>
    </cfRule>
  </conditionalFormatting>
  <conditionalFormatting sqref="Y1048468:Y1048576">
    <cfRule type="cellIs" dxfId="121" priority="18207" operator="equal">
      <formula>"NÃO"</formula>
    </cfRule>
    <cfRule type="cellIs" dxfId="120" priority="18208" operator="equal">
      <formula>"SIM"</formula>
    </cfRule>
  </conditionalFormatting>
  <conditionalFormatting sqref="Z416:Z441">
    <cfRule type="cellIs" dxfId="119" priority="17944" operator="equal">
      <formula>"OPORTUNIDADE"</formula>
    </cfRule>
  </conditionalFormatting>
  <conditionalFormatting sqref="Z416:Z441">
    <cfRule type="cellIs" dxfId="118" priority="17942" operator="equal">
      <formula>"NÃO"</formula>
    </cfRule>
    <cfRule type="cellIs" dxfId="117" priority="17943" operator="equal">
      <formula>"SIM"</formula>
    </cfRule>
  </conditionalFormatting>
  <conditionalFormatting sqref="X442">
    <cfRule type="cellIs" dxfId="116" priority="17930" operator="equal">
      <formula>"NÃO"</formula>
    </cfRule>
    <cfRule type="cellIs" dxfId="115" priority="17931" operator="equal">
      <formula>"SIM"</formula>
    </cfRule>
  </conditionalFormatting>
  <conditionalFormatting sqref="X442">
    <cfRule type="cellIs" dxfId="114" priority="17929" operator="equal">
      <formula>"OPORTUNIDADE"</formula>
    </cfRule>
  </conditionalFormatting>
  <conditionalFormatting sqref="Z442">
    <cfRule type="cellIs" dxfId="113" priority="17927" operator="equal">
      <formula>"NÃO"</formula>
    </cfRule>
    <cfRule type="cellIs" dxfId="112" priority="17928" operator="equal">
      <formula>"SIM"</formula>
    </cfRule>
  </conditionalFormatting>
  <conditionalFormatting sqref="Z442">
    <cfRule type="cellIs" dxfId="111" priority="17926" operator="equal">
      <formula>"OPORTUNIDADE"</formula>
    </cfRule>
  </conditionalFormatting>
  <conditionalFormatting sqref="BI442">
    <cfRule type="iconSet" priority="1793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6">
      <iconSet showValue="0">
        <cfvo type="percent" val="0"/>
        <cfvo type="num" val="1"/>
        <cfvo type="num" val="1" gte="0"/>
      </iconSet>
    </cfRule>
    <cfRule type="iconSet" priority="1793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6">
      <formula>$BU385=1</formula>
    </cfRule>
  </conditionalFormatting>
  <conditionalFormatting sqref="AZ418:AZ442">
    <cfRule type="expression" dxfId="109" priority="18706">
      <formula>$BU390=1</formula>
    </cfRule>
  </conditionalFormatting>
  <conditionalFormatting sqref="BI416:BI441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9">
      <iconSet showValue="0">
        <cfvo type="percent" val="0"/>
        <cfvo type="num" val="1"/>
        <cfvo type="num" val="1" gte="0"/>
      </iconSet>
    </cfRule>
    <cfRule type="iconSet" priority="1871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41" operator="equal">
      <formula>"*"</formula>
    </cfRule>
    <cfRule type="cellIs" dxfId="107" priority="13342" operator="greaterThanOrEqual">
      <formula>1</formula>
    </cfRule>
    <cfRule type="cellIs" dxfId="106" priority="13343" operator="lessThan">
      <formula>1</formula>
    </cfRule>
  </conditionalFormatting>
  <conditionalFormatting sqref="BK1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492 BK273:BK274">
    <cfRule type="iconSet" priority="2060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42">
      <iconSet showValue="0">
        <cfvo type="percent" val="0"/>
        <cfvo type="num" val="1"/>
        <cfvo type="num" val="1" gte="0"/>
      </iconSet>
    </cfRule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1652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1653</v>
      </c>
      <c r="E3" s="316" t="s">
        <v>1654</v>
      </c>
      <c r="F3" s="316" t="s">
        <v>1655</v>
      </c>
      <c r="G3" s="316" t="s">
        <v>1656</v>
      </c>
      <c r="H3" s="316" t="s">
        <v>1657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1658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379" sqref="A379:U39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1660</v>
      </c>
      <c r="W1" s="390"/>
      <c r="X1" s="390"/>
      <c r="Y1" s="103"/>
    </row>
    <row r="2" spans="1:25" s="100" customFormat="1" ht="11.25" customHeight="1">
      <c r="A2" s="104" t="s">
        <v>1661</v>
      </c>
      <c r="B2" s="104" t="s">
        <v>1662</v>
      </c>
      <c r="C2" s="104" t="s">
        <v>7</v>
      </c>
      <c r="D2" s="105" t="s">
        <v>1177</v>
      </c>
      <c r="E2" s="105" t="s">
        <v>1178</v>
      </c>
      <c r="F2" s="105" t="s">
        <v>1663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1664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1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1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1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1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1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1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1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*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*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*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1665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1666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1667</v>
      </c>
      <c r="C4" s="321" t="s">
        <v>1668</v>
      </c>
      <c r="D4" s="321" t="s">
        <v>1669</v>
      </c>
      <c r="E4" s="321" t="s">
        <v>1670</v>
      </c>
      <c r="F4" s="321" t="s">
        <v>545</v>
      </c>
      <c r="G4" s="321" t="s">
        <v>1671</v>
      </c>
      <c r="H4" s="187"/>
    </row>
    <row r="5" spans="1:8" ht="43.5">
      <c r="A5" s="187"/>
      <c r="B5" s="322" t="s">
        <v>1672</v>
      </c>
      <c r="C5" s="322">
        <v>309525</v>
      </c>
      <c r="D5" s="322" t="s">
        <v>1673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1674</v>
      </c>
      <c r="C6" s="322">
        <v>256875</v>
      </c>
      <c r="D6" s="322" t="s">
        <v>1675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1676</v>
      </c>
      <c r="C7" s="322">
        <v>257278</v>
      </c>
      <c r="D7" s="322" t="s">
        <v>1677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1678</v>
      </c>
      <c r="C8" s="322">
        <v>261794</v>
      </c>
      <c r="D8" s="322" t="s">
        <v>1679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1680</v>
      </c>
      <c r="C9" s="322">
        <v>257033</v>
      </c>
      <c r="D9" s="322" t="s">
        <v>1681</v>
      </c>
      <c r="E9" s="322" t="s">
        <v>240</v>
      </c>
      <c r="F9" s="322" t="s">
        <v>732</v>
      </c>
      <c r="G9" s="322" t="s">
        <v>1682</v>
      </c>
      <c r="H9" s="187"/>
    </row>
    <row r="10" spans="1:8" ht="43.5">
      <c r="A10" s="187"/>
      <c r="B10" s="322" t="s">
        <v>1683</v>
      </c>
      <c r="C10" s="322">
        <v>396578</v>
      </c>
      <c r="D10" s="322" t="s">
        <v>1684</v>
      </c>
      <c r="E10" s="322" t="s">
        <v>240</v>
      </c>
      <c r="F10" s="322" t="s">
        <v>732</v>
      </c>
      <c r="G10" s="322" t="s">
        <v>1682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1685</v>
      </c>
      <c r="C2" s="95" t="s">
        <v>1162</v>
      </c>
      <c r="D2" s="95" t="s">
        <v>1164</v>
      </c>
      <c r="E2" s="95" t="s">
        <v>1686</v>
      </c>
      <c r="F2" s="95" t="s">
        <v>1687</v>
      </c>
      <c r="G2" s="95" t="s">
        <v>1688</v>
      </c>
      <c r="H2" s="95" t="s">
        <v>1689</v>
      </c>
      <c r="I2" s="95" t="s">
        <v>1690</v>
      </c>
      <c r="J2" s="95" t="s">
        <v>1691</v>
      </c>
      <c r="K2" s="130" t="s">
        <v>1692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1693</v>
      </c>
      <c r="D5" s="394"/>
      <c r="E5" s="394"/>
      <c r="F5" s="394"/>
      <c r="G5" s="394"/>
      <c r="H5" s="394"/>
      <c r="I5" s="394"/>
      <c r="J5" s="395"/>
      <c r="K5" s="396" t="s">
        <v>1694</v>
      </c>
      <c r="L5" s="397"/>
      <c r="M5" s="397"/>
      <c r="N5" s="397"/>
      <c r="O5" s="398" t="s">
        <v>1695</v>
      </c>
      <c r="P5" s="399"/>
      <c r="Q5" s="400"/>
    </row>
    <row r="6" spans="1:17" s="93" customFormat="1" ht="15.75" customHeight="1">
      <c r="A6" s="87" t="s">
        <v>1663</v>
      </c>
      <c r="B6" s="94" t="s">
        <v>1662</v>
      </c>
      <c r="C6" s="95" t="s">
        <v>1177</v>
      </c>
      <c r="D6" s="96" t="s">
        <v>1178</v>
      </c>
      <c r="E6" s="95" t="s">
        <v>1696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1697</v>
      </c>
      <c r="M6" s="138" t="s">
        <v>30</v>
      </c>
      <c r="N6" s="139" t="s">
        <v>1172</v>
      </c>
      <c r="O6" s="241" t="s">
        <v>1215</v>
      </c>
      <c r="P6" s="152"/>
      <c r="Q6" s="188" t="s">
        <v>1698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1698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2026-01-19T10:26:37Z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