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760" documentId="120_S{118792C3-22EF-5104-A093-F22BFE3913F3}" xr6:coauthVersionLast="47" xr6:coauthVersionMax="47" xr10:uidLastSave="{6F45F8B8-720E-43A2-BD33-968A6B9B916A}"/>
  <bookViews>
    <workbookView xWindow="-60" yWindow="-60" windowWidth="15480" windowHeight="11640" firstSheet="4" activeTab="8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8" i="1" l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/>
  <c r="T20" i="1" a="1"/>
  <c r="T20" i="1" s="1"/>
  <c r="U20" i="1" a="1"/>
  <c r="U20" i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D14" i="1" a="1"/>
  <c r="BD14" i="1" s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BD34" i="1" s="1" a="1"/>
  <c r="BD34" i="1" s="1"/>
  <c r="AQ34" i="1"/>
  <c r="BB34" i="1"/>
  <c r="BC34" i="1" a="1"/>
  <c r="BC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/>
  <c r="U23" i="1" a="1"/>
  <c r="U23" i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BD24" i="1" s="1" a="1"/>
  <c r="BD24" i="1" s="1"/>
  <c r="AQ24" i="1"/>
  <c r="BB24" i="1"/>
  <c r="BC24" i="1" a="1"/>
  <c r="BC24" i="1" s="1"/>
  <c r="BR24" i="1"/>
  <c r="BS24" i="1"/>
  <c r="BT23" i="1"/>
  <c r="A25" i="1"/>
  <c r="C25" i="1"/>
  <c r="G25" i="1"/>
  <c r="R25" i="1"/>
  <c r="S25" i="1" a="1"/>
  <c r="S25" i="1"/>
  <c r="T25" i="1" a="1"/>
  <c r="T25" i="1" s="1"/>
  <c r="U25" i="1" a="1"/>
  <c r="U25" i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D26" i="1" a="1"/>
  <c r="BD26" i="1" s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BD793" i="1" s="1" a="1"/>
  <c r="BD793" i="1" s="1"/>
  <c r="AQ793" i="1"/>
  <c r="BB793" i="1"/>
  <c r="BC793" i="1" a="1"/>
  <c r="BC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/>
  <c r="U31" i="1" a="1"/>
  <c r="U31" i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BD18" i="1" s="1" a="1"/>
  <c r="BD18" i="1" s="1"/>
  <c r="AQ18" i="1"/>
  <c r="BB18" i="1"/>
  <c r="BC18" i="1" a="1"/>
  <c r="BC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D3" i="15" l="1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<sst xmlns="http://schemas.openxmlformats.org/spreadsheetml/2006/main" count="6996" uniqueCount="1489">
  <si>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</si>
  <si>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</si>
  <si>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</si>
  <si>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</si>
  <si>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</si>
  <si>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</si>
  <si>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</si>
  <si>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</si>
  <si>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</si>
  <si>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</si>
  <si>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</si>
  <si>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</si>
  <si>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</si>
  <si>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</si>
  <si>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</si>
  <si>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</si>
  <si>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</si>
  <si>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</si>
  <si>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</si>
  <si>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</si>
  <si>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</si>
  <si>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</si>
  <si>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</si>
  <si>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</si>
  <si>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</si>
  <si>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</si>
  <si>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</si>
  <si>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</si>
  <si>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</si>
  <si>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</si>
  <si>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</si>
  <si>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</si>
  <si>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</si>
  <si>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</si>
  <si>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</si>
  <si>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</si>
  <si>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</si>
  <si>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</si>
  <si>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</si>
  <si>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</si>
  <si>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</si>
  <si>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</si>
  <si>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</si>
  <si>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</si>
  <si>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</si>
  <si>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</si>
  <si>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</si>
  <si>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</si>
  <si>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</si>
  <si>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</si>
  <si>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</si>
  <si>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</si>
  <si>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</si>
  <si>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</si>
  <si>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</si>
  <si>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</si>
  <si>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</si>
  <si>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</si>
  <si>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</si>
  <si>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</si>
  <si>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</si>
  <si>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</si>
  <si>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</si>
  <si>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</si>
  <si>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</si>
  <si>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</si>
  <si>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</si>
  <si>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</si>
  <si>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</si>
  <si>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</si>
  <si>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</si>
  <si>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</si>
  <si>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</si>
  <si>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</si>
  <si>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</si>
  <si>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</si>
  <si>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</si>
  <si>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</si>
  <si>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</si>
  <si>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</si>
  <si>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</si>
  <si>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</si>
  <si>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</si>
  <si>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</si>
  <si>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</si>
  <si>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</si>
  <si>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</si>
  <si>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</si>
  <si>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</si>
  <si>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</si>
  <si>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</si>
  <si>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</si>
  <si>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</si>
  <si>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</si>
  <si>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</si>
  <si>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</si>
  <si>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</si>
  <si>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</si>
  <si>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</si>
  <si>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</si>
  <si>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</si>
  <si>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</si>
  <si>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</si>
  <si>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</si>
  <si>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</si>
  <si>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</si>
  <si>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</si>
  <si>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</si>
  <si>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</si>
  <si>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</si>
  <si>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</si>
  <si>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</si>
  <si>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</si>
  <si>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</si>
  <si>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</si>
  <si>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</si>
  <si>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</si>
  <si>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</si>
  <si>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</si>
  <si>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</si>
  <si>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</si>
  <si>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</si>
  <si>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</si>
  <si>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</si>
  <si>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</si>
  <si>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</si>
  <si>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</si>
  <si>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</si>
  <si>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</si>
  <si>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</si>
  <si>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</si>
  <si>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</si>
  <si>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</si>
  <si>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</si>
  <si>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</si>
  <si>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</si>
  <si>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</si>
  <si>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</si>
  <si>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</si>
  <si>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</si>
  <si>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</si>
  <si>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</si>
  <si>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</si>
  <si>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</si>
  <si>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</si>
  <si>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</si>
  <si>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</si>
  <si>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</si>
  <si>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</si>
  <si>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</si>
  <si>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</si>
  <si>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</si>
  <si>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</si>
  <si>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</si>
  <si>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</si>
  <si>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</si>
  <si>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</si>
  <si>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</si>
  <si>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</si>
  <si>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</si>
  <si>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</si>
  <si>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</si>
  <si>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</si>
  <si>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</si>
  <si>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</si>
  <si>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</si>
  <si>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</si>
  <si>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</si>
  <si>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</si>
  <si>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</si>
  <si>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</si>
  <si>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</si>
  <si>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</si>
  <si>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</si>
  <si>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</si>
  <si>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</si>
  <si>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</si>
  <si>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</si>
  <si>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</si>
  <si>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</si>
  <si>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</si>
  <si>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</si>
  <si>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</si>
  <si>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</si>
  <si>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</si>
  <si>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</si>
  <si>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</si>
  <si>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</si>
  <si>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</si>
  <si>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</si>
  <si>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</si>
  <si>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</si>
  <si>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</si>
  <si>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</si>
  <si>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</si>
  <si>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</si>
  <si>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</si>
  <si>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</si>
  <si>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</si>
  <si>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</si>
  <si>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</si>
  <si>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</si>
  <si>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</si>
  <si>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</si>
  <si>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</si>
  <si>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</si>
  <si>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</si>
  <si>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</si>
  <si>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</si>
  <si>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</si>
  <si>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</si>
  <si>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</si>
  <si>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</si>
  <si>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</si>
  <si>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</si>
  <si>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</si>
  <si>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</si>
  <si>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</si>
  <si>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</si>
  <si>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</si>
  <si>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</si>
  <si>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</si>
  <si>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</si>
  <si>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</si>
  <si>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</si>
  <si>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</si>
  <si>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</si>
  <si>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</si>
  <si>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</si>
  <si>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</si>
  <si>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</si>
  <si>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</si>
  <si>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</si>
  <si>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</si>
  <si>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</si>
  <si>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</si>
  <si>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</si>
  <si>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</si>
  <si>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</si>
  <si>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</si>
  <si>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</si>
  <si>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</si>
  <si>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</si>
  <si>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</si>
  <si>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</si>
  <si>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</si>
  <si>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</si>
  <si>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</si>
  <si>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</si>
  <si>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</si>
  <si>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</si>
  <si>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</si>
  <si>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</si>
  <si>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</si>
  <si>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</si>
  <si>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</si>
  <si>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</si>
  <si>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</si>
  <si>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</si>
  <si>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</si>
  <si>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</si>
  <si>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</si>
  <si>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</si>
  <si>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</si>
  <si>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</si>
  <si>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</si>
  <si>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</si>
  <si>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</si>
  <si>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</si>
  <si>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</si>
  <si>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</si>
  <si>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</si>
  <si>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</si>
  <si>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</si>
  <si>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</si>
  <si>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</si>
  <si>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</si>
  <si>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</si>
  <si>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</si>
  <si>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</si>
  <si>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</si>
  <si>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</si>
  <si>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</si>
  <si>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</si>
  <si>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</si>
  <si>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</si>
  <si>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</si>
  <si>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</si>
  <si>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</si>
  <si>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</si>
  <si>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</si>
  <si>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</si>
  <si>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</si>
  <si>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</si>
  <si>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</si>
  <si>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</si>
  <si>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</si>
  <si>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</si>
  <si>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</si>
  <si>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</si>
  <si>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</si>
  <si>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</si>
  <si>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</si>
  <si>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</si>
  <si>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</si>
  <si>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</si>
  <si>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</si>
  <si>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</si>
  <si>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</si>
  <si>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</si>
  <si>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</si>
  <si>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</si>
  <si>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</si>
  <si>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</si>
  <si>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</si>
  <si>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</si>
  <si>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</si>
  <si>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</si>
  <si>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</si>
  <si>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</si>
  <si>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</si>
  <si>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</si>
  <si>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</si>
  <si>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</si>
  <si>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</si>
  <si>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</si>
  <si>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</si>
  <si>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</si>
  <si>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</si>
  <si>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</si>
  <si>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</si>
  <si>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</si>
  <si>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</si>
  <si>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</si>
  <si>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</si>
  <si>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</si>
  <si>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</si>
  <si>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</si>
  <si>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</si>
  <si>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</si>
  <si>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</si>
  <si>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</si>
  <si>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</si>
  <si>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</si>
  <si>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</si>
  <si>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</si>
  <si>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</si>
  <si>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</si>
  <si>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</si>
  <si>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</si>
  <si>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</si>
  <si>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</si>
  <si>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</si>
  <si>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</si>
  <si>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</si>
  <si>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</si>
  <si>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</si>
  <si>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</si>
  <si>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</si>
  <si>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</si>
  <si>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</si>
  <si>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</si>
  <si>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</si>
  <si>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</si>
  <si>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</si>
  <si>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</si>
  <si>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</si>
  <si>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</si>
  <si>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</si>
  <si>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</si>
  <si>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</si>
  <si>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</si>
  <si>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</si>
  <si>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</si>
  <si>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</si>
  <si>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</si>
  <si>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</si>
  <si>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</si>
  <si>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</si>
  <si>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</si>
  <si>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</si>
  <si>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</si>
  <si>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</si>
  <si>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</si>
  <si>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</si>
  <si>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</si>
  <si>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</si>
  <si>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</si>
  <si>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</si>
  <si>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</si>
  <si>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</si>
  <si>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</si>
  <si>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</si>
  <si>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</si>
  <si>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</si>
  <si>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</si>
  <si>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</si>
  <si>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</si>
  <si>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</si>
  <si>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</si>
  <si>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</si>
  <si>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</si>
  <si>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</si>
  <si>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</si>
  <si>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</si>
  <si>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</si>
  <si>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</si>
  <si>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</si>
  <si>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</si>
  <si>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</si>
  <si>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</si>
  <si>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</si>
  <si>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</si>
  <si>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</si>
  <si>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</si>
  <si>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</si>
  <si>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</si>
  <si>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</si>
  <si>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</si>
  <si>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</si>
  <si>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</si>
  <si>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</si>
  <si>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</si>
  <si>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</si>
  <si>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</si>
  <si>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</si>
  <si>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</si>
  <si>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</si>
  <si>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</si>
  <si>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</si>
  <si>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</si>
  <si>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</si>
  <si>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</si>
  <si>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</si>
  <si>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</si>
  <si>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</si>
  <si>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</si>
  <si>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</si>
  <si>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</si>
  <si>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</si>
  <si>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</si>
  <si>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</si>
  <si>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</si>
  <si>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</si>
  <si>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</si>
  <si>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</si>
  <si>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</si>
  <si>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</si>
  <si>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</si>
  <si>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</si>
  <si>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</si>
  <si>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</si>
  <si>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</si>
  <si>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</si>
  <si>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</si>
  <si>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</si>
  <si>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</si>
  <si>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</si>
  <si>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</si>
  <si>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</si>
  <si>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</si>
  <si>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</si>
  <si>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</si>
  <si>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</si>
  <si>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</si>
  <si>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</si>
  <si>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</si>
  <si>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</si>
  <si>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</si>
  <si>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</si>
  <si>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</si>
  <si>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</si>
  <si>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</si>
  <si>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</si>
  <si>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</si>
  <si>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</si>
  <si>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</si>
  <si>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</si>
  <si>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</si>
  <si>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</si>
  <si>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</si>
  <si>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</si>
  <si>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</si>
  <si>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</si>
  <si>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</si>
  <si>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</si>
  <si>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</si>
  <si>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</si>
  <si>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</si>
  <si>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</si>
  <si>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</si>
  <si>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</si>
  <si>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</si>
  <si>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</si>
  <si>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</si>
  <si>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</si>
  <si>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</si>
  <si>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</si>
  <si>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</si>
  <si>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</si>
  <si>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</si>
  <si>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</si>
  <si>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</si>
  <si>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</si>
  <si>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</si>
  <si>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</si>
  <si>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</si>
  <si>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</si>
  <si>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</si>
  <si>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</si>
  <si>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</si>
  <si>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</si>
  <si>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</si>
  <si>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</si>
  <si>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</si>
  <si>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</si>
  <si>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</si>
  <si>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</si>
  <si>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</si>
  <si>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</si>
  <si>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</si>
  <si>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</si>
  <si>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</si>
  <si>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</si>
  <si>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</si>
  <si>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</si>
  <si>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</si>
  <si>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</si>
  <si>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</si>
  <si>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</si>
  <si>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</si>
  <si>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</si>
  <si>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</si>
  <si>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</si>
  <si>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</si>
  <si>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</si>
  <si>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</si>
  <si>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</si>
  <si>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</si>
  <si>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</si>
  <si>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</si>
  <si>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</si>
  <si>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</si>
  <si>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</si>
  <si>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</si>
  <si>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</si>
  <si>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</si>
  <si>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</si>
  <si>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</si>
  <si>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</si>
  <si>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</si>
  <si>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</si>
  <si>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</si>
  <si>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</si>
  <si>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</si>
  <si>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</si>
  <si>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</si>
  <si>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</si>
  <si>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</si>
  <si>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</si>
  <si>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</si>
  <si>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</si>
  <si>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</si>
  <si>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</si>
  <si>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</si>
  <si>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</si>
  <si>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</si>
  <si>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</si>
  <si>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</si>
  <si>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</si>
  <si>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</si>
  <si>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</si>
  <si>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</si>
  <si>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</si>
  <si>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</si>
  <si>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</si>
  <si>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</si>
  <si>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</si>
  <si>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</si>
  <si>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</si>
  <si>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</si>
  <si>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</si>
  <si>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</si>
  <si>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</si>
  <si>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</si>
  <si>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</si>
  <si>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</si>
  <si>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</si>
  <si>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</si>
  <si>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</si>
  <si>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</si>
  <si>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</si>
  <si>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</si>
  <si>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</si>
  <si>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</si>
  <si>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</si>
  <si>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</si>
  <si>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</si>
  <si>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</si>
  <si>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</si>
  <si>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</si>
  <si>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</si>
  <si>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</si>
  <si>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</si>
  <si>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</si>
  <si>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</si>
  <si>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</si>
  <si>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</si>
  <si>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</si>
  <si>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</si>
  <si>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</si>
  <si>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</si>
  <si>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</si>
  <si>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</si>
  <si>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</si>
  <si>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</si>
  <si>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</si>
  <si>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</si>
  <si>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</si>
  <si>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</si>
  <si>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</si>
  <si>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</si>
  <si>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</si>
  <si>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</si>
  <si>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</si>
  <si>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</si>
  <si>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</si>
  <si>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</si>
  <si>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</si>
  <si>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</si>
  <si>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</si>
  <si>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</si>
  <si>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</si>
  <si>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</si>
  <si>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</si>
  <si>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</si>
  <si>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</si>
  <si>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</si>
  <si>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</si>
  <si>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</si>
  <si>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</si>
  <si>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</si>
  <si>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</si>
  <si>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</si>
  <si>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</si>
  <si>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</si>
  <si>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</si>
  <si>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</si>
  <si>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</si>
  <si>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</si>
  <si>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</si>
  <si>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</si>
  <si>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</si>
  <si>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</si>
  <si>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</si>
  <si>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</si>
  <si>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</si>
  <si>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</si>
  <si>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</si>
  <si>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</si>
  <si>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</si>
  <si>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</si>
  <si>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</si>
  <si>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</si>
  <si>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</si>
  <si>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</si>
  <si>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</si>
  <si>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</si>
  <si>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</si>
  <si>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</si>
  <si>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</si>
  <si>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</si>
  <si>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</si>
  <si>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</si>
  <si>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</si>
  <si>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</si>
  <si>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</si>
  <si>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</si>
  <si>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</si>
  <si>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</si>
  <si>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</si>
  <si>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</si>
  <si>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</si>
  <si>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</si>
  <si>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</si>
  <si>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</si>
  <si>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</si>
  <si>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</si>
  <si>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</si>
  <si>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</si>
  <si>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</si>
  <si>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</si>
  <si>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</si>
  <si>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</si>
  <si>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</si>
  <si>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</si>
  <si>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</si>
  <si>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</si>
  <si>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</si>
  <si>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</si>
  <si>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</si>
  <si>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</si>
  <si>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</si>
  <si>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</si>
  <si>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</si>
  <si>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</si>
  <si>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</si>
  <si>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</si>
  <si>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</si>
  <si>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</si>
  <si>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</si>
  <si>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</si>
  <si>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</si>
  <si>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</si>
  <si>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</si>
  <si>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</si>
  <si>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</si>
  <si>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</si>
  <si>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</si>
  <si>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</si>
  <si>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</si>
  <si>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</si>
  <si>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</si>
  <si>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</si>
  <si>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</si>
  <si>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</si>
  <si>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</si>
  <si>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</si>
  <si>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</si>
  <si>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</si>
  <si>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</si>
  <si>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</si>
  <si>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</si>
  <si>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</si>
  <si>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</si>
  <si>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</si>
  <si>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</si>
  <si>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</si>
  <si>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</si>
  <si>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</si>
  <si>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</si>
  <si>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</si>
  <si>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</si>
  <si>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</si>
  <si>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</si>
  <si>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</si>
  <si>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</si>
  <si>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</si>
  <si>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</si>
  <si>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</si>
  <si>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</si>
  <si>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</si>
  <si>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</si>
  <si>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</si>
  <si>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</si>
  <si>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</si>
  <si>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</si>
  <si>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</si>
  <si>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</si>
  <si>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</si>
  <si>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</si>
  <si>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</si>
  <si>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</si>
  <si>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</si>
  <si>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</si>
  <si>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</si>
  <si>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</si>
  <si>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</si>
  <si>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</si>
  <si>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</si>
  <si>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</si>
  <si>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</si>
  <si>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</si>
  <si>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</si>
  <si>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</si>
  <si>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</si>
  <si>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</si>
  <si>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</si>
  <si>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</si>
  <si>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</si>
  <si>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</si>
  <si>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</si>
  <si>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</si>
  <si>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</si>
  <si>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</si>
  <si>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</si>
  <si>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</si>
  <si>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</si>
  <si>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</si>
  <si>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</si>
  <si>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</si>
  <si>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</si>
  <si>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</si>
  <si>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</si>
  <si>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</si>
  <si>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</si>
  <si>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</si>
  <si>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</si>
  <si>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</si>
  <si>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</si>
  <si>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</si>
  <si>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</si>
  <si>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</si>
  <si>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</si>
  <si>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</si>
  <si>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</si>
  <si>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</si>
  <si>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</si>
  <si>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</si>
  <si>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</si>
  <si>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</si>
  <si>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</si>
  <si>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</si>
  <si>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</si>
  <si>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</si>
  <si>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</si>
  <si>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</si>
  <si>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</si>
  <si>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</si>
  <si>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</si>
  <si>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</si>
  <si>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</si>
  <si>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</si>
  <si>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</si>
  <si>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</si>
  <si>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</si>
  <si>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</si>
  <si>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</si>
  <si>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</si>
  <si>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</si>
  <si>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</si>
  <si>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</si>
  <si>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</si>
  <si>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</si>
  <si>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</si>
  <si>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</si>
  <si>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</si>
  <si>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</si>
  <si>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</si>
  <si>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</si>
  <si>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</si>
  <si>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</si>
  <si>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</si>
  <si>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</si>
  <si>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</si>
  <si>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</si>
  <si>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</si>
  <si>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</si>
  <si>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</si>
  <si>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</si>
  <si>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</si>
  <si>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</si>
  <si>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</si>
  <si>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</si>
  <si>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</si>
  <si>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</si>
  <si>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</si>
  <si>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</si>
  <si>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</si>
  <si>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</si>
  <si>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</si>
  <si>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</si>
  <si>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</si>
  <si>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</si>
  <si>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</si>
  <si>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</si>
  <si>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</si>
  <si>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</si>
  <si>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</si>
  <si>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</si>
  <si>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</si>
  <si>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</si>
  <si>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</si>
  <si>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</si>
  <si>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</si>
  <si>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</si>
  <si>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</si>
  <si>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</si>
  <si>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</si>
  <si>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</si>
  <si>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</si>
  <si>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</si>
  <si>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</si>
  <si>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</si>
  <si>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</si>
  <si>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</si>
  <si>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</si>
  <si>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</si>
  <si>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</si>
  <si>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</si>
  <si>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</si>
  <si>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</si>
  <si>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</si>
  <si>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</si>
  <si>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</si>
  <si>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</si>
  <si>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</si>
  <si>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</si>
  <si>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</si>
  <si>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</si>
  <si>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</si>
  <si>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</si>
  <si>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</si>
  <si>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</si>
  <si>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</si>
  <si>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</si>
  <si>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</si>
  <si>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</si>
  <si>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</si>
  <si>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</si>
  <si>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</si>
  <si>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</si>
  <si>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</si>
  <si>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</si>
  <si>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</si>
  <si>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</si>
  <si>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</si>
  <si>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</si>
  <si>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</si>
  <si>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</si>
  <si>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</si>
  <si>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</si>
  <si>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</si>
  <si>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</si>
  <si>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</si>
  <si>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</si>
  <si>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</si>
  <si>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</si>
  <si>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</si>
  <si>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</si>
  <si>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</si>
  <si>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</si>
  <si>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</si>
  <si>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</si>
  <si>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</si>
  <si>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</si>
  <si>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</si>
  <si>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</si>
  <si>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</si>
  <si>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</si>
  <si>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</si>
  <si>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</si>
  <si>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</si>
  <si>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</si>
  <si>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</si>
  <si>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</si>
  <si>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</si>
  <si>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</si>
  <si>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</si>
  <si>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</si>
  <si>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</si>
  <si>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</si>
  <si>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</si>
  <si>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</si>
  <si>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</si>
  <si>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</si>
  <si>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</si>
  <si>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</si>
  <si>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</si>
  <si>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</si>
  <si>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</si>
  <si>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</si>
  <si>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</si>
  <si>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</si>
  <si>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</si>
  <si>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</si>
  <si>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</si>
  <si>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</si>
  <si>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</si>
  <si>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</si>
  <si>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</si>
  <si>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</si>
  <si>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</si>
  <si>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</si>
  <si>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</si>
  <si>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</si>
  <si>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</si>
  <si>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</si>
  <si>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</si>
  <si>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</si>
  <si>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</si>
  <si>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</si>
  <si>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</si>
  <si>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</si>
  <si>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</si>
  <si>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</si>
  <si>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</si>
  <si>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</si>
  <si>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</si>
  <si>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</si>
  <si>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</si>
  <si>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</si>
  <si>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</si>
  <si>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</si>
  <si>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</si>
  <si>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</si>
  <si>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</si>
  <si>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</si>
  <si>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</si>
  <si>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</si>
  <si>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</si>
  <si>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</si>
  <si>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</si>
  <si>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</si>
  <si>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</si>
  <si>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</si>
  <si>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</si>
  <si>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</si>
  <si>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</si>
  <si>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</si>
  <si>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</si>
  <si>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</si>
  <si>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</si>
  <si>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</si>
  <si>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</si>
  <si>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</si>
  <si>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</si>
  <si>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</si>
  <si>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</si>
  <si>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</si>
  <si>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</si>
  <si>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</si>
  <si>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</si>
  <si>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</si>
  <si>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</si>
  <si>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</si>
  <si>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</si>
  <si>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</si>
  <si>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</si>
  <si>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</si>
  <si>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</si>
  <si>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</si>
  <si>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</si>
  <si>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</si>
  <si>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</si>
  <si>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</si>
  <si>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</si>
  <si>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</si>
  <si>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</si>
  <si>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</si>
  <si>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</si>
  <si>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</si>
  <si>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</si>
  <si>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</si>
  <si>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</si>
  <si>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</si>
  <si>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</si>
  <si>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</si>
  <si>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</si>
  <si>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</si>
  <si>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</si>
  <si>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</si>
  <si>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</si>
  <si>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</si>
  <si>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</si>
  <si>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</si>
  <si>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</si>
  <si>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</si>
  <si>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</si>
  <si>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</si>
  <si>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</si>
  <si>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</si>
  <si>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</si>
  <si>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</si>
  <si>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</si>
  <si>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</si>
  <si>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</si>
  <si>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</si>
  <si>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</si>
  <si>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</si>
  <si>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</si>
  <si>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</si>
  <si>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</si>
  <si>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</si>
  <si>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</si>
  <si>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</si>
  <si>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</si>
  <si>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</si>
  <si>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</si>
  <si>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</si>
  <si>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</si>
  <si>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</si>
  <si>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</si>
  <si>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</si>
  <si>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</si>
  <si>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</si>
  <si>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</si>
  <si>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</si>
  <si>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</si>
  <si>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</si>
  <si>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</si>
  <si>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</si>
  <si>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</si>
  <si>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</si>
  <si>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</si>
  <si>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</si>
  <si>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</si>
  <si>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</si>
  <si>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</si>
  <si>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</si>
  <si>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</si>
  <si>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</si>
  <si>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</si>
  <si>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</si>
  <si>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</si>
  <si>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</si>
  <si>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</si>
  <si>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</si>
  <si>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</si>
  <si>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</si>
  <si>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</si>
  <si>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</si>
  <si>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</si>
  <si>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</si>
  <si>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</si>
  <si>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</si>
  <si>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</si>
  <si>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</si>
  <si>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</si>
  <si>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</si>
  <si>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</si>
  <si>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</si>
  <si>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</si>
  <si>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</si>
  <si>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</si>
  <si>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</si>
  <si>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</si>
  <si>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</si>
  <si>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</si>
  <si>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</si>
  <si>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</si>
  <si>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</si>
  <si>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</si>
  <si>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</si>
  <si>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</si>
  <si>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</si>
  <si>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</si>
  <si>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</si>
  <si>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</si>
  <si>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</si>
  <si>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</si>
  <si>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</si>
  <si>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</si>
  <si>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</si>
  <si>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</si>
  <si>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</si>
  <si>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</si>
  <si>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</si>
  <si>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</si>
  <si>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</si>
  <si>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</si>
  <si>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</si>
  <si>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</si>
  <si>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</si>
  <si>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</si>
  <si>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</si>
  <si>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</si>
  <si>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</si>
  <si>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</si>
  <si>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</si>
  <si>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</si>
  <si>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</si>
  <si>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</si>
  <si>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</si>
  <si>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</si>
  <si>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</si>
  <si>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</si>
  <si>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</si>
  <si>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</si>
  <si>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</si>
  <si>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</si>
  <si>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</si>
  <si>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</si>
  <si>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</si>
  <si>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</si>
  <si>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</si>
  <si>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</si>
  <si>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</si>
  <si>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</si>
  <si>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</si>
  <si>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</si>
  <si>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</si>
  <si>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</si>
  <si>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</si>
  <si>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</si>
  <si>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</si>
  <si>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</si>
  <si>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</si>
  <si>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</si>
  <si>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</si>
  <si>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</si>
  <si>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</si>
  <si>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</si>
  <si>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</si>
  <si>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</si>
  <si>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</si>
  <si>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</si>
  <si>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</si>
  <si>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</si>
  <si>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</si>
  <si>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</si>
  <si>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</si>
  <si>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</si>
  <si>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</si>
  <si>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</si>
  <si>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</si>
  <si>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</si>
  <si>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</si>
  <si>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</si>
  <si>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</si>
  <si>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</si>
  <si>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</si>
  <si>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</si>
  <si>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</si>
  <si>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</si>
  <si>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</si>
  <si>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</si>
  <si>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</si>
  <si>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</si>
  <si>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</si>
  <si>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</si>
  <si>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</si>
  <si>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</si>
  <si>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</si>
  <si>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</si>
  <si>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</si>
  <si>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</si>
  <si>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</si>
  <si>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</si>
  <si>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</si>
  <si>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</si>
  <si>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</si>
  <si>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</si>
  <si>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</si>
  <si>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</si>
  <si>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</si>
  <si>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</si>
  <si>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</si>
  <si>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</si>
  <si>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</si>
  <si>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</si>
  <si>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</si>
  <si>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</si>
  <si>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</si>
  <si>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</si>
  <si>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</si>
  <si>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</si>
  <si>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</si>
  <si>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</si>
  <si>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</si>
  <si>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</si>
  <si>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</si>
  <si>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</si>
  <si>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</si>
  <si>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</si>
  <si>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</si>
  <si>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</si>
  <si>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</si>
  <si>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</si>
  <si>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</si>
  <si>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</si>
  <si>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</si>
  <si>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</si>
  <si>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</si>
  <si>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</si>
  <si>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</si>
  <si>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</si>
  <si>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</si>
  <si>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</si>
  <si>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</si>
  <si>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</si>
  <si>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</si>
  <si>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</si>
  <si>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</si>
  <si>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</si>
  <si>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</si>
  <si>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</si>
  <si>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</si>
  <si>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</si>
  <si>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</si>
  <si>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</si>
  <si>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</si>
  <si>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</si>
  <si>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</si>
  <si>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</si>
  <si>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</si>
  <si>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</si>
  <si>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</si>
  <si>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</si>
  <si>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</si>
  <si>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</si>
  <si>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</si>
  <si>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</si>
  <si>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</si>
  <si>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</si>
  <si>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</si>
  <si>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</si>
  <si>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</si>
  <si>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</si>
  <si>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</si>
  <si>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</si>
  <si>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</si>
  <si>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</si>
  <si>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</si>
  <si>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</si>
  <si>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</si>
  <si>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</si>
  <si>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</si>
  <si>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</si>
  <si>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</si>
  <si>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</si>
  <si>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</si>
  <si>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</si>
  <si>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</si>
  <si>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</si>
  <si>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</si>
  <si>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</si>
  <si>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</si>
  <si>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</si>
  <si>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</si>
  <si>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</si>
  <si>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</si>
  <si>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</si>
  <si>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</si>
  <si>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</si>
  <si>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</si>
  <si>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</si>
  <si>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</si>
  <si>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</si>
  <si>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</si>
  <si>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</si>
  <si>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</si>
  <si>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</si>
  <si>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</si>
  <si>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</si>
  <si>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</si>
  <si>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</si>
  <si>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</si>
  <si>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</si>
  <si>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</si>
  <si>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</si>
  <si>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</si>
  <si>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</si>
  <si>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</si>
  <si>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</si>
  <si>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</si>
  <si>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</si>
  <si>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</si>
  <si>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</si>
  <si>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</si>
  <si>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</si>
  <si>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</si>
  <si>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</si>
  <si>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</si>
  <si>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</si>
  <si>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</si>
  <si>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</si>
  <si>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</si>
  <si>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</si>
  <si>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</si>
  <si>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</si>
  <si>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</si>
  <si>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</si>
  <si>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</si>
  <si>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</si>
  <si>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</si>
  <si>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</si>
  <si>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</si>
  <si>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</si>
  <si>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</si>
  <si>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</si>
  <si>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</si>
  <si>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</si>
  <si>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ok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</si>
  <si>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</si>
  <si>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</si>
  <si>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</si>
  <si>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</si>
  <si>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</si>
  <si>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</si>
  <si>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</si>
  <si>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</si>
  <si>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</si>
  <si>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</si>
  <si>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</si>
  <si>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</si>
  <si>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</si>
  <si>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</si>
  <si>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</si>
  <si>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</si>
  <si>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</si>
  <si>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</si>
  <si>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</si>
  <si>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</si>
  <si>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</si>
  <si>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</si>
  <si>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</si>
  <si>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</si>
  <si>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</si>
  <si>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</si>
  <si>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</si>
  <si>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</si>
  <si>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</si>
  <si>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</si>
  <si>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</si>
  <si>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</si>
  <si>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</si>
  <si>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1 Lucas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</si>
  <si>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</si>
  <si>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ZWI-1</t>
  </si>
  <si>
    <t>ZKEZGA</t>
  </si>
  <si>
    <t>Execução de solda - Condicionado a temperatura  (túnel)</t>
  </si>
  <si>
    <t>00:001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</si>
  <si>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</si>
  <si>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MC1 do W96 em ZEM-1 às 07h40 e circula em licença até 148ZEJ-2 KM 147+520; (5° veículo)</t>
  </si>
  <si>
    <t>MC1 do W99 em ZEM-1 às 07h20 e circula em licença até ZRB150-2 KM 150+100 (4° veículo)</t>
  </si>
  <si>
    <t>MC1 da V95 em ZEM-1 às 07h e circula em licença até ZRB150-2 KM 150+150 (3° veículo)</t>
  </si>
  <si>
    <t>MC1 do W97 em K67ZEV-1 às 07h e circula em licença até ZRB150-2 KM 150+600; (1° veículo / V96 vai em comboio com o W97)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</si>
  <si>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</si>
  <si>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</si>
  <si>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ZPTZ1051</t>
  </si>
  <si>
    <t>Descarga de dormentes / Recolhimento de dormentes / Descarga de pedra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</si>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</sst>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27" fillId="16" borderId="2" xfId="0" quotePrefix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zoomScaleNormal="100" workbookViewId="0">
      <pane xSplit="6" ySplit="3" topLeftCell="G4" activePane="bottomRight" state="frozen"/>
      <selection pane="bottomRight" activeCell="B294" sqref="B294:B32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2" t="s">
        <v>919</v>
      </c>
      <c r="C1" s="193"/>
      <c r="D1" s="193"/>
      <c r="E1" s="3"/>
      <c r="F1" s="192" t="s">
        <v>920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921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922</v>
      </c>
      <c r="BI1" s="208"/>
      <c r="BJ1" s="208"/>
      <c r="BK1" s="209"/>
      <c r="BL1" s="5"/>
      <c r="BM1" s="199" t="s">
        <v>923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2" t="s">
        <v>924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927</v>
      </c>
      <c r="AT2" s="203"/>
      <c r="AU2" s="203"/>
      <c r="AV2" s="203"/>
      <c r="AW2" s="203"/>
      <c r="AX2" s="203"/>
      <c r="AY2" s="206"/>
      <c r="AZ2" s="6"/>
      <c r="BA2" s="196" t="s">
        <v>928</v>
      </c>
      <c r="BB2" s="198"/>
      <c r="BC2" s="202" t="s">
        <v>925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6" t="s">
        <v>929</v>
      </c>
      <c r="AJ3" s="198"/>
      <c r="AK3" s="196" t="s">
        <v>930</v>
      </c>
      <c r="AL3" s="197"/>
      <c r="AM3" s="220"/>
      <c r="AN3" s="221"/>
      <c r="AO3" s="197"/>
      <c r="AP3" s="197"/>
      <c r="AQ3" s="198"/>
      <c r="AR3" s="63"/>
      <c r="AS3" s="218" t="s">
        <v>936</v>
      </c>
      <c r="AT3" s="219"/>
      <c r="AU3" s="218" t="s">
        <v>937</v>
      </c>
      <c r="AV3" s="219"/>
      <c r="AW3" s="218" t="s">
        <v>938</v>
      </c>
      <c r="AX3" s="219"/>
      <c r="AY3" s="63" t="s">
        <v>939</v>
      </c>
      <c r="AZ3" s="63"/>
      <c r="BA3" s="216"/>
      <c r="BB3" s="217"/>
      <c r="BC3" s="196" t="s">
        <v>932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940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09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IF(OR(B259="",F259=""),"*",AZ259/Q259)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09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1373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0.99999999999999911</v>
      </c>
      <c r="BS260" s="19">
        <f>IF(OR(B260="",F260=""),"*",AZ260/Q260)</f>
        <v>0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09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IF(OR(B261="",F261=""),"*",AZ261/Q261)</f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09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>IF(OR(B262="",F262=""),"*",AZ262/Q262)</f>
        <v>0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09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0.12499999999999956</v>
      </c>
      <c r="BS263" s="19">
        <f>IF(OR(B263="",F263=""),"*",AZ263/Q263)</f>
        <v>0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09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>IF(OR(B264="",F264=""),"*",AZ264/Q264)</f>
        <v>0</v>
      </c>
      <c r="BT264" s="8" t="str">
        <f t="shared" ref="BT264:BT327" si="5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09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IF(OR(B265="",F265=""),"*",AZ265/Q265)</f>
        <v>0</v>
      </c>
      <c r="BT265" s="8" t="str">
        <f t="shared" si="5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09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1</v>
      </c>
      <c r="BI266" s="17"/>
      <c r="BJ266" s="17" t="s">
        <v>1382</v>
      </c>
      <c r="BK266" s="176" t="s">
        <v>1383</v>
      </c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0.66666666666666696</v>
      </c>
      <c r="BS266" s="19">
        <f>IF(OR(B266="",F266=""),"*",AZ266/Q266)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09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IF(OR(B267="",F267=""),"*",AZ267/Q267)</f>
        <v>0</v>
      </c>
      <c r="BT267" s="8" t="str">
        <f t="shared" si="5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09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IF(OR(B268="",F268=""),"*",AZ268/Q268)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09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IF(OR(B269="",F269=""),"*",AZ269/Q269)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09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>IF(OR(B270="",F270=""),"*",AZ270/Q270)</f>
        <v>0</v>
      </c>
      <c r="BT270" s="8" t="str">
        <f t="shared" si="5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09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IF(OR(B271="",F271=""),"*",AZ271/Q271)</f>
        <v>0</v>
      </c>
      <c r="BT271" s="8" t="str">
        <f t="shared" si="5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09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IF(OR(B272="",F272=""),"*",AZ272/Q272)</f>
        <v>0</v>
      </c>
      <c r="BT272" s="8" t="str">
        <f t="shared" si="5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09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Produção</v>
      </c>
      <c r="BR273" s="19">
        <f>IF(OR(B273="",F273=""),"*",AY273/P273)</f>
        <v>1.1666666666666679</v>
      </c>
      <c r="BS273" s="19">
        <f>IF(OR(B273="",F273=""),"*",AZ273/Q273)</f>
        <v>0</v>
      </c>
      <c r="BT273" s="8" t="str">
        <f t="shared" si="5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09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IF(OR(B274="",F274=""),"*",AZ274/Q274)</f>
        <v>0</v>
      </c>
      <c r="BT274" s="8" t="str">
        <f t="shared" si="5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09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IF(OR(B275="",F275=""),"*",AZ275/Q275)</f>
        <v>0</v>
      </c>
      <c r="BT275" s="8" t="str">
        <f t="shared" si="5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09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IF(OR(B276="",F276=""),"*",AZ276/Q276)</f>
        <v>0</v>
      </c>
      <c r="BT276" s="8" t="str">
        <f t="shared" si="5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09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IF(OR(B277="",F277=""),"*",AZ277/Q277)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09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IF(OR(B278="",F278=""),"*",AZ278/Q278)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09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IF(OR(B279="",F279=""),"*",AZ279/Q279)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09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IF(OR(B280="",F280=""),"*",AZ280/Q280)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09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IF(OR(B281="",F281=""),"*",AZ281/Q281)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09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IF(OR(B282="",F282=""),"*",AZ282/Q282)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09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IF(OR(B283="",F283=""),"*",AZ283/Q283)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09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IF(OR(B284="",F284=""),"*",AZ284/Q284)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09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IF(OR(B285="",F285=""),"*",AZ285/Q285)</f>
        <v>0</v>
      </c>
      <c r="BT285" s="8" t="str">
        <f t="shared" si="5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09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IF(OR(B286="",F286=""),"*",AZ286/Q286)</f>
        <v>0</v>
      </c>
      <c r="BT286" s="8" t="str">
        <f t="shared" si="5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09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IF(OR(B287="",F287=""),"*",AZ287/Q287)</f>
        <v>0</v>
      </c>
      <c r="BT287" s="8" t="str">
        <f t="shared" si="5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09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IF(OR(B288="",F288=""),"*",AZ288/Q288)</f>
        <v>0</v>
      </c>
      <c r="BT288" s="8" t="str">
        <f t="shared" si="5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09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0.99999999999999911</v>
      </c>
      <c r="BS289" s="19">
        <f>IF(OR(B289="",F289=""),"*",AZ289/Q289)</f>
        <v>0</v>
      </c>
      <c r="BT289" s="8" t="str">
        <f t="shared" si="5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09"/>
      <c r="BA290" s="191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0.99999999999999911</v>
      </c>
      <c r="BS290" s="19">
        <f>IF(OR(B290="",F290=""),"*",AZ290/Q290)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09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IF(OR(B291="",F291=""),"*",AZ291/Q291)</f>
        <v>0</v>
      </c>
      <c r="BT291" s="8" t="str">
        <f t="shared" si="5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09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IF(OR(B292="",F292=""),"*",AZ292/Q292)</f>
        <v>0</v>
      </c>
      <c r="BT292" s="8" t="str">
        <f t="shared" si="5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/>
      <c r="AS294" s="108"/>
      <c r="AT294" s="108"/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/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5"/>
        <v/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1407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/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5"/>
        <v/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5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/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5"/>
        <v/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/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5"/>
        <v/>
      </c>
    </row>
    <row r="299" spans="1:72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1408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5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/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5"/>
        <v/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5"/>
        <v/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/>
      <c r="AS302" s="108"/>
      <c r="AT302" s="108"/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/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5"/>
        <v/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1409</v>
      </c>
      <c r="I303" s="106" t="s">
        <v>1410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/>
      <c r="AS303" s="108"/>
      <c r="AT303" s="108"/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0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8" t="str">
        <f t="shared" si="5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/>
      <c r="AS304" s="108"/>
      <c r="AT304" s="108"/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/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5"/>
        <v/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1411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/>
      <c r="AS305" s="108"/>
      <c r="AT305" s="108"/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/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5"/>
        <v/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1411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/>
      <c r="AS306" s="108"/>
      <c r="AT306" s="108"/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5"/>
        <v/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1412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/>
      <c r="AS307" s="108"/>
      <c r="AT307" s="108"/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/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5"/>
        <v/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/>
      <c r="AS308" s="108"/>
      <c r="AT308" s="108"/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/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5"/>
        <v/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5"/>
        <v/>
      </c>
    </row>
    <row r="310" spans="1:72" hidden="1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1413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5"/>
        <v/>
      </c>
    </row>
    <row r="312" spans="1:72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1414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/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5"/>
        <v/>
      </c>
    </row>
    <row r="313" spans="1:72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1415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/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5"/>
        <v/>
      </c>
    </row>
    <row r="314" spans="1:72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1416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/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5"/>
        <v/>
      </c>
    </row>
    <row r="315" spans="1:72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1417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/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5"/>
        <v/>
      </c>
    </row>
    <row r="316" spans="1:72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1417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1418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5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/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5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/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/>
      <c r="AS322" s="108"/>
      <c r="AT322" s="108"/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/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5"/>
        <v/>
      </c>
    </row>
    <row r="323" spans="1:72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1419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/>
      <c r="AS323" s="108"/>
      <c r="AT323" s="108"/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 e Intervalo</v>
      </c>
      <c r="BR323" s="19">
        <f>IF(OR(B323="",F323=""),"*",AY323/P323)</f>
        <v>0</v>
      </c>
      <c r="BS323" s="19">
        <f>IF(OR(B323="",F323=""),"*",BA323/Q323)</f>
        <v>0</v>
      </c>
      <c r="BT323" s="8" t="str">
        <f t="shared" si="5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1420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1421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/>
      <c r="AS324" s="108"/>
      <c r="AT324" s="108"/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0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5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1420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/>
      <c r="AS325" s="108"/>
      <c r="AT325" s="108"/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0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 e Intervalo</v>
      </c>
      <c r="BR325" s="19">
        <f>IF(OR(B325="",F325=""),"*",AY325/P325)</f>
        <v>0</v>
      </c>
      <c r="BS325" s="19">
        <f>IF(OR(B325="",F325=""),"*",BA325/Q325)</f>
        <v>0</v>
      </c>
      <c r="BT325" s="8" t="str">
        <f t="shared" si="5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/>
      <c r="AS326" s="108"/>
      <c r="AT326" s="108"/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/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5"/>
        <v/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/>
      <c r="AS327" s="108"/>
      <c r="AT327" s="108"/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1422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1423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1423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5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40" operator="equal">
      <formula>"NÃO"</formula>
    </cfRule>
    <cfRule type="cellIs" dxfId="220" priority="11741" operator="equal">
      <formula>"SIM"</formula>
    </cfRule>
  </conditionalFormatting>
  <conditionalFormatting sqref="AZ6:AZ1001">
    <cfRule type="expression" dxfId="219" priority="54196">
      <formula>#REF!=1</formula>
    </cfRule>
  </conditionalFormatting>
  <conditionalFormatting sqref="BE6:BE1001 AY6:AY1001 U6:U1001">
    <cfRule type="cellIs" dxfId="218" priority="54180" operator="equal">
      <formula>"ERRO"</formula>
    </cfRule>
  </conditionalFormatting>
  <conditionalFormatting sqref="BQ6:BQ1001">
    <cfRule type="cellIs" dxfId="217" priority="54175" operator="equal">
      <formula>"Produção e Intervalo"</formula>
    </cfRule>
    <cfRule type="cellIs" dxfId="216" priority="54176" operator="equal">
      <formula>"Aderente"</formula>
    </cfRule>
    <cfRule type="cellIs" dxfId="215" priority="54177" operator="equal">
      <formula>"Intervalo"</formula>
    </cfRule>
    <cfRule type="cellIs" dxfId="214" priority="54178" operator="equal">
      <formula>"Produção"</formula>
    </cfRule>
    <cfRule type="cellIs" dxfId="213" priority="54179" operator="equal">
      <formula>"ERRO"</formula>
    </cfRule>
  </conditionalFormatting>
  <conditionalFormatting sqref="BR6:BS1001">
    <cfRule type="cellIs" dxfId="212" priority="54157" operator="equal">
      <formula>"*"</formula>
    </cfRule>
    <cfRule type="cellIs" dxfId="211" priority="54158" operator="greaterThanOrEqual">
      <formula>1</formula>
    </cfRule>
    <cfRule type="cellIs" dxfId="210" priority="54159" operator="lessThan">
      <formula>1</formula>
    </cfRule>
  </conditionalFormatting>
  <conditionalFormatting sqref="BK949 BK81 BK83:BK84 BK101 BK67 BK69 BK72:BK73 BJ9:BJ1001"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948 BK274:BK275">
    <cfRule type="iconSet" priority="6094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83" operator="equal">
      <formula>"OPORTUNIDADE"</formula>
    </cfRule>
  </conditionalFormatting>
  <conditionalFormatting sqref="Y6:Z39">
    <cfRule type="cellIs" dxfId="208" priority="281" operator="equal">
      <formula>"NÃO"</formula>
    </cfRule>
    <cfRule type="cellIs" dxfId="207" priority="282" operator="equal">
      <formula>"SIM"</formula>
    </cfRule>
  </conditionalFormatting>
  <conditionalFormatting sqref="BH6:BH8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51" operator="equal">
      <formula>"OPORTUNIDADE"</formula>
    </cfRule>
  </conditionalFormatting>
  <conditionalFormatting sqref="Y44:Z44">
    <cfRule type="cellIs" dxfId="205" priority="249" operator="equal">
      <formula>"NÃO"</formula>
    </cfRule>
    <cfRule type="cellIs" dxfId="204" priority="250" operator="equal">
      <formula>"SIM"</formula>
    </cfRule>
  </conditionalFormatting>
  <conditionalFormatting sqref="Y48:Z52">
    <cfRule type="cellIs" dxfId="203" priority="248" operator="equal">
      <formula>"OPORTUNIDADE"</formula>
    </cfRule>
  </conditionalFormatting>
  <conditionalFormatting sqref="Y48:Z52">
    <cfRule type="cellIs" dxfId="202" priority="246" operator="equal">
      <formula>"NÃO"</formula>
    </cfRule>
    <cfRule type="cellIs" dxfId="201" priority="247" operator="equal">
      <formula>"SIM"</formula>
    </cfRule>
  </conditionalFormatting>
  <conditionalFormatting sqref="Y68:Z68">
    <cfRule type="cellIs" dxfId="200" priority="242" operator="equal">
      <formula>"OPORTUNIDADE"</formula>
    </cfRule>
  </conditionalFormatting>
  <conditionalFormatting sqref="Y68:Z68">
    <cfRule type="cellIs" dxfId="199" priority="240" operator="equal">
      <formula>"NÃO"</formula>
    </cfRule>
    <cfRule type="cellIs" dxfId="198" priority="241" operator="equal">
      <formula>"SIM"</formula>
    </cfRule>
  </conditionalFormatting>
  <conditionalFormatting sqref="Y75:Z75">
    <cfRule type="cellIs" dxfId="197" priority="239" operator="equal">
      <formula>"OPORTUNIDADE"</formula>
    </cfRule>
  </conditionalFormatting>
  <conditionalFormatting sqref="Y75:Z75">
    <cfRule type="cellIs" dxfId="196" priority="237" operator="equal">
      <formula>"NÃO"</formula>
    </cfRule>
    <cfRule type="cellIs" dxfId="195" priority="238" operator="equal">
      <formula>"SIM"</formula>
    </cfRule>
  </conditionalFormatting>
  <conditionalFormatting sqref="Y77:Z78">
    <cfRule type="cellIs" dxfId="194" priority="236" operator="equal">
      <formula>"OPORTUNIDADE"</formula>
    </cfRule>
  </conditionalFormatting>
  <conditionalFormatting sqref="Y77:Z78">
    <cfRule type="cellIs" dxfId="193" priority="234" operator="equal">
      <formula>"NÃO"</formula>
    </cfRule>
    <cfRule type="cellIs" dxfId="192" priority="235" operator="equal">
      <formula>"SIM"</formula>
    </cfRule>
  </conditionalFormatting>
  <conditionalFormatting sqref="Y81:Z81">
    <cfRule type="cellIs" dxfId="191" priority="233" operator="equal">
      <formula>"OPORTUNIDADE"</formula>
    </cfRule>
  </conditionalFormatting>
  <conditionalFormatting sqref="Y81:Z81">
    <cfRule type="cellIs" dxfId="190" priority="231" operator="equal">
      <formula>"NÃO"</formula>
    </cfRule>
    <cfRule type="cellIs" dxfId="189" priority="232" operator="equal">
      <formula>"SIM"</formula>
    </cfRule>
  </conditionalFormatting>
  <conditionalFormatting sqref="Y82:Z82">
    <cfRule type="cellIs" dxfId="188" priority="230" operator="equal">
      <formula>"OPORTUNIDADE"</formula>
    </cfRule>
  </conditionalFormatting>
  <conditionalFormatting sqref="Y82:Z82">
    <cfRule type="cellIs" dxfId="187" priority="228" operator="equal">
      <formula>"NÃO"</formula>
    </cfRule>
    <cfRule type="cellIs" dxfId="186" priority="229" operator="equal">
      <formula>"SIM"</formula>
    </cfRule>
  </conditionalFormatting>
  <conditionalFormatting sqref="Y91:Z91">
    <cfRule type="cellIs" dxfId="185" priority="227" operator="equal">
      <formula>"OPORTUNIDADE"</formula>
    </cfRule>
  </conditionalFormatting>
  <conditionalFormatting sqref="Y91:Z91">
    <cfRule type="cellIs" dxfId="184" priority="225" operator="equal">
      <formula>"NÃO"</formula>
    </cfRule>
    <cfRule type="cellIs" dxfId="183" priority="226" operator="equal">
      <formula>"SIM"</formula>
    </cfRule>
  </conditionalFormatting>
  <conditionalFormatting sqref="Y93:Z93">
    <cfRule type="cellIs" dxfId="182" priority="224" operator="equal">
      <formula>"OPORTUNIDADE"</formula>
    </cfRule>
  </conditionalFormatting>
  <conditionalFormatting sqref="Y93:Z93">
    <cfRule type="cellIs" dxfId="181" priority="222" operator="equal">
      <formula>"NÃO"</formula>
    </cfRule>
    <cfRule type="cellIs" dxfId="180" priority="223" operator="equal">
      <formula>"SIM"</formula>
    </cfRule>
  </conditionalFormatting>
  <conditionalFormatting sqref="Y95:Z95">
    <cfRule type="cellIs" dxfId="179" priority="221" operator="equal">
      <formula>"OPORTUNIDADE"</formula>
    </cfRule>
  </conditionalFormatting>
  <conditionalFormatting sqref="Y95:Z95">
    <cfRule type="cellIs" dxfId="178" priority="219" operator="equal">
      <formula>"NÃO"</formula>
    </cfRule>
    <cfRule type="cellIs" dxfId="177" priority="220" operator="equal">
      <formula>"SIM"</formula>
    </cfRule>
  </conditionalFormatting>
  <conditionalFormatting sqref="Y96:Z97">
    <cfRule type="cellIs" dxfId="176" priority="218" operator="equal">
      <formula>"OPORTUNIDADE"</formula>
    </cfRule>
  </conditionalFormatting>
  <conditionalFormatting sqref="Y96:Z97">
    <cfRule type="cellIs" dxfId="175" priority="216" operator="equal">
      <formula>"NÃO"</formula>
    </cfRule>
    <cfRule type="cellIs" dxfId="174" priority="217" operator="equal">
      <formula>"SIM"</formula>
    </cfRule>
  </conditionalFormatting>
  <conditionalFormatting sqref="BK95:BK9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47">
      <iconSet showValue="0">
        <cfvo type="percent" val="0"/>
        <cfvo type="num" val="1"/>
        <cfvo type="num" val="1" gte="0"/>
      </iconSet>
    </cfRule>
    <cfRule type="iconSet" priority="6104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5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:BP1001 BP289:BP290 BP260">
    <cfRule type="iconSet" priority="610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61" operator="equal">
      <formula>"OPORTUNIDADE"</formula>
    </cfRule>
  </conditionalFormatting>
  <conditionalFormatting sqref="Z173">
    <cfRule type="cellIs" dxfId="172" priority="159" operator="equal">
      <formula>"NÃO"</formula>
    </cfRule>
    <cfRule type="cellIs" dxfId="171" priority="160" operator="equal">
      <formula>"SIM"</formula>
    </cfRule>
  </conditionalFormatting>
  <conditionalFormatting sqref="BP13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18" operator="equal">
      <formula>"OPORTUNIDADE"</formula>
    </cfRule>
  </conditionalFormatting>
  <conditionalFormatting sqref="Z201">
    <cfRule type="cellIs" dxfId="169" priority="116" operator="equal">
      <formula>"NÃO"</formula>
    </cfRule>
    <cfRule type="cellIs" dxfId="168" priority="117" operator="equal">
      <formula>"SIM"</formula>
    </cfRule>
  </conditionalFormatting>
  <conditionalFormatting sqref="Z202">
    <cfRule type="cellIs" dxfId="167" priority="115" operator="equal">
      <formula>"OPORTUNIDADE"</formula>
    </cfRule>
  </conditionalFormatting>
  <conditionalFormatting sqref="Z202">
    <cfRule type="cellIs" dxfId="166" priority="113" operator="equal">
      <formula>"NÃO"</formula>
    </cfRule>
    <cfRule type="cellIs" dxfId="165" priority="114" operator="equal">
      <formula>"SIM"</formula>
    </cfRule>
  </conditionalFormatting>
  <conditionalFormatting sqref="BP14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07" operator="equal">
      <formula>"OPORTUNIDADE"</formula>
    </cfRule>
  </conditionalFormatting>
  <conditionalFormatting sqref="Y201">
    <cfRule type="cellIs" dxfId="163" priority="105" operator="equal">
      <formula>"NÃO"</formula>
    </cfRule>
    <cfRule type="cellIs" dxfId="162" priority="106" operator="equal">
      <formula>"SIM"</formula>
    </cfRule>
  </conditionalFormatting>
  <conditionalFormatting sqref="BK1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85" operator="equal">
      <formula>"OPORTUNIDADE"</formula>
    </cfRule>
  </conditionalFormatting>
  <conditionalFormatting sqref="Z245">
    <cfRule type="cellIs" dxfId="160" priority="83" operator="equal">
      <formula>"NÃO"</formula>
    </cfRule>
    <cfRule type="cellIs" dxfId="159" priority="84" operator="equal">
      <formula>"SIM"</formula>
    </cfRule>
  </conditionalFormatting>
  <conditionalFormatting sqref="BP1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59" operator="equal">
      <formula>"OPORTUNIDADE"</formula>
    </cfRule>
  </conditionalFormatting>
  <conditionalFormatting sqref="Z285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Z286">
    <cfRule type="cellIs" dxfId="155" priority="56" operator="equal">
      <formula>"OPORTUNIDADE"</formula>
    </cfRule>
  </conditionalFormatting>
  <conditionalFormatting sqref="Z286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BK2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2" t="s">
        <v>1424</v>
      </c>
      <c r="C2" s="222"/>
      <c r="D2" s="222"/>
      <c r="E2" s="222"/>
      <c r="F2" s="222"/>
      <c r="G2" s="222"/>
    </row>
    <row r="3" spans="2:7" ht="15" customHeight="1">
      <c r="B3" s="223"/>
      <c r="C3" s="223"/>
      <c r="D3" s="223"/>
      <c r="E3" s="223"/>
      <c r="F3" s="223"/>
      <c r="G3" s="223"/>
    </row>
    <row r="4" spans="2:7">
      <c r="B4" s="160" t="s">
        <v>1425</v>
      </c>
      <c r="C4" s="160" t="s">
        <v>1426</v>
      </c>
      <c r="D4" s="160" t="s">
        <v>1427</v>
      </c>
      <c r="E4" s="160" t="s">
        <v>1428</v>
      </c>
      <c r="F4" s="160" t="s">
        <v>4</v>
      </c>
      <c r="G4" s="160" t="s">
        <v>1429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1430</v>
      </c>
      <c r="C6" s="161">
        <v>407867</v>
      </c>
      <c r="D6" s="161" t="s">
        <v>1431</v>
      </c>
      <c r="E6" s="161" t="s">
        <v>789</v>
      </c>
      <c r="F6" s="161" t="s">
        <v>1432</v>
      </c>
      <c r="G6" s="162"/>
    </row>
    <row r="7" spans="2:7">
      <c r="B7" s="161" t="s">
        <v>1433</v>
      </c>
      <c r="C7" s="161">
        <v>293644</v>
      </c>
      <c r="D7" s="161" t="s">
        <v>1434</v>
      </c>
      <c r="E7" s="161" t="s">
        <v>789</v>
      </c>
      <c r="F7" s="161" t="s">
        <v>1432</v>
      </c>
      <c r="G7" s="162"/>
    </row>
    <row r="8" spans="2:7">
      <c r="B8" s="161" t="s">
        <v>1435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1436</v>
      </c>
      <c r="C9" s="161">
        <v>256790</v>
      </c>
      <c r="D9" s="161" t="s">
        <v>1437</v>
      </c>
      <c r="E9" s="161" t="s">
        <v>790</v>
      </c>
      <c r="F9" s="161" t="s">
        <v>1438</v>
      </c>
      <c r="G9" s="162">
        <v>46357</v>
      </c>
    </row>
    <row r="10" spans="2:7">
      <c r="B10" s="161" t="s">
        <v>1439</v>
      </c>
      <c r="C10" s="161">
        <v>265193</v>
      </c>
      <c r="D10" s="161" t="s">
        <v>1440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1441</v>
      </c>
      <c r="C11" s="161">
        <v>293716</v>
      </c>
      <c r="D11" s="161" t="s">
        <v>1442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1443</v>
      </c>
      <c r="C12" s="161">
        <v>257258</v>
      </c>
      <c r="D12" s="161" t="s">
        <v>1444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1445</v>
      </c>
      <c r="C13" s="161">
        <v>371147</v>
      </c>
      <c r="D13" s="161" t="s">
        <v>1446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1447</v>
      </c>
      <c r="C14" s="161">
        <v>259230</v>
      </c>
      <c r="D14" s="161" t="s">
        <v>1448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1449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1450</v>
      </c>
      <c r="C16" s="161">
        <v>258542</v>
      </c>
      <c r="D16" s="161" t="s">
        <v>1451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1452</v>
      </c>
      <c r="C17" s="161">
        <v>257050</v>
      </c>
      <c r="D17" s="161" t="s">
        <v>1453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4" t="s">
        <v>1454</v>
      </c>
      <c r="C2" s="224"/>
      <c r="D2" s="224"/>
      <c r="E2" s="224"/>
      <c r="F2" s="224"/>
      <c r="G2" s="224"/>
    </row>
    <row r="3" spans="2:7" ht="15" customHeight="1">
      <c r="B3" s="224"/>
      <c r="C3" s="224"/>
      <c r="D3" s="224"/>
      <c r="E3" s="224"/>
      <c r="F3" s="224"/>
      <c r="G3" s="224"/>
    </row>
    <row r="4" spans="2:7" ht="15" customHeight="1">
      <c r="B4" s="163" t="s">
        <v>651</v>
      </c>
      <c r="C4" s="163" t="s">
        <v>1455</v>
      </c>
      <c r="D4" s="163" t="s">
        <v>1456</v>
      </c>
      <c r="E4" s="163" t="s">
        <v>1457</v>
      </c>
      <c r="F4" s="160" t="s">
        <v>1458</v>
      </c>
      <c r="G4" s="163" t="s">
        <v>1459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1460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1461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1460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1462</v>
      </c>
      <c r="G9" s="167" t="s">
        <v>1463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1460</v>
      </c>
      <c r="G10" s="167"/>
    </row>
    <row r="11" spans="2:7">
      <c r="B11" s="167" t="s">
        <v>1464</v>
      </c>
      <c r="C11" s="167">
        <v>9038</v>
      </c>
      <c r="D11" s="168">
        <v>46085</v>
      </c>
      <c r="E11" s="167">
        <v>10520</v>
      </c>
      <c r="F11" s="169" t="s">
        <v>1465</v>
      </c>
      <c r="G11" s="167"/>
    </row>
    <row r="12" spans="2:7">
      <c r="B12" s="167" t="s">
        <v>709</v>
      </c>
      <c r="C12" s="167" t="s">
        <v>1466</v>
      </c>
      <c r="D12" s="168">
        <v>46086</v>
      </c>
      <c r="E12" s="167">
        <v>8.5</v>
      </c>
      <c r="F12" s="169" t="s">
        <v>1467</v>
      </c>
      <c r="G12" s="167"/>
    </row>
    <row r="13" spans="2:7">
      <c r="B13" s="167" t="s">
        <v>709</v>
      </c>
      <c r="C13" s="167" t="s">
        <v>1468</v>
      </c>
      <c r="D13" s="168">
        <v>46086</v>
      </c>
      <c r="E13" s="167">
        <v>10000</v>
      </c>
      <c r="F13" s="169" t="s">
        <v>1467</v>
      </c>
      <c r="G13" s="167"/>
    </row>
    <row r="14" spans="2:7">
      <c r="B14" s="167" t="s">
        <v>709</v>
      </c>
      <c r="C14" s="167" t="s">
        <v>1469</v>
      </c>
      <c r="D14" s="168">
        <v>46086</v>
      </c>
      <c r="E14" s="167">
        <v>8000</v>
      </c>
      <c r="F14" s="169" t="s">
        <v>1467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1470</v>
      </c>
      <c r="C2" s="121" t="s">
        <v>946</v>
      </c>
      <c r="D2" s="76" t="s">
        <v>948</v>
      </c>
      <c r="E2" s="76" t="s">
        <v>1471</v>
      </c>
      <c r="F2" s="99" t="s">
        <v>1472</v>
      </c>
      <c r="G2" s="76" t="s">
        <v>1473</v>
      </c>
      <c r="H2" s="76" t="s">
        <v>1474</v>
      </c>
      <c r="I2" s="76" t="s">
        <v>1475</v>
      </c>
      <c r="J2" s="76" t="s">
        <v>1476</v>
      </c>
      <c r="K2" s="78" t="s">
        <v>1477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topLeftCell="A2" workbookViewId="0">
      <selection activeCell="A2" sqref="A2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1009</v>
      </c>
      <c r="Q1" s="229"/>
      <c r="R1" s="111"/>
      <c r="S1" s="84"/>
      <c r="T1" s="86"/>
      <c r="U1" s="230" t="s">
        <v>1478</v>
      </c>
      <c r="V1" s="230"/>
      <c r="W1" s="230"/>
    </row>
    <row r="2" spans="1:23" ht="15" customHeight="1">
      <c r="A2" s="87" t="s">
        <v>1479</v>
      </c>
      <c r="B2" s="87" t="s">
        <v>1480</v>
      </c>
      <c r="C2" s="87" t="s">
        <v>376</v>
      </c>
      <c r="D2" s="88" t="s">
        <v>961</v>
      </c>
      <c r="E2" s="88" t="s">
        <v>4</v>
      </c>
      <c r="F2" s="88" t="s">
        <v>1481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1482</v>
      </c>
      <c r="T2" s="91" t="s">
        <v>964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4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312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32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30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1020</v>
      </c>
      <c r="W297" s="137">
        <f ca="1">_xlfn.XLOOKUP(G297&amp;$W$2,BS_CONTROLE[CHAVE],BS_CONTROLE[Quantidade_11],"-")</f>
        <v>340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25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1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2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2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 t="str">
        <f ca="1">_xlfn.XLOOKUP(G304&amp;$U$2,BS_CONTROLE[CHAVE],BS_CONTROLE[Quantidade_11],"-")</f>
        <v>-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70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70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1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>
        <f ca="1">_xlfn.XLOOKUP(G309&amp;$W$2,BS_CONTROLE[CHAVE],BS_CONTROLE[Quantidade_11],"-")</f>
        <v>1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10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500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1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500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>
        <f ca="1">_xlfn.XLOOKUP(G315&amp;$W$2,BS_CONTROLE[CHAVE],BS_CONTROLE[Quantidade_11],"-")</f>
        <v>1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>
        <f ca="1">_xlfn.XLOOKUP(G316&amp;$W$2,BS_CONTROLE[CHAVE],BS_CONTROLE[Quantidade_11],"-")</f>
        <v>400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266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1115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>
        <f ca="1">_xlfn.XLOOKUP(G320&amp;$W$2,BS_CONTROLE[CHAVE],BS_CONTROLE[Quantidade_11],"-")</f>
        <v>1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>
        <f ca="1">_xlfn.XLOOKUP(G321&amp;$W$2,BS_CONTROLE[CHAVE],BS_CONTROLE[Quantidade_11],"-")</f>
        <v>500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1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1483</v>
      </c>
      <c r="D5" s="232"/>
      <c r="E5" s="232"/>
      <c r="F5" s="232"/>
      <c r="G5" s="232"/>
      <c r="H5" s="232"/>
      <c r="I5" s="232"/>
      <c r="J5" s="233"/>
      <c r="K5" s="234" t="s">
        <v>1484</v>
      </c>
      <c r="L5" s="235"/>
      <c r="M5" s="235"/>
      <c r="N5" s="235"/>
      <c r="O5" s="236" t="s">
        <v>1485</v>
      </c>
      <c r="P5" s="237"/>
    </row>
    <row r="6" spans="1:16" s="74" customFormat="1" ht="15" customHeight="1">
      <c r="A6" s="66" t="s">
        <v>1481</v>
      </c>
      <c r="B6" s="75" t="s">
        <v>1480</v>
      </c>
      <c r="C6" s="76" t="s">
        <v>961</v>
      </c>
      <c r="D6" s="77" t="s">
        <v>962</v>
      </c>
      <c r="E6" s="76" t="s">
        <v>1486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1487</v>
      </c>
      <c r="M6" s="80" t="s">
        <v>576</v>
      </c>
      <c r="N6" s="81" t="s">
        <v>956</v>
      </c>
      <c r="O6" s="158" t="s">
        <v>999</v>
      </c>
      <c r="P6" s="133" t="s">
        <v>1488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1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2026-03-10T00:08:26Z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