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80" documentId="8_{B6337239-1A00-434D-AAD0-422EA1FEB5AE}" xr6:coauthVersionLast="47" xr6:coauthVersionMax="47" xr10:uidLastSave="{A40E3081-4005-4BD6-839E-AFFAD80C03F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<sst xmlns="http://schemas.openxmlformats.org/spreadsheetml/2006/main" count="7542" uniqueCount="1886">
  <si>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</si>
  <si>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</si>
  <si>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</si>
  <si>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</si>
  <si>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</si>
  <si>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</si>
  <si>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</si>
  <si>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</si>
  <si>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</si>
  <si>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</si>
  <si>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</si>
  <si>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</si>
  <si>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</si>
  <si>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</si>
  <si>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</si>
  <si>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</si>
  <si>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</si>
  <si>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</si>
  <si>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</si>
  <si>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</si>
  <si>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</si>
  <si>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</si>
  <si>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</si>
  <si>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</si>
  <si>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</si>
  <si>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</si>
  <si>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</si>
  <si>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</si>
  <si>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</si>
  <si>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</si>
  <si>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</si>
  <si>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</si>
  <si>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</si>
  <si>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</si>
  <si>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</si>
  <si>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</si>
  <si>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</si>
  <si>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</si>
  <si>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</si>
  <si>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</si>
  <si>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</si>
  <si>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</si>
  <si>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</si>
  <si>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</si>
  <si>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</si>
  <si>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</si>
  <si>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</si>
  <si>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</si>
  <si>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</si>
  <si>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</si>
  <si>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</si>
  <si>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</si>
  <si>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</si>
  <si>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</si>
  <si>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</si>
  <si>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</si>
  <si>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</si>
  <si>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</si>
  <si>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</si>
  <si>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</si>
  <si>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</si>
  <si>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</si>
  <si>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</si>
  <si>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</si>
  <si>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</si>
  <si>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</si>
  <si>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</si>
  <si>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</si>
  <si>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</si>
  <si>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</si>
  <si>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</si>
  <si>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</si>
  <si>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</si>
  <si>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</si>
  <si>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</si>
  <si>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</si>
  <si>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</si>
  <si>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</si>
  <si>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</si>
  <si>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</si>
  <si>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</si>
  <si>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</si>
  <si>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</si>
  <si>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</si>
  <si>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</si>
  <si>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</si>
  <si>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</si>
  <si>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</si>
  <si>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</si>
  <si>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</si>
  <si>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</si>
  <si>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</si>
  <si>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</si>
  <si>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</si>
  <si>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</si>
  <si>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</si>
  <si>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</si>
  <si>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</si>
  <si>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</si>
  <si>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</si>
  <si>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</si>
  <si>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</si>
  <si>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</si>
  <si>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</si>
  <si>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</si>
  <si>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</si>
  <si>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</si>
  <si>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</si>
  <si>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</si>
  <si>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</si>
  <si>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</si>
  <si>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</si>
  <si>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</si>
  <si>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</si>
  <si>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</si>
  <si>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</si>
  <si>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</si>
  <si>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</si>
  <si>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</si>
  <si>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</si>
  <si>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</si>
  <si>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</si>
  <si>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</si>
  <si>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</si>
  <si>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</si>
  <si>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</si>
  <si>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</si>
  <si>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</si>
  <si>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</si>
  <si>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</si>
  <si>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</si>
  <si>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</si>
  <si>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</si>
  <si>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</si>
  <si>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</si>
  <si>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</si>
  <si>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</si>
  <si>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</si>
  <si>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</si>
  <si>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</si>
  <si>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</si>
  <si>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</si>
  <si>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</si>
  <si>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</si>
  <si>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</si>
  <si>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</si>
  <si>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</si>
  <si>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</si>
  <si>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</si>
  <si>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</si>
  <si>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</si>
  <si>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</si>
  <si>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</si>
  <si>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</si>
  <si>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</si>
  <si>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</si>
  <si>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</si>
  <si>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</si>
  <si>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</si>
  <si>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</si>
  <si>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</si>
  <si>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</si>
  <si>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</si>
  <si>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</si>
  <si>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</si>
  <si>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</si>
  <si>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</si>
  <si>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</si>
  <si>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</si>
  <si>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</si>
  <si>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</si>
  <si>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</si>
  <si>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</si>
  <si>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</si>
  <si>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</si>
  <si>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</si>
  <si>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</si>
  <si>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</si>
  <si>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</si>
  <si>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</si>
  <si>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</si>
  <si>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</si>
  <si>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</si>
  <si>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</si>
  <si>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</si>
  <si>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</si>
  <si>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</si>
  <si>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</si>
  <si>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</si>
  <si>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</si>
  <si>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</si>
  <si>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</si>
  <si>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</si>
  <si>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</si>
  <si>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</si>
  <si>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</si>
  <si>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</si>
  <si>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</si>
  <si>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</si>
  <si>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</si>
  <si>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</si>
  <si>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</si>
  <si>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</si>
  <si>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</si>
  <si>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</si>
  <si>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</si>
  <si>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</si>
  <si>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</si>
  <si>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</si>
  <si>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</si>
  <si>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</si>
  <si>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</si>
  <si>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</si>
  <si>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</si>
  <si>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</si>
  <si>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</si>
  <si>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</si>
  <si>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</si>
  <si>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</si>
  <si>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</si>
  <si>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</si>
  <si>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</si>
  <si>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</si>
  <si>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</si>
  <si>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</si>
  <si>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</si>
  <si>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</si>
  <si>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</si>
  <si>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</si>
  <si>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</si>
  <si>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</si>
  <si>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</si>
  <si>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</si>
  <si>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</si>
  <si>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</si>
  <si>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</si>
  <si>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</si>
  <si>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</si>
  <si>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</si>
  <si>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</si>
  <si>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</si>
  <si>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</si>
  <si>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</si>
  <si>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</si>
  <si>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</si>
  <si>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</si>
  <si>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</si>
  <si>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</si>
  <si>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</si>
  <si>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</si>
  <si>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</si>
  <si>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</si>
  <si>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</si>
  <si>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</si>
  <si>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</si>
  <si>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</si>
  <si>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</si>
  <si>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</si>
  <si>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</si>
  <si>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</si>
  <si>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</si>
  <si>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</si>
  <si>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</si>
  <si>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</si>
  <si>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</si>
  <si>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</si>
  <si>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</si>
  <si>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</si>
  <si>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</si>
  <si>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</si>
  <si>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</si>
  <si>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</si>
  <si>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</si>
  <si>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</si>
  <si>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</si>
  <si>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</si>
  <si>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</si>
  <si>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</si>
  <si>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</si>
  <si>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</si>
  <si>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</si>
  <si>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</si>
  <si>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</si>
  <si>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</si>
  <si>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</si>
  <si>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</si>
  <si>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</si>
  <si>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</si>
  <si>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</si>
  <si>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</si>
  <si>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</si>
  <si>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</si>
  <si>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</si>
  <si>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</si>
  <si>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</si>
  <si>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</si>
  <si>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</si>
  <si>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</si>
  <si>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</si>
  <si>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</si>
  <si>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</si>
  <si>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</si>
  <si>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</si>
  <si>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</si>
  <si>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</si>
  <si>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</si>
  <si>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</si>
  <si>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</si>
  <si>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</si>
  <si>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</si>
  <si>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</si>
  <si>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</si>
  <si>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</si>
  <si>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</si>
  <si>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</si>
  <si>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</si>
  <si>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</si>
  <si>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</si>
  <si>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</si>
  <si>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</si>
  <si>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</si>
  <si>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</si>
  <si>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</si>
  <si>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</si>
  <si>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</si>
  <si>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</si>
  <si>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</si>
  <si>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</si>
  <si>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</si>
  <si>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</si>
  <si>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</si>
  <si>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</si>
  <si>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</si>
  <si>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</si>
  <si>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</si>
  <si>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</si>
  <si>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</si>
  <si>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</si>
  <si>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</si>
  <si>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</si>
  <si>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</si>
  <si>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</si>
  <si>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</si>
  <si>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</si>
  <si>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</si>
  <si>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</si>
  <si>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</si>
  <si>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</si>
  <si>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</si>
  <si>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</si>
  <si>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</si>
  <si>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</si>
  <si>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</si>
  <si>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</si>
  <si>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</si>
  <si>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</si>
  <si>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</si>
  <si>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</si>
  <si>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</si>
  <si>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</si>
  <si>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</si>
  <si>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</si>
  <si>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</si>
  <si>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</si>
  <si>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</si>
  <si>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</si>
  <si>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</si>
  <si>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</si>
  <si>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</si>
  <si>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</si>
  <si>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</si>
  <si>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</si>
  <si>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</si>
  <si>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</si>
  <si>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</si>
  <si>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</si>
  <si>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</si>
  <si>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</si>
  <si>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</si>
  <si>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</si>
  <si>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</si>
  <si>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</si>
  <si>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</si>
  <si>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</si>
  <si>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</si>
  <si>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</si>
  <si>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</si>
  <si>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</si>
  <si>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</si>
  <si>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</si>
  <si>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</si>
  <si>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</si>
  <si>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</si>
  <si>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</si>
  <si>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</si>
  <si>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</si>
  <si>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</si>
  <si>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</si>
  <si>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</si>
  <si>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</si>
  <si>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</si>
  <si>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</si>
  <si>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</si>
  <si>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</si>
  <si>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</si>
  <si>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</si>
  <si>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</si>
  <si>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</si>
  <si>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</si>
  <si>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</si>
  <si>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</si>
  <si>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</si>
  <si>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</si>
  <si>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</si>
  <si>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</si>
  <si>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</si>
  <si>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</si>
  <si>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</si>
  <si>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</si>
  <si>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</si>
  <si>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</si>
  <si>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</si>
  <si>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</si>
  <si>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</si>
  <si>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</si>
  <si>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</si>
  <si>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</si>
  <si>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</si>
  <si>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</si>
  <si>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</si>
  <si>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</si>
  <si>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</si>
  <si>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</si>
  <si>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</si>
  <si>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</si>
  <si>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</si>
  <si>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</si>
  <si>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</si>
  <si>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</si>
  <si>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</si>
  <si>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</si>
  <si>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</si>
  <si>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</si>
  <si>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</si>
  <si>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</si>
  <si>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</si>
  <si>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</si>
  <si>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</si>
  <si>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</si>
  <si>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</si>
  <si>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</si>
  <si>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</si>
  <si>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</si>
  <si>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</si>
  <si>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</si>
  <si>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</si>
  <si>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</si>
  <si>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</si>
  <si>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</si>
  <si>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</si>
  <si>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</si>
  <si>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</si>
  <si>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</si>
  <si>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</si>
  <si>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</si>
  <si>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</si>
  <si>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</si>
  <si>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</si>
  <si>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</si>
  <si>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</si>
  <si>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</si>
  <si>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</si>
  <si>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</si>
  <si>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</si>
  <si>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</si>
  <si>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</si>
  <si>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</si>
  <si>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</si>
  <si>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</si>
  <si>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</si>
  <si>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</si>
  <si>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</si>
  <si>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</si>
  <si>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</si>
  <si>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</si>
  <si>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</si>
  <si>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</si>
  <si>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</si>
  <si>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</si>
  <si>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</si>
  <si>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</si>
  <si>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</si>
  <si>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</si>
  <si>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</si>
  <si>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</si>
  <si>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</si>
  <si>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</si>
  <si>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</si>
  <si>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</si>
  <si>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</si>
  <si>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</si>
  <si>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</si>
  <si>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</si>
  <si>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</si>
  <si>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</si>
  <si>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</si>
  <si>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</si>
  <si>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</si>
  <si>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</si>
  <si>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</si>
  <si>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</si>
  <si>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</si>
  <si>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</si>
  <si>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</si>
  <si>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</si>
  <si>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</si>
  <si>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</si>
  <si>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</si>
  <si>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</si>
  <si>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</si>
  <si>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</si>
  <si>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</si>
  <si>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</si>
  <si>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</si>
  <si>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</si>
  <si>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</si>
  <si>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</si>
  <si>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</si>
  <si>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</si>
  <si>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</si>
  <si>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</si>
  <si>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</si>
  <si>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</si>
  <si>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</si>
  <si>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</si>
  <si>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</si>
  <si>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</si>
  <si>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</si>
  <si>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</si>
  <si>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</si>
  <si>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</si>
  <si>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</si>
  <si>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</si>
  <si>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</si>
  <si>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</si>
  <si>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</si>
  <si>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</si>
  <si>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</si>
  <si>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</si>
  <si>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</si>
  <si>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</si>
  <si>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</si>
  <si>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</si>
  <si>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</si>
  <si>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</si>
  <si>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</si>
  <si>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</si>
  <si>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</si>
  <si>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</si>
  <si>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</si>
  <si>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</si>
  <si>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</si>
  <si>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</si>
  <si>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</si>
  <si>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</si>
  <si>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</si>
  <si>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</si>
  <si>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</si>
  <si>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</si>
  <si>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</si>
  <si>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</si>
  <si>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</si>
  <si>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</si>
  <si>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</si>
  <si>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</si>
  <si>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</si>
  <si>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</si>
  <si>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</si>
  <si>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</si>
  <si>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</si>
  <si>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</si>
  <si>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</si>
  <si>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</si>
  <si>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</si>
  <si>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</si>
  <si>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</si>
  <si>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</si>
  <si>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</si>
  <si>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</si>
  <si>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</si>
  <si>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</si>
  <si>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</si>
  <si>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</si>
  <si>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</si>
  <si>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</si>
  <si>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</si>
  <si>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</si>
  <si>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</si>
  <si>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</si>
  <si>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</si>
  <si>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</si>
  <si>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</si>
  <si>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</si>
  <si>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</si>
  <si>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</si>
  <si>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</si>
  <si>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</si>
  <si>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</si>
  <si>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</si>
  <si>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</si>
  <si>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</si>
  <si>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</si>
  <si>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</si>
  <si>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</si>
  <si>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</si>
  <si>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</si>
  <si>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</si>
  <si>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</si>
  <si>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</si>
  <si>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</si>
  <si>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</si>
  <si>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</si>
  <si>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</si>
  <si>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</si>
  <si>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</si>
  <si>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</si>
  <si>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</si>
  <si>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</si>
  <si>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</si>
  <si>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</si>
  <si>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</si>
  <si>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</si>
  <si>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</si>
  <si>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</si>
  <si>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</si>
  <si>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</si>
  <si>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</si>
  <si>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</si>
  <si>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</si>
  <si>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</si>
  <si>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</si>
  <si>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</si>
  <si>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</si>
  <si>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</si>
  <si>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</si>
  <si>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</si>
  <si>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</si>
  <si>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</si>
  <si>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</si>
  <si>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</si>
  <si>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</si>
  <si>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</si>
  <si>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</si>
  <si>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</si>
  <si>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</si>
  <si>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</si>
  <si>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</si>
  <si>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</si>
  <si>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</si>
  <si>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</si>
  <si>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</si>
  <si>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</si>
  <si>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</si>
  <si>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</si>
  <si>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</si>
  <si>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</si>
  <si>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</si>
  <si>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</si>
  <si>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</si>
  <si>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</si>
  <si>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</si>
  <si>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</si>
  <si>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</si>
  <si>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</si>
  <si>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</si>
  <si>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</si>
  <si>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</si>
  <si>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</si>
  <si>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</si>
  <si>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</si>
  <si>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</si>
  <si>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</si>
  <si>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</si>
  <si>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</si>
  <si>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</si>
  <si>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</si>
  <si>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</si>
  <si>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</si>
  <si>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</si>
  <si>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</si>
  <si>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</si>
  <si>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</si>
  <si>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</si>
  <si>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</si>
  <si>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</si>
  <si>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</si>
  <si>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</si>
  <si>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</si>
  <si>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</si>
  <si>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</si>
  <si>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</si>
  <si>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</si>
  <si>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</si>
  <si>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</si>
  <si>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</si>
  <si>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</si>
  <si>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</si>
  <si>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</si>
  <si>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</si>
  <si>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</si>
  <si>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</si>
  <si>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</si>
  <si>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</si>
  <si>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</si>
  <si>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</si>
  <si>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</si>
  <si>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</si>
  <si>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</si>
  <si>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</si>
  <si>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</si>
  <si>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</si>
  <si>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</si>
  <si>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</si>
  <si>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</si>
  <si>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</si>
  <si>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</si>
  <si>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</si>
  <si>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</si>
  <si>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</si>
  <si>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</si>
  <si>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</si>
  <si>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</si>
  <si>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</si>
  <si>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</si>
  <si>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</si>
  <si>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</si>
  <si>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</si>
  <si>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</si>
  <si>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</si>
  <si>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</si>
  <si>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</si>
  <si>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</si>
  <si>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</si>
  <si>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</si>
  <si>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</si>
  <si>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</si>
  <si>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</si>
  <si>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</si>
  <si>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</si>
  <si>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</si>
  <si>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</si>
  <si>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</si>
  <si>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</si>
  <si>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</si>
  <si>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</si>
  <si>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</si>
  <si>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</si>
  <si>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</si>
  <si>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</si>
  <si>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</si>
  <si>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</si>
  <si>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</si>
  <si>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</si>
  <si>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</si>
  <si>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</si>
  <si>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</si>
  <si>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</si>
  <si>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</si>
  <si>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</si>
  <si>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</si>
  <si>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</si>
  <si>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</si>
  <si>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</si>
  <si>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</si>
  <si>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</si>
  <si>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</si>
  <si>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</si>
  <si>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</si>
  <si>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</si>
  <si>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</si>
  <si>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</si>
  <si>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</si>
  <si>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</si>
  <si>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</si>
  <si>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</si>
  <si>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</si>
  <si>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</si>
  <si>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</si>
  <si>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</si>
  <si>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</si>
  <si>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</si>
  <si>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</si>
  <si>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</si>
  <si>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</si>
  <si>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</si>
  <si>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</si>
  <si>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</si>
  <si>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</si>
  <si>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</si>
  <si>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</si>
  <si>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</si>
  <si>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</si>
  <si>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</si>
  <si>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</si>
  <si>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</si>
  <si>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</si>
  <si>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</si>
  <si>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</si>
  <si>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</si>
  <si>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</si>
  <si>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</si>
  <si>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</si>
  <si>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</si>
  <si>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</si>
  <si>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</si>
  <si>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</si>
  <si>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</si>
  <si>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</si>
  <si>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</si>
  <si>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</si>
  <si>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</si>
  <si>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</si>
  <si>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</si>
  <si>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</si>
  <si>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</si>
  <si>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</si>
  <si>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</si>
  <si>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</si>
  <si>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</si>
  <si>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</si>
  <si>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</si>
  <si>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</si>
  <si>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</si>
  <si>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</si>
  <si>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</si>
  <si>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</si>
  <si>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</si>
  <si>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</si>
  <si>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</si>
  <si>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</si>
  <si>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</si>
  <si>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</si>
  <si>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</si>
  <si>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</si>
  <si>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</si>
  <si>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</si>
  <si>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</si>
  <si>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</si>
  <si>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</si>
  <si>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</si>
  <si>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</si>
  <si>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</si>
  <si>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</si>
  <si>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</si>
  <si>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</si>
  <si>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</si>
  <si>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</si>
  <si>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</si>
  <si>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</si>
  <si>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</si>
  <si>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</si>
  <si>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</si>
  <si>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</si>
  <si>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</si>
  <si>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</si>
  <si>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</si>
  <si>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</si>
  <si>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</si>
  <si>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</si>
  <si>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</si>
  <si>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</si>
  <si>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</si>
  <si>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</si>
  <si>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</si>
  <si>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</si>
  <si>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</si>
  <si>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</si>
  <si>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</si>
  <si>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</si>
  <si>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</si>
  <si>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</si>
  <si>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</si>
  <si>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</si>
  <si>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</si>
  <si>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</si>
  <si>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</si>
  <si>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</si>
  <si>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</si>
  <si>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</si>
  <si>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</si>
  <si>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</si>
  <si>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</si>
  <si>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</si>
  <si>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</si>
  <si>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</si>
  <si>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</si>
  <si>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</si>
  <si>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</si>
  <si>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</si>
  <si>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</si>
  <si>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</si>
  <si>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</si>
  <si>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</si>
  <si>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</si>
  <si>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</si>
  <si>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</si>
  <si>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</si>
  <si>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</si>
  <si>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</si>
  <si>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</si>
  <si>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</si>
  <si>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</si>
  <si>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</si>
  <si>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</si>
  <si>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</si>
  <si>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</si>
  <si>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</si>
  <si>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</si>
  <si>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</si>
  <si>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</si>
  <si>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</si>
  <si>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</si>
  <si>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</si>
  <si>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</si>
  <si>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</si>
  <si>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</si>
  <si>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</si>
  <si>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</si>
  <si>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</si>
  <si>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</si>
  <si>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</si>
  <si>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</si>
  <si>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</si>
  <si>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</si>
  <si>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</si>
  <si>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</si>
  <si>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</si>
  <si>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</si>
  <si>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</si>
  <si>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</si>
  <si>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</si>
  <si>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</si>
  <si>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</si>
  <si>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</si>
  <si>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</si>
  <si>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</si>
  <si>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</si>
  <si>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</si>
  <si>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</si>
  <si>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</si>
  <si>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</si>
  <si>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</si>
  <si>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</si>
  <si>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</si>
  <si>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</si>
  <si>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</si>
  <si>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</si>
  <si>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</si>
  <si>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</si>
  <si>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</si>
  <si>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</si>
  <si>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</si>
  <si>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</si>
  <si>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</si>
  <si>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</si>
  <si>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</si>
  <si>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</si>
  <si>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</si>
  <si>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</si>
  <si>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</si>
  <si>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</si>
  <si>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</si>
  <si>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</si>
  <si>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</si>
  <si>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</si>
  <si>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</si>
  <si>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</si>
  <si>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</si>
  <si>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</si>
  <si>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</si>
  <si>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</si>
  <si>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</si>
  <si>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</si>
  <si>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</si>
  <si>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</si>
  <si>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</si>
  <si>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</si>
  <si>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</si>
  <si>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</si>
  <si>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</si>
  <si>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</si>
  <si>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</si>
  <si>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</si>
  <si>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</si>
  <si>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</si>
  <si>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</si>
  <si>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</si>
  <si>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</si>
  <si>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</si>
  <si>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</si>
  <si>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</si>
  <si>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</si>
  <si>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</si>
  <si>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</si>
  <si>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</si>
  <si>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</si>
  <si>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</si>
  <si>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</si>
  <si>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</si>
  <si>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</si>
  <si>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</si>
  <si>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</si>
  <si>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</si>
  <si>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</si>
  <si>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</si>
  <si>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</si>
  <si>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</si>
  <si>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</si>
  <si>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</si>
  <si>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</si>
  <si>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</si>
  <si>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</si>
  <si>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</si>
  <si>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</si>
  <si>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</si>
  <si>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</si>
  <si>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</si>
  <si>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</si>
  <si>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</si>
  <si>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</si>
  <si>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</si>
  <si>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</si>
  <si>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</si>
  <si>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</si>
  <si>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</si>
  <si>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</si>
  <si>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</si>
  <si>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</si>
  <si>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</si>
  <si>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</si>
  <si>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</si>
  <si>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</si>
  <si>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</si>
  <si>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</si>
  <si>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</si>
  <si>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</si>
  <si>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</si>
  <si>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</si>
  <si>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</si>
  <si>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</si>
  <si>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</si>
  <si>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</si>
  <si>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</si>
  <si>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</si>
  <si>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</si>
  <si>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</si>
  <si>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</si>
  <si>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</si>
  <si>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</si>
  <si>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</si>
  <si>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</si>
  <si>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</si>
  <si>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</si>
  <si>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</si>
  <si>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</si>
  <si>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</si>
  <si>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</si>
  <si>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</si>
  <si>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</si>
  <si>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</si>
  <si>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</si>
  <si>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</si>
  <si>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</si>
  <si>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</si>
  <si>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</si>
  <si>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</si>
  <si>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</si>
  <si>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</si>
  <si>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</si>
  <si>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</si>
  <si>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</si>
  <si>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</si>
  <si>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</si>
  <si>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</si>
  <si>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</si>
  <si>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</si>
  <si>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</si>
  <si>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</si>
  <si>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</si>
  <si>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</si>
  <si>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</si>
  <si>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</si>
  <si>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</si>
  <si>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</si>
  <si>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</si>
  <si>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</si>
  <si>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</si>
  <si>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</si>
  <si>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</si>
  <si>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</si>
  <si>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</si>
  <si>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</si>
  <si>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</si>
  <si>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</si>
  <si>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</si>
  <si>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</si>
  <si>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</si>
  <si>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</si>
  <si>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</si>
  <si>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</si>
  <si>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</si>
  <si>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</si>
  <si>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</si>
  <si>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</si>
  <si>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</si>
  <si>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</si>
  <si>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</si>
  <si>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</si>
  <si>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</si>
  <si>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</si>
  <si>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</si>
  <si>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</si>
  <si>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</si>
  <si>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</si>
  <si>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</si>
  <si>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</si>
  <si>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</si>
  <si>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</si>
  <si>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</si>
  <si>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</si>
  <si>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</si>
  <si>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</si>
  <si>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</si>
  <si>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</si>
  <si>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</si>
  <si>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</si>
  <si>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</si>
  <si>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</si>
  <si>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</si>
  <si>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</si>
  <si>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</si>
  <si>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</si>
  <si>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</si>
  <si>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</si>
  <si>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</si>
  <si>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</si>
  <si>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</si>
  <si>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</si>
  <si>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</si>
  <si>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</si>
  <si>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</si>
  <si>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</si>
  <si>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</si>
  <si>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</si>
  <si>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</si>
  <si>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</si>
  <si>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</si>
  <si>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</si>
  <si>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</si>
  <si>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</si>
  <si>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</si>
  <si>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</si>
  <si>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</si>
  <si>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</si>
  <si>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</si>
  <si>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</si>
  <si>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</si>
  <si>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</si>
  <si>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</si>
  <si>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</si>
  <si>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</si>
  <si>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</si>
  <si>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</si>
  <si>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</si>
  <si>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</si>
  <si>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</si>
  <si>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</si>
  <si>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</si>
  <si>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</si>
  <si>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</si>
  <si>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</si>
  <si>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</si>
  <si>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</si>
  <si>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</si>
  <si>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</si>
  <si>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</si>
  <si>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</si>
  <si>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</si>
  <si>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</si>
  <si>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</si>
  <si>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</si>
  <si>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</si>
  <si>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</si>
  <si>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</si>
  <si>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</si>
  <si>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</si>
  <si>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</si>
  <si>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</si>
  <si>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</si>
  <si>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</si>
  <si>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</si>
  <si>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</si>
  <si>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</si>
  <si>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</si>
  <si>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</si>
  <si>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</si>
  <si>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</si>
  <si>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</si>
  <si>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</si>
  <si>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</si>
  <si>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</si>
  <si>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</si>
  <si>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</si>
  <si>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</si>
  <si>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</si>
  <si>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</si>
  <si>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</si>
  <si>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</si>
  <si>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</si>
  <si>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</si>
  <si>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</si>
  <si>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</si>
  <si>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</si>
  <si>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</si>
  <si>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</si>
  <si>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</si>
  <si>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</si>
  <si>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</si>
  <si>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</si>
  <si>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</si>
  <si>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</si>
  <si>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</si>
  <si>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</si>
  <si>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</si>
  <si>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</si>
  <si>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</si>
  <si>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</si>
  <si>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</si>
  <si>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</si>
  <si>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</si>
  <si>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</si>
  <si>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</si>
  <si>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</si>
  <si>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</si>
  <si>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</si>
  <si>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</si>
  <si>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</si>
  <si>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</si>
  <si>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</si>
  <si>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</si>
  <si>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</si>
  <si>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</si>
  <si>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</si>
  <si>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</si>
  <si>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</si>
  <si>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</si>
  <si>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</si>
  <si>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</si>
  <si>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</si>
  <si>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</si>
  <si>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</si>
  <si>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</si>
  <si>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</si>
  <si>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</si>
  <si>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</si>
  <si>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</si>
  <si>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</si>
  <si>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</si>
  <si>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</si>
  <si>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</si>
  <si>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</si>
  <si>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</si>
  <si>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</si>
  <si>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</si>
  <si>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</si>
  <si>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</si>
  <si>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</si>
  <si>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</si>
  <si>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</si>
  <si>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</si>
  <si>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</si>
  <si>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</si>
  <si>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</si>
  <si>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</si>
  <si>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</si>
  <si>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</si>
  <si>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</si>
  <si>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</si>
  <si>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</si>
  <si>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</si>
  <si>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</si>
  <si>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</si>
  <si>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</si>
  <si>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</si>
  <si>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</si>
  <si>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</si>
  <si>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</si>
  <si>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</si>
  <si>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</si>
  <si>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</si>
  <si>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</si>
  <si>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</si>
  <si>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</si>
  <si>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</si>
  <si>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</si>
  <si>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</si>
  <si>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</si>
  <si>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</si>
  <si>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</si>
  <si>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</si>
  <si>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</si>
  <si>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</si>
  <si>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</si>
  <si>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</si>
  <si>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</si>
  <si>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</si>
  <si>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</si>
  <si>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</si>
  <si>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</si>
  <si>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</si>
  <si>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</si>
  <si>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</si>
  <si>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</si>
  <si>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</si>
  <si>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</si>
  <si>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</si>
  <si>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</si>
  <si>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</si>
  <si>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</si>
  <si>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</si>
  <si>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</si>
  <si>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</si>
  <si>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</si>
  <si>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</si>
  <si>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</si>
  <si>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</si>
  <si>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</si>
  <si>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</si>
  <si>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</si>
  <si>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</si>
  <si>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</si>
  <si>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</si>
  <si>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</si>
  <si>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</si>
  <si>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</si>
  <si>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</si>
  <si>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</si>
  <si>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</si>
  <si>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</si>
  <si>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</si>
  <si>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</si>
  <si>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</si>
  <si>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</si>
  <si>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</si>
  <si>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</si>
  <si>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</si>
  <si>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</si>
  <si>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</si>
  <si>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</si>
  <si>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</si>
  <si>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</si>
  <si>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</si>
  <si>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</si>
  <si>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</si>
  <si>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</si>
  <si>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</si>
  <si>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</si>
  <si>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</si>
  <si>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</si>
  <si>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</si>
  <si>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</si>
  <si>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</si>
  <si>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</si>
  <si>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</si>
  <si>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</si>
  <si>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</si>
  <si>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</si>
  <si>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</si>
  <si>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</si>
  <si>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</si>
  <si>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</si>
  <si>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</si>
  <si>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</si>
  <si>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</si>
  <si>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</si>
  <si>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</si>
  <si>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</si>
  <si>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</si>
  <si>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</si>
  <si>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</si>
  <si>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</si>
  <si>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</si>
  <si>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</si>
  <si>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</si>
  <si>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</si>
  <si>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</si>
  <si>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</si>
  <si>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</si>
  <si>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</si>
  <si>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</si>
  <si>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</si>
  <si>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</si>
  <si>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</si>
  <si>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</si>
  <si>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</si>
  <si>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</si>
  <si>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</si>
  <si>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</si>
  <si>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</si>
  <si>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</si>
  <si>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</si>
  <si>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</si>
  <si>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</si>
  <si>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</si>
  <si>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</si>
  <si>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</si>
  <si>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</si>
  <si>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</si>
  <si>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</si>
  <si>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</si>
  <si>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</si>
  <si>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</si>
  <si>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</si>
  <si>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</si>
  <si>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</si>
  <si>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</si>
  <si>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</si>
  <si>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</si>
  <si>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</si>
  <si>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</si>
  <si>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</si>
  <si>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</si>
  <si>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</si>
  <si>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</si>
  <si>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</si>
  <si>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</si>
  <si>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</si>
  <si>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</si>
  <si>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</si>
  <si>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</si>
  <si>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</si>
  <si>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</si>
  <si>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</si>
  <si>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</si>
  <si>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</si>
  <si>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</si>
  <si>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</si>
  <si>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</si>
  <si>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</si>
  <si>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</si>
  <si>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</si>
  <si>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</si>
  <si>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</si>
  <si>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</si>
  <si>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</si>
  <si>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</si>
  <si>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</si>
  <si>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</si>
  <si>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</si>
  <si>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</si>
  <si>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</si>
  <si>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</si>
  <si>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</si>
  <si>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</si>
  <si>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</si>
  <si>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</si>
  <si>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</si>
  <si>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</si>
  <si>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</si>
  <si>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</si>
  <si>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</si>
  <si>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</si>
  <si>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</si>
  <si>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</si>
  <si>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</si>
  <si>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</si>
  <si>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</si>
  <si>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</si>
  <si>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</si>
  <si>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</si>
  <si>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</si>
  <si>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</si>
  <si>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</si>
  <si>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</si>
  <si>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</si>
  <si>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</si>
  <si>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</si>
  <si>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</si>
  <si>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</si>
  <si>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</si>
  <si>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</si>
  <si>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</si>
  <si>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</si>
  <si>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</si>
  <si>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</si>
  <si>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</si>
  <si>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</si>
  <si>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</si>
  <si>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</si>
  <si>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</si>
  <si>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</si>
  <si>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</si>
  <si>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</si>
  <si>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</si>
  <si>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</si>
  <si>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</si>
  <si>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</si>
  <si>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</si>
  <si>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</si>
  <si>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</si>
  <si>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</si>
  <si>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</si>
  <si>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</si>
  <si>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</si>
  <si>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</si>
  <si>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</si>
  <si>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</si>
  <si>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</si>
  <si>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</si>
  <si>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</si>
  <si>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</si>
  <si>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</si>
  <si>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</si>
  <si>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</si>
  <si>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</si>
  <si>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</si>
  <si>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</si>
  <si>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</si>
  <si>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</si>
  <si>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</si>
  <si>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</si>
  <si>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</si>
  <si>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</si>
  <si>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</si>
  <si>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</si>
  <si>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</si>
  <si>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</si>
  <si>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</si>
  <si>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</si>
  <si>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</si>
  <si>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</si>
  <si>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</si>
  <si>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</si>
  <si>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</si>
  <si>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</si>
  <si>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</si>
  <si>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</si>
  <si>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</si>
  <si>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</si>
  <si>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</si>
  <si>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</si>
  <si>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</si>
  <si>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</si>
  <si>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</si>
  <si>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</si>
  <si>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</si>
  <si>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</si>
  <si>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</si>
  <si>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</si>
  <si>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</si>
  <si>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</si>
  <si>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</si>
  <si>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</si>
  <si>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</si>
  <si>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</si>
  <si>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</si>
  <si>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</si>
  <si>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</si>
  <si>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</si>
  <si>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</si>
  <si>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</si>
  <si>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</si>
  <si>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</si>
  <si>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</si>
  <si>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</si>
  <si>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</si>
  <si>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</si>
  <si>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</si>
  <si>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</si>
  <si>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</si>
  <si>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</si>
  <si>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</si>
  <si>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</si>
  <si>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</si>
  <si>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</si>
  <si>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</si>
  <si>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</si>
  <si>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</si>
  <si>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</si>
  <si>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</si>
  <si>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</si>
  <si>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</si>
  <si>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</si>
  <si>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</si>
  <si>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</si>
  <si>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</si>
  <si>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</si>
  <si>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</si>
  <si>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</si>
  <si>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</si>
  <si>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</si>
  <si>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</si>
  <si>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</si>
  <si>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</si>
  <si>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</si>
  <si>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</si>
  <si>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</si>
  <si>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</si>
  <si>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</si>
  <si>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</si>
  <si>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</si>
  <si>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</si>
  <si>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</si>
  <si>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</si>
  <si>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</si>
  <si>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</si>
  <si>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</si>
  <si>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</si>
  <si>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</si>
  <si>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</si>
  <si>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</si>
  <si>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</si>
  <si>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</si>
  <si>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</si>
  <si>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</si>
  <si>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</si>
  <si>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</si>
  <si>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</si>
  <si>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</si>
  <si>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</si>
  <si>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</si>
  <si>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</si>
  <si>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</si>
  <si>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</si>
  <si>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</si>
  <si>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</si>
  <si>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</si>
  <si>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</si>
  <si>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</si>
  <si>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</si>
  <si>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</si>
  <si>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</si>
  <si>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</si>
  <si>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</si>
  <si>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</si>
  <si>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</si>
  <si>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</si>
  <si>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</si>
  <si>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</si>
  <si>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</si>
  <si>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</si>
  <si>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</si>
  <si>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</si>
  <si>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</si>
  <si>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</si>
  <si>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</si>
  <si>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</si>
  <si>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</si>
  <si>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</si>
  <si>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</si>
  <si>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</si>
  <si>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</si>
  <si>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</si>
  <si>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</si>
  <si>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</si>
  <si>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</si>
  <si>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</si>
  <si>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</si>
  <si>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</si>
  <si>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</si>
  <si>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</si>
  <si>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</si>
  <si>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</si>
  <si>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</si>
  <si>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</si>
  <si>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</si>
  <si>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</si>
  <si>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</si>
  <si>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</si>
  <si>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</si>
  <si>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</si>
  <si>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</si>
  <si>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</si>
  <si>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</si>
  <si>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</si>
  <si>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</si>
  <si>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</si>
  <si>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</si>
  <si>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</si>
  <si>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</si>
  <si>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</si>
  <si>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</si>
  <si>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</si>
  <si>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</si>
  <si>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</si>
  <si>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</si>
  <si>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</si>
  <si>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</si>
  <si>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</si>
  <si>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</si>
  <si>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</si>
  <si>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</si>
  <si>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</si>
  <si>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</si>
  <si>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</si>
  <si>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</si>
  <si>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</si>
  <si>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</si>
  <si>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</si>
  <si>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</si>
  <si>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</si>
  <si>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</si>
  <si>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</si>
  <si>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</si>
  <si>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</si>
  <si>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</si>
  <si>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</si>
  <si>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</si>
  <si>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</si>
  <si>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</si>
  <si>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</si>
  <si>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</si>
  <si>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</si>
  <si>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</si>
  <si>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</si>
  <si>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</si>
  <si>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</si>
  <si>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</si>
  <si>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</si>
  <si>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</si>
  <si>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</si>
  <si>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</si>
  <si>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</si>
  <si>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</si>
  <si>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</si>
  <si>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</si>
  <si>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</si>
  <si>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</si>
  <si>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</si>
  <si>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</si>
  <si>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</si>
  <si>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</si>
  <si>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</si>
  <si>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</si>
  <si>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</si>
  <si>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</si>
  <si>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</si>
  <si>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</si>
  <si>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</si>
  <si>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</si>
  <si>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</si>
  <si>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</si>
  <si>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</si>
  <si>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</si>
  <si>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</si>
  <si>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</si>
  <si>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</si>
  <si>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</si>
  <si>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</si>
  <si>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</si>
  <si>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</si>
  <si>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</si>
  <si>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</si>
  <si>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</si>
  <si>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</si>
  <si>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</si>
  <si>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</si>
  <si>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</si>
  <si>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</si>
  <si>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</si>
  <si>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</si>
  <si>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</si>
  <si>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</si>
  <si>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</si>
  <si>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</si>
  <si>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</si>
  <si>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</si>
  <si>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</si>
  <si>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</si>
  <si>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</si>
  <si>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</si>
  <si>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</si>
  <si>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</si>
  <si>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</si>
  <si>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</si>
  <si>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</si>
  <si>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</si>
  <si>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</si>
  <si>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</si>
  <si>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</si>
  <si>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</si>
  <si>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</si>
  <si>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</si>
  <si>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</si>
  <si>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</si>
  <si>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</si>
  <si>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</si>
  <si>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</si>
  <si>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</si>
  <si>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</si>
  <si>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</si>
  <si>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</si>
  <si>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</si>
  <si>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</si>
  <si>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</si>
  <si>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</si>
  <si>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</si>
  <si>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</si>
  <si>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</si>
  <si>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</si>
  <si>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</si>
  <si>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</si>
  <si>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</si>
  <si>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</si>
  <si>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</si>
  <si>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</si>
  <si>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</si>
  <si>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</si>
  <si>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</si>
  <si>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</si>
  <si>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</si>
  <si>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</si>
  <si>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</si>
  <si>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</si>
  <si>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</si>
  <si>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</si>
  <si>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</si>
  <si>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PGU-PPN</t>
  </si>
  <si>
    <t>PGUPPN</t>
  </si>
  <si>
    <t>A confirmar horario de MC1</t>
  </si>
  <si>
    <t>Confirmado faixa para 19h00 + recebimento em PPN</t>
  </si>
  <si>
    <t>710TSF/ 699-710</t>
  </si>
  <si>
    <t>Enio + Kleber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</si>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</sst>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C415" activePane="bottomRight" state="frozen"/>
      <selection pane="bottomRight" activeCell="BK494" sqref="BK4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>
        <v>0</v>
      </c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 t="s">
        <v>1826</v>
      </c>
      <c r="BK418" s="16" t="s">
        <v>1826</v>
      </c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1827</v>
      </c>
      <c r="N420" s="199" t="s">
        <v>1828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 t="s">
        <v>1830</v>
      </c>
      <c r="BK420" s="16" t="s">
        <v>1830</v>
      </c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1831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 t="s">
        <v>1832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1833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1834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1835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1836</v>
      </c>
      <c r="E3" s="311" t="s">
        <v>1837</v>
      </c>
      <c r="F3" s="311" t="s">
        <v>1838</v>
      </c>
      <c r="G3" s="311" t="s">
        <v>1839</v>
      </c>
      <c r="H3" s="311" t="s">
        <v>1840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1841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1842</v>
      </c>
      <c r="G10" s="312" t="s">
        <v>1843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1844</v>
      </c>
      <c r="G11" s="312" t="s">
        <v>1845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1846</v>
      </c>
      <c r="G12" s="312" t="s">
        <v>1845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1847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1855</v>
      </c>
      <c r="C6" s="317">
        <v>256875</v>
      </c>
      <c r="D6" s="317" t="s">
        <v>1856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1857</v>
      </c>
      <c r="C7" s="317">
        <v>257278</v>
      </c>
      <c r="D7" s="317" t="s">
        <v>1858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1859</v>
      </c>
      <c r="C8" s="317">
        <v>261794</v>
      </c>
      <c r="D8" s="317" t="s">
        <v>1860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1861</v>
      </c>
      <c r="C9" s="317">
        <v>257033</v>
      </c>
      <c r="D9" s="317" t="s">
        <v>1862</v>
      </c>
      <c r="E9" s="317" t="s">
        <v>838</v>
      </c>
      <c r="F9" s="317" t="s">
        <v>194</v>
      </c>
      <c r="G9" s="317" t="s">
        <v>1863</v>
      </c>
      <c r="H9" s="187"/>
    </row>
    <row r="10" spans="1:8" ht="43.5">
      <c r="A10" s="187"/>
      <c r="B10" s="317" t="s">
        <v>1864</v>
      </c>
      <c r="C10" s="317">
        <v>396578</v>
      </c>
      <c r="D10" s="317" t="s">
        <v>1865</v>
      </c>
      <c r="E10" s="317" t="s">
        <v>838</v>
      </c>
      <c r="F10" s="317" t="s">
        <v>194</v>
      </c>
      <c r="G10" s="317" t="s">
        <v>1863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:U42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1866</v>
      </c>
      <c r="W1" s="397"/>
      <c r="X1" s="397"/>
      <c r="Y1" s="103"/>
    </row>
    <row r="2" spans="1:25" s="100" customFormat="1" ht="11.25" customHeight="1">
      <c r="A2" s="104" t="s">
        <v>1867</v>
      </c>
      <c r="B2" s="104" t="s">
        <v>1868</v>
      </c>
      <c r="C2" s="104" t="s">
        <v>605</v>
      </c>
      <c r="D2" s="105" t="s">
        <v>1177</v>
      </c>
      <c r="E2" s="105" t="s">
        <v>1178</v>
      </c>
      <c r="F2" s="105" t="s">
        <v>1869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1870</v>
      </c>
      <c r="U2" s="107" t="s">
        <v>1180</v>
      </c>
      <c r="V2" s="102">
        <f ca="1">TODAY()-1</f>
        <v>46046</v>
      </c>
      <c r="W2" s="102">
        <f ca="1">V2-1</f>
        <v>46045</v>
      </c>
      <c r="X2" s="102">
        <f ca="1">W2-1</f>
        <v>46044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220</v>
      </c>
      <c r="X11" s="111">
        <f ca="1">_xlfn.XLOOKUP(G11&amp;$X$2,BS_CONTROLE[CHAVE],BS_CONTROLE[Quantidade_11],"-")</f>
        <v>446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220</v>
      </c>
      <c r="X19" s="111">
        <f ca="1">_xlfn.XLOOKUP(G19&amp;$X$2,BS_CONTROLE[CHAVE],BS_CONTROLE[Quantidade_11],"-")</f>
        <v>446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220</v>
      </c>
      <c r="X30" s="111">
        <f ca="1">_xlfn.XLOOKUP(G30&amp;$X$2,BS_CONTROLE[CHAVE],BS_CONTROLE[Quantidade_11],"-")</f>
        <v>446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0</v>
      </c>
      <c r="X32" s="111">
        <f ca="1">_xlfn.XLOOKUP(G32&amp;$X$2,BS_CONTROLE[CHAVE],BS_CONTROLE[Quantidade_11],"-")</f>
        <v>126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60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0</v>
      </c>
      <c r="X44" s="111">
        <f ca="1">_xlfn.XLOOKUP(G44&amp;$X$2,BS_CONTROLE[CHAVE],BS_CONTROLE[Quantidade_11],"-")</f>
        <v>126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220</v>
      </c>
      <c r="X46" s="111">
        <f ca="1">_xlfn.XLOOKUP(G46&amp;$X$2,BS_CONTROLE[CHAVE],BS_CONTROLE[Quantidade_11],"-")</f>
        <v>446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60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220</v>
      </c>
      <c r="X63" s="111">
        <f ca="1">_xlfn.XLOOKUP(G63&amp;$X$2,BS_CONTROLE[CHAVE],BS_CONTROLE[Quantidade_11],"-")</f>
        <v>446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60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220</v>
      </c>
      <c r="X102" s="111">
        <f ca="1">_xlfn.XLOOKUP(G102&amp;$X$2,BS_CONTROLE[CHAVE],BS_CONTROLE[Quantidade_11],"-")</f>
        <v>446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>
        <f ca="1">_xlfn.XLOOKUP(G109&amp;$W$2,BS_CONTROLE[CHAVE],BS_CONTROLE[Quantidade_11],"-")</f>
        <v>1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220</v>
      </c>
      <c r="X132" s="111">
        <f ca="1">_xlfn.XLOOKUP(G132&amp;$X$2,BS_CONTROLE[CHAVE],BS_CONTROLE[Quantidade_11],"-")</f>
        <v>446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0</v>
      </c>
      <c r="X140" s="111">
        <f ca="1">_xlfn.XLOOKUP(G140&amp;$X$2,BS_CONTROLE[CHAVE],BS_CONTROLE[Quantidade_11],"-")</f>
        <v>126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220</v>
      </c>
      <c r="X162" s="111">
        <f ca="1">_xlfn.XLOOKUP(G162&amp;$X$2,BS_CONTROLE[CHAVE],BS_CONTROLE[Quantidade_11],"-")</f>
        <v>446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0</v>
      </c>
      <c r="X169" s="111">
        <f ca="1">_xlfn.XLOOKUP(G169&amp;$X$2,BS_CONTROLE[CHAVE],BS_CONTROLE[Quantidade_11],"-")</f>
        <v>126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0</v>
      </c>
      <c r="X190" s="111">
        <f ca="1">_xlfn.XLOOKUP(G190&amp;$X$2,BS_CONTROLE[CHAVE],BS_CONTROLE[Quantidade_11],"-")</f>
        <v>126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0</v>
      </c>
      <c r="X212" s="111">
        <f ca="1">_xlfn.XLOOKUP(G212&amp;$X$2,BS_CONTROLE[CHAVE],BS_CONTROLE[Quantidade_11],"-")</f>
        <v>126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220</v>
      </c>
      <c r="X237" s="111">
        <f ca="1">_xlfn.XLOOKUP(G237&amp;$X$2,BS_CONTROLE[CHAVE],BS_CONTROLE[Quantidade_11],"-")</f>
        <v>446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220</v>
      </c>
      <c r="X287" s="111">
        <f ca="1">_xlfn.XLOOKUP(G287&amp;$X$2,BS_CONTROLE[CHAVE],BS_CONTROLE[Quantidade_11],"-")</f>
        <v>446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>
        <f ca="1">_xlfn.XLOOKUP(G292&amp;$X$2,BS_CONTROLE[CHAVE],BS_CONTROLE[Quantidade_11],"-")</f>
        <v>126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0</v>
      </c>
      <c r="X304" s="111">
        <f ca="1">_xlfn.XLOOKUP(G304&amp;$X$2,BS_CONTROLE[CHAVE],BS_CONTROLE[Quantidade_11],"-")</f>
        <v>126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220</v>
      </c>
      <c r="X305" s="111">
        <f ca="1">_xlfn.XLOOKUP(G305&amp;$X$2,BS_CONTROLE[CHAVE],BS_CONTROLE[Quantidade_11],"-")</f>
        <v>446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1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0</v>
      </c>
      <c r="X315" s="111">
        <f ca="1">_xlfn.XLOOKUP(G315&amp;$X$2,BS_CONTROLE[CHAVE],BS_CONTROLE[Quantidade_11],"-")</f>
        <v>126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220</v>
      </c>
      <c r="X322" s="111">
        <f ca="1">_xlfn.XLOOKUP(G322&amp;$X$2,BS_CONTROLE[CHAVE],BS_CONTROLE[Quantidade_11],"-")</f>
        <v>446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37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0</v>
      </c>
      <c r="X343" s="111">
        <f ca="1">_xlfn.XLOOKUP(G343&amp;$X$2,BS_CONTROLE[CHAVE],BS_CONTROLE[Quantidade_11],"-")</f>
        <v>126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0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>
        <f ca="1">_xlfn.XLOOKUP(G348&amp;$X$2,BS_CONTROLE[CHAVE],BS_CONTROLE[Quantidade_11],"-")</f>
        <v>1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220</v>
      </c>
      <c r="X354" s="111">
        <f ca="1">_xlfn.XLOOKUP(G354&amp;$X$2,BS_CONTROLE[CHAVE],BS_CONTROLE[Quantidade_11],"-")</f>
        <v>446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1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0</v>
      </c>
      <c r="X371" s="111">
        <f ca="1">_xlfn.XLOOKUP(G371&amp;$X$2,BS_CONTROLE[CHAVE],BS_CONTROLE[Quantidade_11],"-")</f>
        <v>126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1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220</v>
      </c>
      <c r="X377" s="111">
        <f ca="1">_xlfn.XLOOKUP(G377&amp;$X$2,BS_CONTROLE[CHAVE],BS_CONTROLE[Quantidade_11],"-")</f>
        <v>446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>
        <f ca="1">_xlfn.XLOOKUP(G380&amp;$W$2,BS_CONTROLE[CHAVE],BS_CONTROLE[Quantidade_11],"-")</f>
        <v>1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37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60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1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37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1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0</v>
      </c>
      <c r="X426" s="111">
        <f ca="1">_xlfn.XLOOKUP(G426&amp;$X$2,BS_CONTROLE[CHAVE],BS_CONTROLE[Quantidade_11],"-")</f>
        <v>126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1871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1872</v>
      </c>
      <c r="C2" s="95" t="s">
        <v>1162</v>
      </c>
      <c r="D2" s="95" t="s">
        <v>1164</v>
      </c>
      <c r="E2" s="95" t="s">
        <v>1873</v>
      </c>
      <c r="F2" s="95" t="s">
        <v>1874</v>
      </c>
      <c r="G2" s="95" t="s">
        <v>1875</v>
      </c>
      <c r="H2" s="95" t="s">
        <v>1876</v>
      </c>
      <c r="I2" s="95" t="s">
        <v>1877</v>
      </c>
      <c r="J2" s="95" t="s">
        <v>1878</v>
      </c>
      <c r="K2" s="130" t="s">
        <v>1879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1880</v>
      </c>
      <c r="D5" s="399"/>
      <c r="E5" s="399"/>
      <c r="F5" s="399"/>
      <c r="G5" s="399"/>
      <c r="H5" s="399"/>
      <c r="I5" s="399"/>
      <c r="J5" s="400"/>
      <c r="K5" s="401" t="s">
        <v>1881</v>
      </c>
      <c r="L5" s="402"/>
      <c r="M5" s="402"/>
      <c r="N5" s="402"/>
      <c r="O5" s="403" t="s">
        <v>1882</v>
      </c>
      <c r="P5" s="404"/>
      <c r="Q5" s="405"/>
    </row>
    <row r="6" spans="1:17" s="93" customFormat="1" ht="15.75" customHeight="1">
      <c r="A6" s="87" t="s">
        <v>1869</v>
      </c>
      <c r="B6" s="94" t="s">
        <v>1868</v>
      </c>
      <c r="C6" s="95" t="s">
        <v>1177</v>
      </c>
      <c r="D6" s="96" t="s">
        <v>1178</v>
      </c>
      <c r="E6" s="95" t="s">
        <v>1883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1884</v>
      </c>
      <c r="M6" s="138" t="s">
        <v>628</v>
      </c>
      <c r="N6" s="139" t="s">
        <v>1172</v>
      </c>
      <c r="O6" s="241" t="s">
        <v>1215</v>
      </c>
      <c r="P6" s="152"/>
      <c r="Q6" s="188" t="s">
        <v>1885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MC1 10h55 /  previsão de faixa após 16h30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Confirmado faixa para 19h00 + recebimento em PPN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2026-01-25T15:39:28Z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