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221" documentId="8_{B6337239-1A00-434D-AAD0-422EA1FEB5AE}" xr6:coauthVersionLast="47" xr6:coauthVersionMax="47" xr10:uidLastSave="{2AF8F751-CA80-4D50-98EF-B3D8B072ADB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6" i="16" s="1"/>
  <c r="N230" i="1" a="1"/>
  <c r="N230" i="1" s="1"/>
  <c r="L236" i="16" s="1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9" i="16" s="1"/>
  <c r="N233" i="1" a="1"/>
  <c r="N233" i="1" s="1"/>
  <c r="L239" i="16" s="1"/>
  <c r="R233" i="1"/>
  <c r="S233" i="1" a="1"/>
  <c r="S233" i="1" s="1"/>
  <c r="D239" i="16" s="1"/>
  <c r="T233" i="1" a="1"/>
  <c r="T233" i="1" s="1"/>
  <c r="E239" i="16" s="1"/>
  <c r="AI233" i="1"/>
  <c r="BB233" i="1" s="1"/>
  <c r="AJ233" i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J261" i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J264" i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J266" i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J267" i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J268" i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J270" i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J271" i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J272" i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S273" i="1" a="1"/>
  <c r="S273" i="1" s="1"/>
  <c r="D278" i="16" s="1"/>
  <c r="T273" i="1" a="1"/>
  <c r="T273" i="1" s="1"/>
  <c r="E278" i="16" s="1"/>
  <c r="AI273" i="1"/>
  <c r="BB273" i="1" s="1"/>
  <c r="AJ273" i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J276" i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J278" i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56" i="1" l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N606" i="11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<sst xmlns="http://schemas.openxmlformats.org/spreadsheetml/2006/main" count="6918" uniqueCount="1787">
  <si>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</si>
  <si>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</si>
  <si>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</si>
  <si>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</si>
  <si>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</si>
  <si>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</si>
  <si>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</si>
  <si>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</si>
  <si>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</si>
  <si>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</si>
  <si>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</si>
  <si>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</si>
  <si>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</si>
  <si>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</si>
  <si>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</si>
  <si>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</si>
  <si>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</si>
  <si>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</si>
  <si>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</si>
  <si>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</si>
  <si>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</si>
  <si>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</si>
  <si>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</si>
  <si>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</si>
  <si>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</si>
  <si>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</si>
  <si>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</si>
  <si>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</si>
  <si>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</si>
  <si>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</si>
  <si>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</si>
  <si>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</si>
  <si>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</si>
  <si>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</si>
  <si>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</si>
  <si>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</si>
  <si>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</si>
  <si>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</si>
  <si>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</si>
  <si>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</si>
  <si>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</si>
  <si>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</si>
  <si>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</si>
  <si>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</si>
  <si>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</si>
  <si>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</si>
  <si>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</si>
  <si>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</si>
  <si>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</si>
  <si>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</si>
  <si>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</si>
  <si>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</si>
  <si>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</si>
  <si>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</si>
  <si>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</si>
  <si>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</si>
  <si>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</si>
  <si>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</si>
  <si>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</si>
  <si>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</si>
  <si>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</si>
  <si>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</si>
  <si>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</si>
  <si>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</si>
  <si>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</si>
  <si>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</si>
  <si>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</si>
  <si>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</si>
  <si>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</si>
  <si>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</si>
  <si>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</si>
  <si>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</si>
  <si>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</si>
  <si>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</si>
  <si>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</si>
  <si>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</si>
  <si>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</si>
  <si>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</si>
  <si>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</si>
  <si>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</si>
  <si>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</si>
  <si>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</si>
  <si>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</si>
  <si>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</si>
  <si>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</si>
  <si>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</si>
  <si>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</si>
  <si>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</si>
  <si>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</si>
  <si>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</si>
  <si>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</si>
  <si>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</si>
  <si>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</si>
  <si>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</si>
  <si>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</si>
  <si>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</si>
  <si>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</si>
  <si>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</si>
  <si>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</si>
  <si>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</si>
  <si>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</si>
  <si>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</si>
  <si>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</si>
  <si>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</si>
  <si>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</si>
  <si>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</si>
  <si>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</si>
  <si>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</si>
  <si>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</si>
  <si>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</si>
  <si>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</si>
  <si>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</si>
  <si>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</si>
  <si>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</si>
  <si>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</si>
  <si>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</si>
  <si>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</si>
  <si>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</si>
  <si>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</si>
  <si>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</si>
  <si>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</si>
  <si>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</si>
  <si>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</si>
  <si>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</si>
  <si>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</si>
  <si>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</si>
  <si>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</si>
  <si>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</si>
  <si>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</si>
  <si>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</si>
  <si>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</si>
  <si>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</si>
  <si>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</si>
  <si>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</si>
  <si>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</si>
  <si>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</si>
  <si>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</si>
  <si>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</si>
  <si>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</si>
  <si>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</si>
  <si>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</si>
  <si>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</si>
  <si>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</si>
  <si>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</si>
  <si>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</si>
  <si>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</si>
  <si>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</si>
  <si>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</si>
  <si>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</si>
  <si>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</si>
  <si>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</si>
  <si>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</si>
  <si>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</si>
  <si>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</si>
  <si>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</si>
  <si>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</si>
  <si>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</si>
  <si>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</si>
  <si>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</si>
  <si>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</si>
  <si>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</si>
  <si>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</si>
  <si>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</si>
  <si>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</si>
  <si>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</si>
  <si>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</si>
  <si>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</si>
  <si>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</si>
  <si>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</si>
  <si>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</si>
  <si>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</si>
  <si>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</si>
  <si>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</si>
  <si>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</si>
  <si>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</si>
  <si>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</si>
  <si>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</si>
  <si>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</si>
  <si>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</si>
  <si>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</si>
  <si>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</si>
  <si>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</si>
  <si>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</si>
  <si>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</si>
  <si>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</si>
  <si>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</si>
  <si>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</si>
  <si>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</si>
  <si>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</si>
  <si>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</si>
  <si>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</si>
  <si>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</si>
  <si>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</si>
  <si>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</si>
  <si>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</si>
  <si>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</si>
  <si>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</si>
  <si>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</si>
  <si>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</si>
  <si>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</si>
  <si>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</si>
  <si>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</si>
  <si>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</si>
  <si>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</si>
  <si>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</si>
  <si>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</si>
  <si>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</si>
  <si>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</si>
  <si>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</si>
  <si>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</si>
  <si>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</si>
  <si>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</si>
  <si>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</si>
  <si>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</si>
  <si>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</si>
  <si>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</si>
  <si>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</si>
  <si>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</si>
  <si>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</si>
  <si>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</si>
  <si>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</si>
  <si>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</si>
  <si>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</si>
  <si>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</si>
  <si>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</si>
  <si>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</si>
  <si>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</si>
  <si>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</si>
  <si>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</si>
  <si>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</si>
  <si>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</si>
  <si>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</si>
  <si>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</si>
  <si>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</si>
  <si>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</si>
  <si>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</si>
  <si>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</si>
  <si>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</si>
  <si>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</si>
  <si>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</si>
  <si>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</si>
  <si>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</si>
  <si>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</si>
  <si>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</si>
  <si>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</si>
  <si>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</si>
  <si>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</si>
  <si>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</si>
  <si>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</si>
  <si>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</si>
  <si>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</si>
  <si>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</si>
  <si>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</si>
  <si>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</si>
  <si>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</si>
  <si>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</si>
  <si>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</si>
  <si>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</si>
  <si>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</si>
  <si>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</si>
  <si>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</si>
  <si>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</si>
  <si>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</si>
  <si>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</si>
  <si>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</si>
  <si>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</si>
  <si>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</si>
  <si>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</si>
  <si>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</si>
  <si>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</si>
  <si>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</si>
  <si>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</si>
  <si>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</si>
  <si>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</si>
  <si>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</si>
  <si>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</si>
  <si>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</si>
  <si>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</si>
  <si>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</si>
  <si>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</si>
  <si>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</si>
  <si>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</si>
  <si>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</si>
  <si>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</si>
  <si>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</si>
  <si>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</si>
  <si>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</si>
  <si>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</si>
  <si>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</si>
  <si>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</si>
  <si>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</si>
  <si>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</si>
  <si>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</si>
  <si>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</si>
  <si>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</si>
  <si>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</si>
  <si>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</si>
  <si>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</si>
  <si>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</si>
  <si>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</si>
  <si>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</si>
  <si>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</si>
  <si>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</si>
  <si>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</si>
  <si>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</si>
  <si>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</si>
  <si>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</si>
  <si>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</si>
  <si>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</si>
  <si>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</si>
  <si>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</si>
  <si>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</si>
  <si>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</si>
  <si>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</si>
  <si>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</si>
  <si>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</si>
  <si>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</si>
  <si>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</si>
  <si>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</si>
  <si>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</si>
  <si>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</si>
  <si>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</si>
  <si>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</si>
  <si>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</si>
  <si>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</si>
  <si>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</si>
  <si>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</si>
  <si>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</si>
  <si>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</si>
  <si>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</si>
  <si>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</si>
  <si>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</si>
  <si>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</si>
  <si>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</si>
  <si>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</si>
  <si>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</si>
  <si>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</si>
  <si>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</si>
  <si>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</si>
  <si>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</si>
  <si>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</si>
  <si>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</si>
  <si>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</si>
  <si>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</si>
  <si>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</si>
  <si>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</si>
  <si>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</si>
  <si>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</si>
  <si>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</si>
  <si>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</si>
  <si>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</si>
  <si>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</si>
  <si>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</si>
  <si>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</si>
  <si>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</si>
  <si>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</si>
  <si>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</si>
  <si>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</si>
  <si>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</si>
  <si>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</si>
  <si>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</si>
  <si>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</si>
  <si>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</si>
  <si>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</si>
  <si>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</si>
  <si>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</si>
  <si>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</si>
  <si>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</si>
  <si>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</si>
  <si>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</si>
  <si>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</si>
  <si>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</si>
  <si>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</si>
  <si>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</si>
  <si>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</si>
  <si>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</si>
  <si>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</si>
  <si>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</si>
  <si>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</si>
  <si>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</si>
  <si>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</si>
  <si>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</si>
  <si>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</si>
  <si>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</si>
  <si>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</si>
  <si>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</si>
  <si>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</si>
  <si>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</si>
  <si>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</si>
  <si>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</si>
  <si>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</si>
  <si>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</si>
  <si>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</si>
  <si>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</si>
  <si>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</si>
  <si>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</si>
  <si>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</si>
  <si>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</si>
  <si>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</si>
  <si>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</si>
  <si>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</si>
  <si>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</si>
  <si>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</si>
  <si>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</si>
  <si>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</si>
  <si>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</si>
  <si>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</si>
  <si>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</si>
  <si>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</si>
  <si>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</si>
  <si>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</si>
  <si>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</si>
  <si>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</si>
  <si>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</si>
  <si>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</si>
  <si>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</si>
  <si>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</si>
  <si>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</si>
  <si>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</si>
  <si>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</si>
  <si>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</si>
  <si>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</si>
  <si>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</si>
  <si>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</si>
  <si>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</si>
  <si>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</si>
  <si>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</si>
  <si>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</si>
  <si>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</si>
  <si>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</si>
  <si>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</si>
  <si>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</si>
  <si>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</si>
  <si>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</si>
  <si>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</si>
  <si>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</si>
  <si>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</si>
  <si>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</si>
  <si>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</si>
  <si>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</si>
  <si>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</si>
  <si>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</si>
  <si>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</si>
  <si>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</si>
  <si>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</si>
  <si>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</si>
  <si>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</si>
  <si>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</si>
  <si>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</si>
  <si>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</si>
  <si>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</si>
  <si>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</si>
  <si>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</si>
  <si>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</si>
  <si>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</si>
  <si>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</si>
  <si>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</si>
  <si>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</si>
  <si>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</si>
  <si>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</si>
  <si>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</si>
  <si>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</si>
  <si>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</si>
  <si>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</si>
  <si>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</si>
  <si>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</si>
  <si>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</si>
  <si>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</si>
  <si>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</si>
  <si>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</si>
  <si>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</si>
  <si>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</si>
  <si>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</si>
  <si>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</si>
  <si>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</si>
  <si>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</si>
  <si>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</si>
  <si>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</si>
  <si>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</si>
  <si>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</si>
  <si>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</si>
  <si>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</si>
  <si>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</si>
  <si>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</si>
  <si>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</si>
  <si>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</si>
  <si>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</si>
  <si>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</si>
  <si>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</si>
  <si>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</si>
  <si>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</si>
  <si>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</si>
  <si>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</si>
  <si>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</si>
  <si>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</si>
  <si>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</si>
  <si>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</si>
  <si>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</si>
  <si>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</si>
  <si>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</si>
  <si>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</si>
  <si>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</si>
  <si>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</si>
  <si>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</si>
  <si>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</si>
  <si>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</si>
  <si>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</si>
  <si>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</si>
  <si>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</si>
  <si>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</si>
  <si>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</si>
  <si>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</si>
  <si>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</si>
  <si>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</si>
  <si>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</si>
  <si>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</si>
  <si>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</si>
  <si>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</si>
  <si>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</si>
  <si>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</si>
  <si>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</si>
  <si>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</si>
  <si>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</si>
  <si>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</si>
  <si>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</si>
  <si>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</si>
  <si>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</si>
  <si>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</si>
  <si>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</si>
  <si>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</si>
  <si>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</si>
  <si>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</si>
  <si>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</si>
  <si>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</si>
  <si>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</si>
  <si>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</si>
  <si>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</si>
  <si>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</si>
  <si>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</si>
  <si>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</si>
  <si>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</si>
  <si>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</si>
  <si>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</si>
  <si>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</si>
  <si>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</si>
  <si>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</si>
  <si>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</si>
  <si>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</si>
  <si>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</si>
  <si>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</si>
  <si>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</si>
  <si>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</si>
  <si>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</si>
  <si>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</si>
  <si>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</si>
  <si>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</si>
  <si>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</si>
  <si>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</si>
  <si>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</si>
  <si>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</si>
  <si>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</si>
  <si>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</si>
  <si>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</si>
  <si>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</si>
  <si>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</si>
  <si>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</si>
  <si>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</si>
  <si>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</si>
  <si>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</si>
  <si>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</si>
  <si>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</si>
  <si>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</si>
  <si>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</si>
  <si>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</si>
  <si>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</si>
  <si>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</si>
  <si>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</si>
  <si>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</si>
  <si>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</si>
  <si>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</si>
  <si>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</si>
  <si>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</si>
  <si>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</si>
  <si>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</si>
  <si>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</si>
  <si>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</si>
  <si>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</si>
  <si>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</si>
  <si>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</si>
  <si>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</si>
  <si>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</si>
  <si>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</si>
  <si>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</si>
  <si>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</si>
  <si>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</si>
  <si>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</si>
  <si>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</si>
  <si>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</si>
  <si>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</si>
  <si>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</si>
  <si>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</si>
  <si>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</si>
  <si>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</si>
  <si>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</si>
  <si>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</si>
  <si>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</si>
  <si>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</si>
  <si>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</si>
  <si>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</si>
  <si>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</si>
  <si>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</si>
  <si>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</si>
  <si>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</si>
  <si>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</si>
  <si>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</si>
  <si>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</si>
  <si>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</si>
  <si>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</si>
  <si>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</si>
  <si>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</si>
  <si>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</si>
  <si>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</si>
  <si>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</si>
  <si>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</si>
  <si>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</si>
  <si>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</si>
  <si>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</si>
  <si>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</si>
  <si>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</si>
  <si>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</si>
  <si>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</si>
  <si>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</si>
  <si>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</si>
  <si>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</si>
  <si>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</si>
  <si>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</si>
  <si>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</si>
  <si>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</si>
  <si>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</si>
  <si>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</si>
  <si>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</si>
  <si>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</si>
  <si>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</si>
  <si>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</si>
  <si>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</si>
  <si>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</si>
  <si>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</si>
  <si>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</si>
  <si>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</si>
  <si>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</si>
  <si>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</si>
  <si>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</si>
  <si>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</si>
  <si>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</si>
  <si>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</si>
  <si>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</si>
  <si>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</si>
  <si>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</si>
  <si>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</si>
  <si>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</si>
  <si>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</si>
  <si>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</si>
  <si>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</si>
  <si>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</si>
  <si>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</si>
  <si>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</si>
  <si>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</si>
  <si>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</si>
  <si>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</si>
  <si>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</si>
  <si>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</si>
  <si>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</si>
  <si>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</si>
  <si>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</si>
  <si>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</si>
  <si>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</si>
  <si>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</si>
  <si>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</si>
  <si>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</si>
  <si>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</si>
  <si>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</si>
  <si>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</si>
  <si>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</si>
  <si>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</si>
  <si>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</si>
  <si>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</si>
  <si>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</si>
  <si>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</si>
  <si>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</si>
  <si>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</si>
  <si>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</si>
  <si>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</si>
  <si>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</si>
  <si>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</si>
  <si>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</si>
  <si>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</si>
  <si>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</si>
  <si>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</si>
  <si>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</si>
  <si>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</si>
  <si>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</si>
  <si>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</si>
  <si>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</si>
  <si>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</si>
  <si>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</si>
  <si>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</si>
  <si>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</si>
  <si>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</si>
  <si>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</si>
  <si>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</si>
  <si>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</si>
  <si>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</si>
  <si>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</si>
  <si>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</si>
  <si>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</si>
  <si>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</si>
  <si>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</si>
  <si>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</si>
  <si>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</si>
  <si>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</si>
  <si>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</si>
  <si>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</si>
  <si>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</si>
  <si>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</si>
  <si>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</si>
  <si>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</si>
  <si>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</si>
  <si>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</si>
  <si>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</si>
  <si>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</si>
  <si>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</si>
  <si>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</si>
  <si>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</si>
  <si>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</si>
  <si>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</si>
  <si>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</si>
  <si>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</si>
  <si>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</si>
  <si>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</si>
  <si>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</si>
  <si>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</si>
  <si>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</si>
  <si>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</si>
  <si>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</si>
  <si>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</si>
  <si>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</si>
  <si>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</si>
  <si>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</si>
  <si>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</si>
  <si>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</si>
  <si>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</si>
  <si>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</si>
  <si>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</si>
  <si>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</si>
  <si>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</si>
  <si>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</si>
  <si>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</si>
  <si>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</si>
  <si>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</si>
  <si>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</si>
  <si>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</si>
  <si>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</si>
  <si>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</si>
  <si>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</si>
  <si>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</si>
  <si>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</si>
  <si>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</si>
  <si>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</si>
  <si>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</si>
  <si>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</si>
  <si>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</si>
  <si>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</si>
  <si>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</si>
  <si>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</si>
  <si>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</si>
  <si>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</si>
  <si>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</si>
  <si>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</si>
  <si>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</si>
  <si>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</si>
  <si>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</si>
  <si>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</si>
  <si>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</si>
  <si>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</si>
  <si>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</si>
  <si>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</si>
  <si>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</si>
  <si>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</si>
  <si>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</si>
  <si>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</si>
  <si>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</si>
  <si>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</si>
  <si>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</si>
  <si>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</si>
  <si>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</si>
  <si>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</si>
  <si>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</si>
  <si>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</si>
  <si>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</si>
  <si>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</si>
  <si>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</si>
  <si>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</si>
  <si>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</si>
  <si>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</si>
  <si>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</si>
  <si>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</si>
  <si>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</si>
  <si>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</si>
  <si>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</si>
  <si>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</si>
  <si>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</si>
  <si>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</si>
  <si>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</si>
  <si>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</si>
  <si>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</si>
  <si>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</si>
  <si>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</si>
  <si>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</si>
  <si>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</si>
  <si>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</si>
  <si>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</si>
  <si>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</si>
  <si>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</si>
  <si>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</si>
  <si>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</si>
  <si>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</si>
  <si>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</si>
  <si>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</si>
  <si>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</si>
  <si>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</si>
  <si>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</si>
  <si>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</si>
  <si>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</si>
  <si>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</si>
  <si>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</si>
  <si>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</si>
  <si>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</si>
  <si>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</si>
  <si>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</si>
  <si>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</si>
  <si>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</si>
  <si>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</si>
  <si>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</si>
  <si>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</si>
  <si>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</si>
  <si>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</si>
  <si>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</si>
  <si>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</si>
  <si>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</si>
  <si>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</si>
  <si>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</si>
  <si>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</si>
  <si>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</si>
  <si>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</si>
  <si>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</si>
  <si>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</si>
  <si>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</si>
  <si>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</si>
  <si>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</si>
  <si>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</si>
  <si>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</si>
  <si>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</si>
  <si>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</si>
  <si>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</si>
  <si>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</si>
  <si>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</si>
  <si>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</si>
  <si>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</si>
  <si>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</si>
  <si>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</si>
  <si>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</si>
  <si>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</si>
  <si>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</si>
  <si>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</si>
  <si>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</si>
  <si>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</si>
  <si>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</si>
  <si>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</si>
  <si>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</si>
  <si>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</si>
  <si>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</si>
  <si>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</si>
  <si>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</si>
  <si>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</si>
  <si>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</si>
  <si>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</si>
  <si>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</si>
  <si>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</si>
  <si>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</si>
  <si>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</si>
  <si>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</si>
  <si>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</si>
  <si>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</si>
  <si>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</si>
  <si>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</si>
  <si>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</si>
  <si>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</si>
  <si>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</si>
  <si>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</si>
  <si>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</si>
  <si>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</si>
  <si>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</si>
  <si>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</si>
  <si>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</si>
  <si>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</si>
  <si>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</si>
  <si>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</si>
  <si>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</si>
  <si>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</si>
  <si>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</si>
  <si>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</si>
  <si>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</si>
  <si>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</si>
  <si>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</si>
  <si>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</si>
  <si>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</si>
  <si>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</si>
  <si>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</si>
  <si>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</si>
  <si>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</si>
  <si>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</si>
  <si>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</si>
  <si>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</si>
  <si>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</si>
  <si>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</si>
  <si>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</si>
  <si>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</si>
  <si>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</si>
  <si>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</si>
  <si>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</si>
  <si>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</si>
  <si>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</si>
  <si>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</si>
  <si>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</si>
  <si>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</si>
  <si>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</si>
  <si>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</si>
  <si>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</si>
  <si>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</si>
  <si>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</si>
  <si>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</si>
  <si>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</si>
  <si>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</si>
  <si>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</si>
  <si>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</si>
  <si>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</si>
  <si>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</si>
  <si>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</si>
  <si>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</si>
  <si>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</si>
  <si>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</si>
  <si>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</si>
  <si>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</si>
  <si>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</si>
  <si>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</si>
  <si>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</si>
  <si>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</si>
  <si>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</si>
  <si>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</si>
  <si>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</si>
  <si>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</si>
  <si>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</si>
  <si>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</si>
  <si>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</si>
  <si>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</si>
  <si>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</si>
  <si>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</si>
  <si>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</si>
  <si>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</si>
  <si>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</si>
  <si>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</si>
  <si>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</si>
  <si>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</si>
  <si>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</si>
  <si>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</si>
  <si>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</si>
  <si>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</si>
  <si>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</si>
  <si>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</si>
  <si>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</si>
  <si>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</si>
  <si>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</si>
  <si>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</si>
  <si>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</si>
  <si>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</si>
  <si>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</si>
  <si>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</si>
  <si>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</si>
  <si>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</si>
  <si>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</si>
  <si>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</si>
  <si>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</si>
  <si>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</si>
  <si>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</si>
  <si>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</si>
  <si>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</si>
  <si>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</si>
  <si>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</si>
  <si>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</si>
  <si>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</si>
  <si>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</si>
  <si>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</si>
  <si>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</si>
  <si>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</si>
  <si>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</si>
  <si>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</si>
  <si>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</si>
  <si>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</si>
  <si>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</si>
  <si>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</si>
  <si>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</si>
  <si>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</si>
  <si>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</si>
  <si>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</si>
  <si>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</si>
  <si>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</si>
  <si>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</si>
  <si>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</si>
  <si>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</si>
  <si>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</si>
  <si>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</si>
  <si>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</si>
  <si>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</si>
  <si>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</si>
  <si>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</si>
  <si>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</si>
  <si>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</si>
  <si>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</si>
  <si>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</si>
  <si>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</si>
  <si>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</si>
  <si>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</si>
  <si>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</si>
  <si>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</si>
  <si>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</si>
  <si>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</si>
  <si>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</si>
  <si>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</si>
  <si>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</si>
  <si>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</si>
  <si>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</si>
  <si>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</si>
  <si>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</si>
  <si>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</si>
  <si>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</si>
  <si>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</si>
  <si>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</si>
  <si>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</si>
  <si>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</si>
  <si>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</si>
  <si>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</si>
  <si>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</si>
  <si>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</si>
  <si>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</si>
  <si>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</si>
  <si>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</si>
  <si>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</si>
  <si>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</si>
  <si>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</si>
  <si>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</si>
  <si>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</si>
  <si>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</si>
  <si>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</si>
  <si>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</si>
  <si>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</si>
  <si>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</si>
  <si>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</si>
  <si>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</si>
  <si>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</si>
  <si>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</si>
  <si>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</si>
  <si>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</si>
  <si>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</si>
  <si>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</si>
  <si>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</si>
  <si>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</si>
  <si>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</si>
  <si>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</si>
  <si>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</si>
  <si>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</si>
  <si>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</si>
  <si>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</si>
  <si>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</si>
  <si>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</si>
  <si>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</si>
  <si>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</si>
  <si>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</si>
  <si>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</si>
  <si>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</si>
  <si>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</si>
  <si>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</si>
  <si>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</si>
  <si>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</si>
  <si>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</si>
  <si>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</si>
  <si>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</si>
  <si>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</si>
  <si>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</si>
  <si>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</si>
  <si>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</si>
  <si>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</si>
  <si>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</si>
  <si>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</si>
  <si>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</si>
  <si>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</si>
  <si>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</si>
  <si>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</si>
  <si>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</si>
  <si>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</si>
  <si>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</si>
  <si>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</si>
  <si>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</si>
  <si>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</si>
  <si>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</si>
  <si>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</si>
  <si>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</si>
  <si>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</si>
  <si>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</si>
  <si>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</si>
  <si>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</si>
  <si>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</si>
  <si>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</si>
  <si>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</si>
  <si>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</si>
  <si>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</si>
  <si>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</si>
  <si>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</si>
  <si>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</si>
  <si>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</si>
  <si>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</si>
  <si>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</si>
  <si>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</si>
  <si>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</si>
  <si>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</si>
  <si>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</si>
  <si>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</si>
  <si>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</si>
  <si>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</si>
  <si>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</si>
  <si>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</si>
  <si>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</si>
  <si>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</si>
  <si>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</si>
  <si>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</si>
  <si>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</si>
  <si>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</si>
  <si>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</si>
  <si>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</si>
  <si>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</si>
  <si>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</si>
  <si>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</si>
  <si>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</si>
  <si>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</si>
  <si>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</si>
  <si>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</si>
  <si>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</si>
  <si>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</si>
  <si>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</si>
  <si>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</si>
  <si>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</si>
  <si>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</si>
  <si>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</si>
  <si>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</si>
  <si>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</si>
  <si>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</si>
  <si>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</si>
  <si>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</si>
  <si>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</si>
  <si>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</si>
  <si>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</si>
  <si>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</si>
  <si>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</si>
  <si>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</si>
  <si>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</si>
  <si>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</si>
  <si>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</si>
  <si>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</si>
  <si>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</si>
  <si>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</si>
  <si>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</si>
  <si>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</si>
  <si>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</si>
  <si>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</si>
  <si>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</si>
  <si>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</si>
  <si>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</si>
  <si>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</si>
  <si>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</si>
  <si>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</si>
  <si>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</si>
  <si>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</si>
  <si>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</si>
  <si>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</si>
  <si>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</si>
  <si>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</si>
  <si>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</si>
  <si>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</si>
  <si>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</si>
  <si>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</si>
  <si>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</si>
  <si>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</si>
  <si>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</si>
  <si>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</si>
  <si>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</si>
  <si>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</si>
  <si>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</si>
  <si>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</si>
  <si>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</si>
  <si>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</si>
  <si>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</si>
  <si>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</si>
  <si>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</si>
  <si>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</si>
  <si>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</si>
  <si>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</si>
  <si>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</si>
  <si>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</si>
  <si>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</si>
  <si>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</si>
  <si>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</si>
  <si>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</si>
  <si>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</si>
  <si>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</si>
  <si>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</si>
  <si>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</si>
  <si>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</si>
  <si>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</si>
  <si>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</si>
  <si>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</si>
  <si>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</si>
  <si>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</si>
  <si>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</si>
  <si>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</si>
  <si>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</si>
  <si>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</si>
  <si>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</si>
  <si>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</si>
  <si>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</si>
  <si>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</si>
  <si>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</si>
  <si>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</si>
  <si>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</si>
  <si>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</si>
  <si>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</si>
  <si>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</si>
  <si>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</si>
  <si>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</si>
  <si>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</si>
  <si>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</si>
  <si>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</si>
  <si>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</si>
  <si>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</si>
  <si>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</si>
  <si>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</si>
  <si>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</si>
  <si>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</si>
  <si>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</si>
  <si>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</si>
  <si>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</si>
  <si>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</si>
  <si>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</si>
  <si>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</si>
  <si>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</si>
  <si>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</si>
  <si>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</si>
  <si>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</si>
  <si>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</si>
  <si>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</si>
  <si>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</si>
  <si>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</si>
  <si>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</si>
  <si>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</si>
  <si>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</si>
  <si>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</si>
  <si>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</si>
  <si>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</si>
  <si>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</si>
  <si>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</si>
  <si>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</si>
  <si>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</si>
  <si>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</si>
  <si>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</si>
  <si>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</si>
  <si>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</si>
  <si>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</si>
  <si>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</si>
  <si>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</si>
  <si>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</si>
  <si>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</si>
  <si>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</si>
  <si>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</si>
  <si>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</si>
  <si>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</si>
  <si>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</si>
  <si>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</si>
  <si>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</si>
  <si>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</si>
  <si>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</si>
  <si>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</si>
  <si>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</si>
  <si>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</si>
  <si>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</si>
  <si>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</si>
  <si>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</si>
  <si>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</si>
  <si>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</si>
  <si>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</si>
  <si>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</si>
  <si>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</si>
  <si>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</si>
  <si>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</si>
  <si>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</si>
  <si>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</si>
  <si>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</si>
  <si>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</si>
  <si>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</si>
  <si>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</si>
  <si>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</si>
  <si>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</si>
  <si>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</si>
  <si>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</si>
  <si>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</si>
  <si>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</si>
  <si>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</si>
  <si>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</si>
  <si>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</si>
  <si>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</si>
  <si>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</si>
  <si>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</si>
  <si>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</si>
  <si>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</si>
  <si>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</si>
  <si>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</si>
  <si>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</si>
  <si>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</si>
  <si>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</si>
  <si>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</si>
  <si>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</si>
  <si>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</si>
  <si>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</si>
  <si>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</si>
  <si>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</si>
  <si>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</si>
  <si>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</si>
  <si>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</si>
  <si>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</si>
  <si>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</si>
  <si>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</si>
  <si>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</si>
  <si>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</si>
  <si>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</si>
  <si>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</si>
  <si>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</si>
  <si>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</si>
  <si>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</si>
  <si>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</si>
  <si>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</si>
  <si>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</si>
  <si>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</si>
  <si>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</si>
  <si>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</si>
  <si>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</si>
  <si>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</si>
  <si>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</si>
  <si>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</si>
  <si>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</si>
  <si>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</si>
  <si>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</si>
  <si>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</si>
  <si>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</si>
  <si>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</si>
  <si>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</si>
  <si>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</si>
  <si>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</si>
  <si>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</si>
  <si>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</si>
  <si>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</si>
  <si>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</si>
  <si>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</si>
  <si>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</si>
  <si>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</si>
  <si>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</si>
  <si>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</si>
  <si>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</si>
  <si>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</si>
  <si>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</si>
  <si>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</si>
  <si>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</si>
  <si>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</si>
  <si>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</si>
  <si>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</si>
  <si>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</si>
  <si>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</si>
  <si>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</si>
  <si>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</si>
  <si>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</si>
  <si>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</si>
  <si>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</si>
  <si>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</si>
  <si>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</si>
  <si>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</si>
  <si>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</si>
  <si>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</si>
  <si>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</si>
  <si>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</si>
  <si>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</si>
  <si>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</si>
  <si>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</si>
  <si>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</si>
  <si>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</si>
  <si>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</si>
  <si>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</si>
  <si>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</si>
  <si>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</si>
  <si>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</si>
  <si>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</si>
  <si>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</si>
  <si>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</si>
  <si>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</si>
  <si>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</si>
  <si>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</si>
  <si>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</si>
  <si>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</si>
  <si>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</si>
  <si>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</si>
  <si>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</si>
  <si>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</si>
  <si>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</si>
  <si>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</si>
  <si>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</si>
  <si>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</si>
  <si>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</si>
  <si>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</si>
  <si>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</si>
  <si>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</si>
  <si>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</si>
  <si>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</si>
  <si>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</si>
  <si>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</si>
  <si>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</si>
  <si>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</si>
  <si>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</si>
  <si>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</si>
  <si>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</si>
  <si>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</si>
  <si>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</si>
  <si>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</si>
  <si>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</si>
  <si>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</si>
  <si>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</si>
  <si>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</si>
  <si>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</si>
  <si>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</si>
  <si>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</si>
  <si>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</si>
  <si>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</si>
  <si>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</si>
  <si>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</si>
  <si>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</si>
  <si>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</si>
  <si>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</si>
  <si>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</si>
  <si>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</si>
  <si>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</si>
  <si>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</si>
  <si>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</si>
  <si>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</si>
  <si>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</si>
  <si>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</si>
  <si>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</si>
  <si>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</si>
  <si>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</si>
  <si>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</si>
  <si>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</si>
  <si>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</si>
  <si>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</si>
  <si>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</si>
  <si>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</si>
  <si>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</si>
  <si>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</si>
  <si>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</si>
  <si>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</si>
  <si>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</si>
  <si>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</si>
  <si>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</si>
  <si>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</si>
  <si>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</si>
  <si>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</si>
  <si>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</si>
  <si>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</si>
  <si>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</si>
  <si>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</si>
  <si>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</si>
  <si>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</si>
  <si>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</si>
  <si>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</si>
  <si>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</si>
  <si>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</si>
  <si>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</si>
  <si>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</si>
  <si>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</si>
  <si>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</si>
  <si>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</si>
  <si>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</si>
  <si>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</si>
  <si>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</si>
  <si>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</si>
  <si>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</si>
  <si>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</si>
  <si>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</si>
  <si>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</si>
  <si>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</si>
  <si>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</si>
  <si>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</si>
  <si>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</si>
  <si>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</si>
  <si>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</si>
  <si>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</si>
  <si>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</si>
  <si>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</si>
  <si>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</si>
  <si>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</si>
  <si>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</si>
  <si>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</si>
  <si>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</si>
  <si>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</si>
  <si>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</si>
  <si>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</si>
  <si>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</si>
  <si>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</si>
  <si>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</si>
  <si>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</si>
  <si>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</si>
  <si>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</si>
  <si>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</si>
  <si>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</si>
  <si>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</si>
  <si>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</si>
  <si>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</si>
  <si>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</si>
  <si>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</si>
  <si>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</si>
  <si>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</si>
  <si>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</si>
  <si>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</si>
  <si>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</si>
  <si>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</si>
  <si>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</si>
  <si>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</si>
  <si>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</si>
  <si>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</si>
  <si>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</si>
  <si>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</si>
  <si>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</si>
  <si>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</si>
  <si>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</si>
  <si>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</si>
  <si>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</si>
  <si>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</si>
  <si>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</si>
  <si>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</si>
  <si>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</si>
  <si>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</si>
  <si>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</si>
  <si>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</si>
  <si>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</si>
  <si>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</si>
  <si>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</si>
  <si>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</si>
  <si>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</si>
  <si>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</si>
  <si>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</si>
  <si>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</si>
  <si>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</si>
  <si>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</si>
  <si>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</si>
  <si>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</si>
  <si>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</si>
  <si>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</si>
  <si>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</si>
  <si>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</si>
  <si>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</si>
  <si>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</si>
  <si>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</si>
  <si>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</si>
  <si>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</si>
  <si>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</si>
  <si>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</si>
  <si>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</si>
  <si>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</si>
  <si>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</si>
  <si>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</si>
  <si>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</si>
  <si>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</si>
  <si>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</si>
  <si>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</si>
  <si>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</si>
  <si>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</si>
  <si>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</si>
  <si>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</si>
  <si>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</si>
  <si>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</si>
  <si>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</si>
  <si>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</si>
  <si>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</si>
  <si>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</si>
  <si>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</si>
  <si>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</si>
  <si>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</si>
  <si>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</si>
  <si>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</si>
  <si>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</si>
  <si>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</si>
  <si>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</si>
  <si>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</si>
  <si>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</si>
  <si>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</si>
  <si>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</si>
  <si>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</si>
  <si>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</si>
  <si>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</si>
  <si>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</si>
  <si>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</si>
  <si>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</si>
  <si>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</si>
  <si>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</si>
  <si>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</si>
  <si>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</si>
  <si>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</si>
  <si>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</si>
  <si>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</si>
  <si>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</si>
  <si>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</si>
  <si>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</si>
  <si>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</si>
  <si>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</si>
  <si>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</si>
  <si>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</si>
  <si>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</si>
  <si>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</si>
  <si>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</si>
  <si>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</si>
  <si>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</si>
  <si>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</si>
  <si>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</si>
  <si>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</si>
  <si>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</si>
  <si>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</si>
  <si>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</si>
  <si>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</si>
  <si>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</si>
  <si>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</si>
  <si>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</si>
  <si>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</si>
  <si>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</si>
  <si>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</si>
  <si>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</si>
  <si>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</si>
  <si>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</si>
  <si>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</si>
  <si>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</si>
  <si>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</si>
  <si>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</si>
  <si>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</si>
  <si>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</si>
  <si>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</si>
  <si>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</si>
  <si>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</si>
  <si>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</si>
  <si>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</si>
  <si>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</si>
  <si>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</si>
  <si>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</si>
  <si>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</si>
  <si>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</si>
  <si>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</si>
  <si>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</si>
  <si>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</si>
  <si>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</si>
  <si>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</si>
  <si>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</si>
  <si>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</si>
  <si>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</si>
  <si>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</si>
  <si>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</si>
  <si>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</si>
  <si>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</si>
  <si>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</si>
  <si>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</si>
  <si>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</si>
  <si>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</si>
  <si>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</si>
  <si>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</si>
  <si>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</si>
  <si>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</si>
  <si>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</si>
  <si>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</si>
  <si>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</si>
  <si>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</si>
  <si>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</si>
  <si>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</si>
  <si>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</si>
  <si>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</si>
  <si>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</si>
  <si>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</si>
  <si>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</si>
  <si>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</si>
  <si>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</t>
  </si>
  <si>
    <t>MC1 as 08:32 - Licença as 09:17h - Deslocando pro km de trabalho</t>
  </si>
  <si>
    <t>Em intervalo as 11:16h as 14h</t>
  </si>
  <si>
    <t>Pronto as 07:45h</t>
  </si>
  <si>
    <t>Pronto as 07:45h - após I83  - tempo virou pra chuva no local</t>
  </si>
  <si>
    <t>Previsão de pronto as 10h</t>
  </si>
  <si>
    <t>Aguardando contato da equipe por trem, local sem sinal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</si>
  <si>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</si>
  <si>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</si>
  <si>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</si>
  <si>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</si>
  <si>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</si>
  <si>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</si>
  <si>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</si>
  <si>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</si>
  <si>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</si>
  <si>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</si>
  <si>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</si>
  <si>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</si>
  <si>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</si>
  <si>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</si>
  <si>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08:24h - Intervalo das 9h as 12:40h</t>
  </si>
  <si>
    <t>Carga de brita</t>
  </si>
  <si>
    <t xml:space="preserve">Descarga de dormentes no km 37,5 ao 38,5 </t>
  </si>
  <si>
    <t>ZRL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</si>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</sst>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G246" activePane="topRight" state="frozen"/>
      <selection pane="topRight" activeCell="K261" sqref="K26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1</v>
      </c>
      <c r="BI212" s="14"/>
      <c r="BJ212" s="14" t="s">
        <v>1706</v>
      </c>
      <c r="BK212" s="14" t="s">
        <v>1707</v>
      </c>
      <c r="BL212" s="13"/>
      <c r="BM212" s="12"/>
      <c r="BN212" s="12"/>
      <c r="BO212" s="130"/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0.58333333333333337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0.11388888888888893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0.91111111111111143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1712</v>
      </c>
      <c r="BK215" s="14" t="s">
        <v>1713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1723</v>
      </c>
      <c r="BK222" s="14" t="s">
        <v>1724</v>
      </c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1</v>
      </c>
      <c r="BI223" s="14"/>
      <c r="BJ223" s="215" t="s">
        <v>1725</v>
      </c>
      <c r="BK223" s="14" t="s">
        <v>1726</v>
      </c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Produção</v>
      </c>
      <c r="BR223" s="15">
        <f>IF(OR(B223="",F223=""),"*",AY223/P223)</f>
        <v>1.0000000000000004</v>
      </c>
      <c r="BS223" s="15">
        <f>IF(OR(B223="",F223=""),"*",BA223/Q223)</f>
        <v>0</v>
      </c>
      <c r="BT223" s="231"/>
    </row>
    <row r="224" spans="1:72" hidden="1">
      <c r="A224" s="44" t="str">
        <f t="shared" si="27"/>
        <v>E14</v>
      </c>
      <c r="B224" s="250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277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1</v>
      </c>
      <c r="BI226" s="14"/>
      <c r="BJ226" s="14" t="s">
        <v>1728</v>
      </c>
      <c r="BK226" s="14"/>
      <c r="BL226" s="13"/>
      <c r="BM226" s="12"/>
      <c r="BN226" s="12"/>
      <c r="BO226" s="130"/>
      <c r="BP226" s="14"/>
      <c r="BQ226" s="10" t="str">
        <f t="shared" si="28"/>
        <v>Produção e Intervalo</v>
      </c>
      <c r="BR226" s="15">
        <f t="shared" si="29"/>
        <v>0</v>
      </c>
      <c r="BS226" s="15">
        <f t="shared" si="30"/>
        <v>0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>V8646074</v>
      </c>
      <c r="B230" s="132">
        <v>46074</v>
      </c>
      <c r="C230" s="7">
        <f>IF(BS_CONTROLE[[#This Row],[DATA]]="","",WEEKNUM(BS_CONTROLE[[#This Row],[DATA]]))</f>
        <v>8</v>
      </c>
      <c r="D230" s="45" t="s">
        <v>846</v>
      </c>
      <c r="E230" s="175">
        <v>269</v>
      </c>
      <c r="F230" s="133" t="s">
        <v>745</v>
      </c>
      <c r="G230" s="8" t="str">
        <f>IF(D230="","*",VLOOKUP(F230,BS_ATIVIDADE[#All],3,FALSE))</f>
        <v>MECANIZAÇÃO - SOCADORA</v>
      </c>
      <c r="H230" s="134" t="s">
        <v>255</v>
      </c>
      <c r="I230" s="134" t="s">
        <v>255</v>
      </c>
      <c r="J230" s="150">
        <v>98</v>
      </c>
      <c r="K230" s="150">
        <v>659.976</v>
      </c>
      <c r="L230" s="71">
        <v>662.91099999999994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30" s="134">
        <v>0.4375</v>
      </c>
      <c r="P230" s="134">
        <v>0.125</v>
      </c>
      <c r="Q230" s="71">
        <v>1680</v>
      </c>
      <c r="R230" s="9" t="str">
        <f>IFERROR(_xlfn.XLOOKUP(F230, BS_ATIVIDADE[ATIVIDADE],BS_ATIVIDADE[UNIDADE] ), "*")</f>
        <v>M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188" t="str">
        <f>IFERROR(_xlfn.XLOOKUP(J230, BASE_MAPA!$B$2:$B$420, BASE_MAPA!$G$2:$G$420), "ERRO")</f>
        <v>ALTO ARAGUAIA - RONDONOPOLIS</v>
      </c>
      <c r="V230" s="142" t="s">
        <v>1274</v>
      </c>
      <c r="W230" s="134" t="s">
        <v>1275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MECANIZAÇÃO - SOCADORA</v>
      </c>
      <c r="AJ230" s="8" t="str">
        <f>IF(D230="","*",VLOOKUP(AI230,BS_ATIVIDADE[#Data],3,FALSE))</f>
        <v>MECANIZAÇÃO - SOCADORA</v>
      </c>
      <c r="AK230" s="166" t="str">
        <f>IF(BS_CONTROLE[[#This Row],[Local - Partida]]=0, "-", BS_CONTROLE[[#This Row],[Local - Partida]])</f>
        <v>TIQ</v>
      </c>
      <c r="AL230" s="166" t="str">
        <f>IF(BS_CONTROLE[[#This Row],[Local - Encerramento]]=0, "-", BS_CONTROLE[[#This Row],[Local - Encerramento]])</f>
        <v>TIQ</v>
      </c>
      <c r="AM230" s="166" t="str">
        <f>IF(BS_CONTROLE[[#This Row],[Entre - Estações]]=0, "-", BS_CONTROLE[[#This Row],[Entre - Estações]])</f>
        <v>TBS</v>
      </c>
      <c r="AN230" s="166" t="str">
        <f>IF(BS_CONTROLE[[#This Row],[SB]]=0, "-", BS_CONTROLE[[#This Row],[SB]])</f>
        <v>TBS1</v>
      </c>
      <c r="AO230" s="167">
        <f>IF(BS_CONTROLE[[#This Row],[SUB]]=0, "-", BS_CONTROLE[[#This Row],[SUB]])</f>
        <v>98</v>
      </c>
      <c r="AP230" s="168">
        <f>IF(BS_CONTROLE[[#This Row],[KM - Inicio]]=0, "-", BS_CONTROLE[[#This Row],[KM - Inicio]])</f>
        <v>659.976</v>
      </c>
      <c r="AQ230" s="168">
        <f>IF(BS_CONTROLE[[#This Row],[KM - Fim]]=0, "-", BS_CONTROLE[[#This Row],[KM - Fim]])</f>
        <v>662.91099999999994</v>
      </c>
      <c r="AR230" s="32"/>
      <c r="AS230" s="32"/>
      <c r="AT230" s="32"/>
      <c r="AU230" s="32"/>
      <c r="AV230" s="32"/>
      <c r="AW230" s="32"/>
      <c r="AX230" s="32"/>
      <c r="AY230" s="174">
        <f>IF(D230="","*",IFERROR(IF(ISODD(COUNT(AS230:AX230)),"ERRO",SUM((AT230-AS230),(AV230-AU230),(AX230-AW230))),"ERRO"))</f>
        <v>0</v>
      </c>
      <c r="AZ230" s="11"/>
      <c r="BA230" s="60"/>
      <c r="BB230" s="9" t="str">
        <f>IFERROR(_xlfn.XLOOKUP(AI230, BS_ATIVIDADE[ATIVIDADE],BS_ATIVIDADE[UNIDADE] ), "*")</f>
        <v>M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89" t="str">
        <f>IFERROR(_xlfn.XLOOKUP(AO230, BASE_MAPA!$B$2:$B$420, BASE_MAPA!$G$2:$G$420), "ERRO")</f>
        <v>ALTO ARAGUAIA - RONDONOPOLIS</v>
      </c>
      <c r="BF230" s="169" t="str">
        <f>IF(BS_CONTROLE[[#This Row],[Responsavel pelo boletim]]=0, "-", BS_CONTROLE[[#This Row],[Responsavel pelo boletim]])</f>
        <v>Antonioni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Produção e Intervalo</v>
      </c>
      <c r="BR230" s="15">
        <f t="shared" si="29"/>
        <v>0</v>
      </c>
      <c r="BS230" s="15">
        <f t="shared" si="30"/>
        <v>0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272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1729</v>
      </c>
      <c r="X234" s="151" t="s">
        <v>1005</v>
      </c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208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499TGR1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277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803</v>
      </c>
      <c r="G241" s="8" t="str">
        <f>IF(D241="","*",VLOOKUP(F241,BS_ATIVIDADE[#All],3,FALSE))</f>
        <v>DORMENTE - DESCARGA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1730</v>
      </c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PDM - DESCARGA - DORMENTE</v>
      </c>
      <c r="AJ241" s="8" t="str">
        <f>IF(D241="","*",VLOOKUP(AI241,BS_ATIVIDADE[#Data],3,FALSE))</f>
        <v>DORMENTE - DESCARGA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611</v>
      </c>
      <c r="I247" s="134" t="s">
        <v>1731</v>
      </c>
      <c r="J247" s="150">
        <v>103</v>
      </c>
      <c r="K247" s="150">
        <v>2116.34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PIT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PIT</v>
      </c>
      <c r="AN247" s="166" t="str">
        <f>IF(BS_CONTROLE[[#This Row],[SB]]=0, "-", BS_CONTROLE[[#This Row],[SB]])</f>
        <v>PIT1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2116.34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/>
      <c r="I261" s="134"/>
      <c r="J261" s="150">
        <v>98</v>
      </c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ALTO ARAGUAIA - RONDONOPOLIS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>
        <f>IF(BS_CONTROLE[[#This Row],[SUB]]=0, "-", BS_CONTROLE[[#This Row],[SUB]])</f>
        <v>98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e">
        <f t="shared" si="28"/>
        <v>#DIV/0!</v>
      </c>
      <c r="BR261" s="15" t="e">
        <f t="shared" si="29"/>
        <v>#DIV/0!</v>
      </c>
      <c r="BS261" s="15" t="e">
        <f t="shared" si="30"/>
        <v>#DIV/0!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302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304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305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306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308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309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310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311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314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316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2" operator="equal">
      <formula>"ERRO"</formula>
    </cfRule>
  </conditionalFormatting>
  <conditionalFormatting sqref="X4 Y1:Z4 Y8:Z757">
    <cfRule type="cellIs" dxfId="125" priority="18511" operator="equal">
      <formula>"OPORTUNIDADE"</formula>
    </cfRule>
  </conditionalFormatting>
  <conditionalFormatting sqref="AZ6:AZ757">
    <cfRule type="expression" dxfId="124" priority="18506">
      <formula>$BU6=1</formula>
    </cfRule>
  </conditionalFormatting>
  <conditionalFormatting sqref="BQ6:BQ757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7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7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0:Y1048576">
    <cfRule type="cellIs" dxfId="113" priority="18328" operator="equal">
      <formula>"OPORTUNIDADE"</formula>
    </cfRule>
  </conditionalFormatting>
  <conditionalFormatting sqref="Y1047820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7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7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1732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1733</v>
      </c>
      <c r="E3" s="176" t="s">
        <v>1734</v>
      </c>
      <c r="F3" s="176" t="s">
        <v>1735</v>
      </c>
      <c r="G3" s="176" t="s">
        <v>1736</v>
      </c>
      <c r="H3" s="176" t="s">
        <v>1737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1738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1739</v>
      </c>
      <c r="D12" s="177">
        <v>9049</v>
      </c>
      <c r="E12" s="178">
        <v>46044</v>
      </c>
      <c r="F12" s="180" t="s">
        <v>1740</v>
      </c>
      <c r="G12" s="177" t="s">
        <v>1741</v>
      </c>
      <c r="H12" s="177"/>
    </row>
    <row r="13" spans="3:8">
      <c r="C13" s="177" t="s">
        <v>1739</v>
      </c>
      <c r="D13" s="177">
        <v>9044</v>
      </c>
      <c r="E13" s="178">
        <v>46044</v>
      </c>
      <c r="F13" s="180" t="s">
        <v>1742</v>
      </c>
      <c r="G13" s="177" t="s">
        <v>1743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1744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1744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1745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1746</v>
      </c>
      <c r="B3" s="91" t="s">
        <v>1747</v>
      </c>
      <c r="C3" s="91" t="s">
        <v>636</v>
      </c>
      <c r="D3" s="92" t="s">
        <v>1212</v>
      </c>
      <c r="E3" s="92" t="s">
        <v>4</v>
      </c>
      <c r="F3" s="92" t="s">
        <v>1748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1749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FERRONORTE</v>
      </c>
      <c r="E236" s="96" t="str">
        <f>IF(FN_MC!T230="","*",FN_MC!T230)</f>
        <v>TGR-TRO</v>
      </c>
      <c r="F236" s="96">
        <f>IF(FN_MC!B230="","*",FN_MC!B230)</f>
        <v>46074</v>
      </c>
      <c r="G236" s="96" t="str">
        <f>IF(FN_MC!D230="","*",FN_MC!D230)</f>
        <v>V86</v>
      </c>
      <c r="H236" s="96" t="str">
        <f>IF(FN_MC!F230="","*",FN_MC!F230)</f>
        <v>MECANIZAÇÃO - SOCADORA</v>
      </c>
      <c r="I236" s="96" t="str">
        <f>IF(FN_MC!H230="","*",FN_MC!H230)</f>
        <v>TIQ</v>
      </c>
      <c r="J236" s="96" t="str">
        <f>IF(FN_MC!I230="","*",FN_MC!I230)</f>
        <v>TIQ</v>
      </c>
      <c r="K236" s="96" t="str">
        <f>IF(FN_MC!M230="","*",FN_MC!M230)</f>
        <v>TBS</v>
      </c>
      <c r="L236" s="186" t="str">
        <f>IF(FN_MC!N230="","*",FN_MC!N230)</f>
        <v>TBS1</v>
      </c>
      <c r="M236" s="97">
        <f>IF(FN_MC!J230="","*",FN_MC!J230)</f>
        <v>98</v>
      </c>
      <c r="N236" s="173">
        <f>IF(FN_MC!K230="","*",FN_MC!K230)</f>
        <v>659.976</v>
      </c>
      <c r="O236" s="173">
        <f>IF(FN_MC!L230="","*",FN_MC!L230)</f>
        <v>662.91099999999994</v>
      </c>
      <c r="P236" s="107">
        <f>IF(FN_MC!O230="","*",FN_MC!O230)</f>
        <v>0.4375</v>
      </c>
      <c r="Q236" s="107">
        <f>IF(FN_MC!P230="","*",FN_MC!P230)</f>
        <v>0.125</v>
      </c>
      <c r="R236" s="96" t="str">
        <f>IF(FN_MC!Q230="","*",CONCATENATE(FN_MC!Q230," ",FN_MC!R230))</f>
        <v>1680 M</v>
      </c>
      <c r="S236" s="96" t="str">
        <f>IF(FN_MC!V230="","*",FN_MC!V230)</f>
        <v>Antonioni</v>
      </c>
      <c r="T236" s="96" t="str">
        <f>IF(FN_MC!W230="","*",FN_MC!W230)</f>
        <v>Socaria mecanizada</v>
      </c>
      <c r="U236" s="98">
        <f ca="1">_xlfn.XLOOKUP(G236&amp;$U$3,BS_CONTROLE[CHAVE],BS_CONTROLE[Quantidade_11],"-")</f>
        <v>0</v>
      </c>
      <c r="V236" s="98">
        <f ca="1">_xlfn.XLOOKUP(G236&amp;$V$3,BS_CONTROLE[CHAVE],BS_CONTROLE[Quantidade_11],"-")</f>
        <v>0</v>
      </c>
      <c r="W236" s="98">
        <f ca="1">_xlfn.XLOOKUP(G236&amp;$W$3,BS_CONTROLE[CHAVE],BS_CONTROLE[Quantidade_11],"-")</f>
        <v>0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*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*</v>
      </c>
      <c r="B239" s="95" t="str">
        <f>IF(FN_MC!X233="","*",FN_MC!X233)</f>
        <v>*</v>
      </c>
      <c r="C239" s="95" t="str">
        <f>IF(FN_MC!Z233="","*",FN_MC!Z233)</f>
        <v>*</v>
      </c>
      <c r="D239" s="96" t="str">
        <f>IF(FN_MC!S233="","*",FN_MC!S233)</f>
        <v>-</v>
      </c>
      <c r="E239" s="96" t="str">
        <f>IF(FN_MC!T233="","*",FN_MC!T233)</f>
        <v>-</v>
      </c>
      <c r="F239" s="96" t="str">
        <f>IF(FN_MC!B233="","*",FN_MC!B233)</f>
        <v>*</v>
      </c>
      <c r="G239" s="96" t="str">
        <f>IF(FN_MC!D233="","*",FN_MC!D233)</f>
        <v>*</v>
      </c>
      <c r="H239" s="96" t="str">
        <f>IF(FN_MC!F233="","*",FN_MC!F233)</f>
        <v>*</v>
      </c>
      <c r="I239" s="96" t="str">
        <f>IF(FN_MC!H233="","*",FN_MC!H233)</f>
        <v>*</v>
      </c>
      <c r="J239" s="96" t="str">
        <f>IF(FN_MC!I233="","*",FN_MC!I233)</f>
        <v>*</v>
      </c>
      <c r="K239" s="96" t="str">
        <f>IF(FN_MC!M233="","*",FN_MC!M233)</f>
        <v>-</v>
      </c>
      <c r="L239" s="186" t="str">
        <f>IF(FN_MC!N233="","*",FN_MC!N233)</f>
        <v>-</v>
      </c>
      <c r="M239" s="97" t="str">
        <f>IF(FN_MC!J233="","*",FN_MC!J233)</f>
        <v>*</v>
      </c>
      <c r="N239" s="173" t="str">
        <f>IF(FN_MC!K233="","*",FN_MC!K233)</f>
        <v>*</v>
      </c>
      <c r="O239" s="173" t="str">
        <f>IF(FN_MC!L233="","*",FN_MC!L233)</f>
        <v>-</v>
      </c>
      <c r="P239" s="107" t="str">
        <f>IF(FN_MC!O233="","*",FN_MC!O233)</f>
        <v>*</v>
      </c>
      <c r="Q239" s="107" t="str">
        <f>IF(FN_MC!P233="","*",FN_MC!P233)</f>
        <v>*</v>
      </c>
      <c r="R239" s="96" t="str">
        <f>IF(FN_MC!Q233="","*",CONCATENATE(FN_MC!Q233," ",FN_MC!R233))</f>
        <v>*</v>
      </c>
      <c r="S239" s="96" t="str">
        <f>IF(FN_MC!V233="","*",FN_MC!V233)</f>
        <v>*</v>
      </c>
      <c r="T239" s="96" t="str">
        <f>IF(FN_MC!W233="","*",FN_MC!W233)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*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*</v>
      </c>
      <c r="B241" s="95" t="str">
        <f>IF(FN_MC!X235="","*",FN_MC!X235)</f>
        <v>*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499TGR1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*</v>
      </c>
      <c r="B243" s="95" t="str">
        <f>IF(FN_MC!X237="","*",FN_MC!X237)</f>
        <v>*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*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*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PDM - DESCARGA - DORMENTE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*</v>
      </c>
      <c r="B249" s="95" t="str">
        <f>IF(FN_MC!X244="","*",FN_MC!X244)</f>
        <v>*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*</v>
      </c>
      <c r="B252" s="95" t="str">
        <f>IF(FN_MC!X247="","*",FN_MC!X247)</f>
        <v>*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PIT</v>
      </c>
      <c r="J252" s="96" t="str">
        <f>IF(FN_MC!I247="","*",FN_MC!I247)</f>
        <v>ZRL</v>
      </c>
      <c r="K252" s="96" t="str">
        <f>IF(FN_MC!M247="","*",FN_MC!M247)</f>
        <v>PIT</v>
      </c>
      <c r="L252" s="186" t="str">
        <f>IF(FN_MC!N247="","*",FN_MC!N247)</f>
        <v>PIT1</v>
      </c>
      <c r="M252" s="97">
        <f>IF(FN_MC!J247="","*",FN_MC!J247)</f>
        <v>103</v>
      </c>
      <c r="N252" s="173">
        <f>IF(FN_MC!K247="","*",FN_MC!K247)</f>
        <v>2116.34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0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*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*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415</v>
      </c>
      <c r="V261" s="98">
        <f ca="1">_xlfn.XLOOKUP(G261&amp;$V$3,BS_CONTROLE[CHAVE],BS_CONTROLE[Quantidade_11],"-")</f>
        <v>1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*</v>
      </c>
      <c r="C266" s="95" t="str">
        <f>IF(FN_MC!Z261="","*",FN_MC!Z261)</f>
        <v>*</v>
      </c>
      <c r="D266" s="96" t="str">
        <f>IF(FN_MC!S261="","*",FN_MC!S261)</f>
        <v>-</v>
      </c>
      <c r="E266" s="96" t="str">
        <f>IF(FN_MC!T261="","*",FN_MC!T261)</f>
        <v>-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>*</v>
      </c>
      <c r="J266" s="96" t="str">
        <f>IF(FN_MC!I261="","*",FN_MC!I261)</f>
        <v>*</v>
      </c>
      <c r="K266" s="96" t="str">
        <f>IF(FN_MC!M261="","*",FN_MC!M261)</f>
        <v>-</v>
      </c>
      <c r="L266" s="186" t="str">
        <f>IF(FN_MC!N261="","*",FN_MC!N261)</f>
        <v>-</v>
      </c>
      <c r="M266" s="97">
        <f>IF(FN_MC!J261="","*",FN_MC!J261)</f>
        <v>98</v>
      </c>
      <c r="N266" s="173" t="str">
        <f>IF(FN_MC!K261="","*",FN_MC!K261)</f>
        <v>*</v>
      </c>
      <c r="O266" s="173" t="str">
        <f>IF(FN_MC!L261="","*",FN_MC!L261)</f>
        <v>-</v>
      </c>
      <c r="P266" s="107" t="str">
        <f>IF(FN_MC!O261="","*",FN_MC!O261)</f>
        <v>*</v>
      </c>
      <c r="Q266" s="107" t="str">
        <f>IF(FN_MC!P261="","*",FN_MC!P261)</f>
        <v>*</v>
      </c>
      <c r="R266" s="96" t="str">
        <f>IF(FN_MC!Q261="","*",CONCATENATE(FN_MC!Q261," ",FN_MC!R261))</f>
        <v>*</v>
      </c>
      <c r="S266" s="96" t="str">
        <f>IF(FN_MC!V261="","*",FN_MC!V261)</f>
        <v>*</v>
      </c>
      <c r="T266" s="96" t="str">
        <f>IF(FN_MC!W261="","*",FN_MC!W261)</f>
        <v>*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*</v>
      </c>
      <c r="C269" s="95" t="str">
        <f>IF(FN_MC!Z264="","*",FN_MC!Z264)</f>
        <v>*</v>
      </c>
      <c r="D269" s="96" t="str">
        <f>IF(FN_MC!S264="","*",FN_MC!S264)</f>
        <v>-</v>
      </c>
      <c r="E269" s="96" t="str">
        <f>IF(FN_MC!T264="","*",FN_MC!T264)</f>
        <v>-</v>
      </c>
      <c r="F269" s="96" t="str">
        <f>IF(FN_MC!B264="","*",FN_MC!B264)</f>
        <v>*</v>
      </c>
      <c r="G269" s="96" t="str">
        <f>IF(FN_MC!D264="","*",FN_MC!D264)</f>
        <v>*</v>
      </c>
      <c r="H269" s="96" t="str">
        <f>IF(FN_MC!F264="","*",FN_MC!F264)</f>
        <v>*</v>
      </c>
      <c r="I269" s="96" t="str">
        <f>IF(FN_MC!H264="","*",FN_MC!H264)</f>
        <v>*</v>
      </c>
      <c r="J269" s="96" t="str">
        <f>IF(FN_MC!I264="","*",FN_MC!I264)</f>
        <v>*</v>
      </c>
      <c r="K269" s="96" t="str">
        <f>IF(FN_MC!M264="","*",FN_MC!M264)</f>
        <v>-</v>
      </c>
      <c r="L269" s="186" t="str">
        <f>IF(FN_MC!N264="","*",FN_MC!N264)</f>
        <v>-</v>
      </c>
      <c r="M269" s="97" t="str">
        <f>IF(FN_MC!J264="","*",FN_MC!J264)</f>
        <v>*</v>
      </c>
      <c r="N269" s="173" t="str">
        <f>IF(FN_MC!K264="","*",FN_MC!K264)</f>
        <v>*</v>
      </c>
      <c r="O269" s="173" t="str">
        <f>IF(FN_MC!L264="","*",FN_MC!L264)</f>
        <v>-</v>
      </c>
      <c r="P269" s="107" t="str">
        <f>IF(FN_MC!O264="","*",FN_MC!O264)</f>
        <v>*</v>
      </c>
      <c r="Q269" s="107" t="str">
        <f>IF(FN_MC!P264="","*",FN_MC!P264)</f>
        <v>*</v>
      </c>
      <c r="R269" s="96" t="str">
        <f>IF(FN_MC!Q264="","*",CONCATENATE(FN_MC!Q264," ",FN_MC!R264))</f>
        <v>*</v>
      </c>
      <c r="S269" s="96" t="str">
        <f>IF(FN_MC!V264="","*",FN_MC!V264)</f>
        <v>*</v>
      </c>
      <c r="T269" s="96" t="str">
        <f>IF(FN_MC!W264="","*",FN_MC!W264)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*</v>
      </c>
      <c r="C271" s="95" t="str">
        <f>IF(FN_MC!Z266="","*",FN_MC!Z266)</f>
        <v>*</v>
      </c>
      <c r="D271" s="96" t="str">
        <f>IF(FN_MC!S266="","*",FN_MC!S266)</f>
        <v>-</v>
      </c>
      <c r="E271" s="96" t="str">
        <f>IF(FN_MC!T266="","*",FN_MC!T266)</f>
        <v>-</v>
      </c>
      <c r="F271" s="96" t="str">
        <f>IF(FN_MC!B266="","*",FN_MC!B266)</f>
        <v>*</v>
      </c>
      <c r="G271" s="96" t="str">
        <f>IF(FN_MC!D266="","*",FN_MC!D266)</f>
        <v>*</v>
      </c>
      <c r="H271" s="96" t="str">
        <f>IF(FN_MC!F266="","*",FN_MC!F266)</f>
        <v>*</v>
      </c>
      <c r="I271" s="96" t="str">
        <f>IF(FN_MC!H266="","*",FN_MC!H266)</f>
        <v>*</v>
      </c>
      <c r="J271" s="96" t="str">
        <f>IF(FN_MC!I266="","*",FN_MC!I266)</f>
        <v>*</v>
      </c>
      <c r="K271" s="96" t="str">
        <f>IF(FN_MC!M266="","*",FN_MC!M266)</f>
        <v>-</v>
      </c>
      <c r="L271" s="186" t="str">
        <f>IF(FN_MC!N266="","*",FN_MC!N266)</f>
        <v>-</v>
      </c>
      <c r="M271" s="97" t="str">
        <f>IF(FN_MC!J266="","*",FN_MC!J266)</f>
        <v>*</v>
      </c>
      <c r="N271" s="173" t="str">
        <f>IF(FN_MC!K266="","*",FN_MC!K266)</f>
        <v>*</v>
      </c>
      <c r="O271" s="173" t="str">
        <f>IF(FN_MC!L266="","*",FN_MC!L266)</f>
        <v>-</v>
      </c>
      <c r="P271" s="107" t="str">
        <f>IF(FN_MC!O266="","*",FN_MC!O266)</f>
        <v>*</v>
      </c>
      <c r="Q271" s="107" t="str">
        <f>IF(FN_MC!P266="","*",FN_MC!P266)</f>
        <v>*</v>
      </c>
      <c r="R271" s="96" t="str">
        <f>IF(FN_MC!Q266="","*",CONCATENATE(FN_MC!Q266," ",FN_MC!R266))</f>
        <v>*</v>
      </c>
      <c r="S271" s="96" t="str">
        <f>IF(FN_MC!V266="","*",FN_MC!V266)</f>
        <v>*</v>
      </c>
      <c r="T271" s="96" t="str">
        <f>IF(FN_MC!W266="","*",FN_MC!W266)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-</v>
      </c>
      <c r="E272" s="96" t="str">
        <f>IF(FN_MC!T267="","*",FN_MC!T267)</f>
        <v>-</v>
      </c>
      <c r="F272" s="96" t="str">
        <f>IF(FN_MC!B267="","*",FN_MC!B267)</f>
        <v>*</v>
      </c>
      <c r="G272" s="96" t="str">
        <f>IF(FN_MC!D267="","*",FN_MC!D267)</f>
        <v>*</v>
      </c>
      <c r="H272" s="96" t="str">
        <f>IF(FN_MC!F267="","*",FN_MC!F267)</f>
        <v>*</v>
      </c>
      <c r="I272" s="96" t="str">
        <f>IF(FN_MC!H267="","*",FN_MC!H267)</f>
        <v>*</v>
      </c>
      <c r="J272" s="96" t="str">
        <f>IF(FN_MC!I267="","*",FN_MC!I267)</f>
        <v>*</v>
      </c>
      <c r="K272" s="96" t="str">
        <f>IF(FN_MC!M267="","*",FN_MC!M267)</f>
        <v>-</v>
      </c>
      <c r="L272" s="186" t="str">
        <f>IF(FN_MC!N267="","*",FN_MC!N267)</f>
        <v>-</v>
      </c>
      <c r="M272" s="97" t="str">
        <f>IF(FN_MC!J267="","*",FN_MC!J267)</f>
        <v>*</v>
      </c>
      <c r="N272" s="173" t="str">
        <f>IF(FN_MC!K267="","*",FN_MC!K267)</f>
        <v>*</v>
      </c>
      <c r="O272" s="173" t="str">
        <f>IF(FN_MC!L267="","*",FN_MC!L267)</f>
        <v>-</v>
      </c>
      <c r="P272" s="107" t="str">
        <f>IF(FN_MC!O267="","*",FN_MC!O267)</f>
        <v>*</v>
      </c>
      <c r="Q272" s="107" t="str">
        <f>IF(FN_MC!P267="","*",FN_MC!P267)</f>
        <v>*</v>
      </c>
      <c r="R272" s="96" t="str">
        <f>IF(FN_MC!Q267="","*",CONCATENATE(FN_MC!Q267," ",FN_MC!R267))</f>
        <v>*</v>
      </c>
      <c r="S272" s="96" t="str">
        <f>IF(FN_MC!V267="","*",FN_MC!V267)</f>
        <v>*</v>
      </c>
      <c r="T272" s="96" t="str">
        <f>IF(FN_MC!W267="","*",FN_MC!W267)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*</v>
      </c>
      <c r="C273" s="95" t="str">
        <f>IF(FN_MC!Z268="","*",FN_MC!Z268)</f>
        <v>*</v>
      </c>
      <c r="D273" s="96" t="str">
        <f>IF(FN_MC!S268="","*",FN_MC!S268)</f>
        <v>-</v>
      </c>
      <c r="E273" s="96" t="str">
        <f>IF(FN_MC!T268="","*",FN_MC!T268)</f>
        <v>-</v>
      </c>
      <c r="F273" s="96" t="str">
        <f>IF(FN_MC!B268="","*",FN_MC!B268)</f>
        <v>*</v>
      </c>
      <c r="G273" s="96" t="str">
        <f>IF(FN_MC!D268="","*",FN_MC!D268)</f>
        <v>*</v>
      </c>
      <c r="H273" s="96" t="str">
        <f>IF(FN_MC!F268="","*",FN_MC!F268)</f>
        <v>*</v>
      </c>
      <c r="I273" s="96" t="str">
        <f>IF(FN_MC!H268="","*",FN_MC!H268)</f>
        <v>*</v>
      </c>
      <c r="J273" s="96" t="str">
        <f>IF(FN_MC!I268="","*",FN_MC!I268)</f>
        <v>*</v>
      </c>
      <c r="K273" s="96" t="str">
        <f>IF(FN_MC!M268="","*",FN_MC!M268)</f>
        <v>-</v>
      </c>
      <c r="L273" s="186" t="str">
        <f>IF(FN_MC!N268="","*",FN_MC!N268)</f>
        <v>-</v>
      </c>
      <c r="M273" s="97" t="str">
        <f>IF(FN_MC!J268="","*",FN_MC!J268)</f>
        <v>*</v>
      </c>
      <c r="N273" s="173" t="str">
        <f>IF(FN_MC!K268="","*",FN_MC!K268)</f>
        <v>*</v>
      </c>
      <c r="O273" s="173" t="str">
        <f>IF(FN_MC!L268="","*",FN_MC!L268)</f>
        <v>-</v>
      </c>
      <c r="P273" s="107" t="str">
        <f>IF(FN_MC!O268="","*",FN_MC!O268)</f>
        <v>*</v>
      </c>
      <c r="Q273" s="107" t="str">
        <f>IF(FN_MC!P268="","*",FN_MC!P268)</f>
        <v>*</v>
      </c>
      <c r="R273" s="96" t="str">
        <f>IF(FN_MC!Q268="","*",CONCATENATE(FN_MC!Q268," ",FN_MC!R268))</f>
        <v>*</v>
      </c>
      <c r="S273" s="96" t="str">
        <f>IF(FN_MC!V268="","*",FN_MC!V268)</f>
        <v>*</v>
      </c>
      <c r="T273" s="96" t="str">
        <f>IF(FN_MC!W268="","*",FN_MC!W268)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*</v>
      </c>
      <c r="C275" s="95" t="str">
        <f>IF(FN_MC!Z270="","*",FN_MC!Z270)</f>
        <v>*</v>
      </c>
      <c r="D275" s="96" t="str">
        <f>IF(FN_MC!S270="","*",FN_MC!S270)</f>
        <v>-</v>
      </c>
      <c r="E275" s="96" t="str">
        <f>IF(FN_MC!T270="","*",FN_MC!T270)</f>
        <v>-</v>
      </c>
      <c r="F275" s="96" t="str">
        <f>IF(FN_MC!B270="","*",FN_MC!B270)</f>
        <v>*</v>
      </c>
      <c r="G275" s="96" t="str">
        <f>IF(FN_MC!D270="","*",FN_MC!D270)</f>
        <v>*</v>
      </c>
      <c r="H275" s="96" t="str">
        <f>IF(FN_MC!F270="","*",FN_MC!F270)</f>
        <v>*</v>
      </c>
      <c r="I275" s="96" t="str">
        <f>IF(FN_MC!H270="","*",FN_MC!H270)</f>
        <v>*</v>
      </c>
      <c r="J275" s="96" t="str">
        <f>IF(FN_MC!I270="","*",FN_MC!I270)</f>
        <v>*</v>
      </c>
      <c r="K275" s="96" t="str">
        <f>IF(FN_MC!M270="","*",FN_MC!M270)</f>
        <v>-</v>
      </c>
      <c r="L275" s="186" t="str">
        <f>IF(FN_MC!N270="","*",FN_MC!N270)</f>
        <v>-</v>
      </c>
      <c r="M275" s="97" t="str">
        <f>IF(FN_MC!J270="","*",FN_MC!J270)</f>
        <v>*</v>
      </c>
      <c r="N275" s="173" t="str">
        <f>IF(FN_MC!K270="","*",FN_MC!K270)</f>
        <v>*</v>
      </c>
      <c r="O275" s="173" t="str">
        <f>IF(FN_MC!L270="","*",FN_MC!L270)</f>
        <v>-</v>
      </c>
      <c r="P275" s="107" t="str">
        <f>IF(FN_MC!O270="","*",FN_MC!O270)</f>
        <v>*</v>
      </c>
      <c r="Q275" s="107" t="str">
        <f>IF(FN_MC!P270="","*",FN_MC!P270)</f>
        <v>*</v>
      </c>
      <c r="R275" s="96" t="str">
        <f>IF(FN_MC!Q270="","*",CONCATENATE(FN_MC!Q270," ",FN_MC!R270))</f>
        <v>*</v>
      </c>
      <c r="S275" s="96" t="str">
        <f>IF(FN_MC!V270="","*",FN_MC!V270)</f>
        <v>*</v>
      </c>
      <c r="T275" s="96" t="str">
        <f>IF(FN_MC!W270="","*",FN_MC!W270)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*</v>
      </c>
      <c r="C276" s="95" t="str">
        <f>IF(FN_MC!Z271="","*",FN_MC!Z271)</f>
        <v>*</v>
      </c>
      <c r="D276" s="96" t="str">
        <f>IF(FN_MC!S271="","*",FN_MC!S271)</f>
        <v>-</v>
      </c>
      <c r="E276" s="96" t="str">
        <f>IF(FN_MC!T271="","*",FN_MC!T271)</f>
        <v>-</v>
      </c>
      <c r="F276" s="96" t="str">
        <f>IF(FN_MC!B271="","*",FN_MC!B271)</f>
        <v>*</v>
      </c>
      <c r="G276" s="96" t="str">
        <f>IF(FN_MC!D271="","*",FN_MC!D271)</f>
        <v>*</v>
      </c>
      <c r="H276" s="96" t="str">
        <f>IF(FN_MC!F271="","*",FN_MC!F271)</f>
        <v>*</v>
      </c>
      <c r="I276" s="96" t="str">
        <f>IF(FN_MC!H271="","*",FN_MC!H271)</f>
        <v>*</v>
      </c>
      <c r="J276" s="96" t="str">
        <f>IF(FN_MC!I271="","*",FN_MC!I271)</f>
        <v>*</v>
      </c>
      <c r="K276" s="96" t="str">
        <f>IF(FN_MC!M271="","*",FN_MC!M271)</f>
        <v>-</v>
      </c>
      <c r="L276" s="186" t="str">
        <f>IF(FN_MC!N271="","*",FN_MC!N271)</f>
        <v>-</v>
      </c>
      <c r="M276" s="97" t="str">
        <f>IF(FN_MC!J271="","*",FN_MC!J271)</f>
        <v>*</v>
      </c>
      <c r="N276" s="173" t="str">
        <f>IF(FN_MC!K271="","*",FN_MC!K271)</f>
        <v>*</v>
      </c>
      <c r="O276" s="173" t="str">
        <f>IF(FN_MC!L271="","*",FN_MC!L271)</f>
        <v>-</v>
      </c>
      <c r="P276" s="107" t="str">
        <f>IF(FN_MC!O271="","*",FN_MC!O271)</f>
        <v>*</v>
      </c>
      <c r="Q276" s="107" t="str">
        <f>IF(FN_MC!P271="","*",FN_MC!P271)</f>
        <v>*</v>
      </c>
      <c r="R276" s="96" t="str">
        <f>IF(FN_MC!Q271="","*",CONCATENATE(FN_MC!Q271," ",FN_MC!R271))</f>
        <v>*</v>
      </c>
      <c r="S276" s="96" t="str">
        <f>IF(FN_MC!V271="","*",FN_MC!V271)</f>
        <v>*</v>
      </c>
      <c r="T276" s="96" t="str">
        <f>IF(FN_MC!W271="","*",FN_MC!W271)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*</v>
      </c>
      <c r="C277" s="95" t="str">
        <f>IF(FN_MC!Z272="","*",FN_MC!Z272)</f>
        <v>*</v>
      </c>
      <c r="D277" s="96" t="str">
        <f>IF(FN_MC!S272="","*",FN_MC!S272)</f>
        <v>-</v>
      </c>
      <c r="E277" s="96" t="str">
        <f>IF(FN_MC!T272="","*",FN_MC!T272)</f>
        <v>-</v>
      </c>
      <c r="F277" s="96" t="str">
        <f>IF(FN_MC!B272="","*",FN_MC!B272)</f>
        <v>*</v>
      </c>
      <c r="G277" s="96" t="str">
        <f>IF(FN_MC!D272="","*",FN_MC!D272)</f>
        <v>*</v>
      </c>
      <c r="H277" s="96" t="str">
        <f>IF(FN_MC!F272="","*",FN_MC!F272)</f>
        <v>*</v>
      </c>
      <c r="I277" s="96" t="str">
        <f>IF(FN_MC!H272="","*",FN_MC!H272)</f>
        <v>*</v>
      </c>
      <c r="J277" s="96" t="str">
        <f>IF(FN_MC!I272="","*",FN_MC!I272)</f>
        <v>*</v>
      </c>
      <c r="K277" s="96" t="str">
        <f>IF(FN_MC!M272="","*",FN_MC!M272)</f>
        <v>-</v>
      </c>
      <c r="L277" s="186" t="str">
        <f>IF(FN_MC!N272="","*",FN_MC!N272)</f>
        <v>-</v>
      </c>
      <c r="M277" s="97" t="str">
        <f>IF(FN_MC!J272="","*",FN_MC!J272)</f>
        <v>*</v>
      </c>
      <c r="N277" s="173" t="str">
        <f>IF(FN_MC!K272="","*",FN_MC!K272)</f>
        <v>*</v>
      </c>
      <c r="O277" s="173" t="str">
        <f>IF(FN_MC!L272="","*",FN_MC!L272)</f>
        <v>-</v>
      </c>
      <c r="P277" s="107" t="str">
        <f>IF(FN_MC!O272="","*",FN_MC!O272)</f>
        <v>*</v>
      </c>
      <c r="Q277" s="107" t="str">
        <f>IF(FN_MC!P272="","*",FN_MC!P272)</f>
        <v>*</v>
      </c>
      <c r="R277" s="96" t="str">
        <f>IF(FN_MC!Q272="","*",CONCATENATE(FN_MC!Q272," ",FN_MC!R272))</f>
        <v>*</v>
      </c>
      <c r="S277" s="96" t="str">
        <f>IF(FN_MC!V272="","*",FN_MC!V272)</f>
        <v>*</v>
      </c>
      <c r="T277" s="96" t="str">
        <f>IF(FN_MC!W272="","*",FN_MC!W272)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*</v>
      </c>
      <c r="C278" s="95" t="str">
        <f>IF(FN_MC!Z273="","*",FN_MC!Z273)</f>
        <v>*</v>
      </c>
      <c r="D278" s="96" t="str">
        <f>IF(FN_MC!S273="","*",FN_MC!S273)</f>
        <v>-</v>
      </c>
      <c r="E278" s="96" t="str">
        <f>IF(FN_MC!T273="","*",FN_MC!T273)</f>
        <v>-</v>
      </c>
      <c r="F278" s="96" t="str">
        <f>IF(FN_MC!B273="","*",FN_MC!B273)</f>
        <v>*</v>
      </c>
      <c r="G278" s="96" t="str">
        <f>IF(FN_MC!D273="","*",FN_MC!D273)</f>
        <v>*</v>
      </c>
      <c r="H278" s="96" t="str">
        <f>IF(FN_MC!F273="","*",FN_MC!F273)</f>
        <v>*</v>
      </c>
      <c r="I278" s="96" t="str">
        <f>IF(FN_MC!H273="","*",FN_MC!H273)</f>
        <v>*</v>
      </c>
      <c r="J278" s="96" t="str">
        <f>IF(FN_MC!I273="","*",FN_MC!I273)</f>
        <v>*</v>
      </c>
      <c r="K278" s="96" t="str">
        <f>IF(FN_MC!M273="","*",FN_MC!M273)</f>
        <v>-</v>
      </c>
      <c r="L278" s="186" t="str">
        <f>IF(FN_MC!N273="","*",FN_MC!N273)</f>
        <v>-</v>
      </c>
      <c r="M278" s="97" t="str">
        <f>IF(FN_MC!J273="","*",FN_MC!J273)</f>
        <v>*</v>
      </c>
      <c r="N278" s="173" t="str">
        <f>IF(FN_MC!K273="","*",FN_MC!K273)</f>
        <v>*</v>
      </c>
      <c r="O278" s="173" t="str">
        <f>IF(FN_MC!L273="","*",FN_MC!L273)</f>
        <v>-</v>
      </c>
      <c r="P278" s="107" t="str">
        <f>IF(FN_MC!O273="","*",FN_MC!O273)</f>
        <v>*</v>
      </c>
      <c r="Q278" s="107" t="str">
        <f>IF(FN_MC!P273="","*",FN_MC!P273)</f>
        <v>*</v>
      </c>
      <c r="R278" s="96" t="str">
        <f>IF(FN_MC!Q273="","*",CONCATENATE(FN_MC!Q273," ",FN_MC!R273))</f>
        <v>*</v>
      </c>
      <c r="S278" s="96" t="str">
        <f>IF(FN_MC!V273="","*",FN_MC!V273)</f>
        <v>*</v>
      </c>
      <c r="T278" s="96" t="str">
        <f>IF(FN_MC!W273="","*",FN_MC!W273)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*</v>
      </c>
      <c r="C281" s="95" t="str">
        <f>IF(FN_MC!Z276="","*",FN_MC!Z276)</f>
        <v>*</v>
      </c>
      <c r="D281" s="96" t="str">
        <f>IF(FN_MC!S276="","*",FN_MC!S276)</f>
        <v>-</v>
      </c>
      <c r="E281" s="96" t="str">
        <f>IF(FN_MC!T276="","*",FN_MC!T276)</f>
        <v>-</v>
      </c>
      <c r="F281" s="96" t="str">
        <f>IF(FN_MC!B276="","*",FN_MC!B276)</f>
        <v>*</v>
      </c>
      <c r="G281" s="96" t="str">
        <f>IF(FN_MC!D276="","*",FN_MC!D276)</f>
        <v>*</v>
      </c>
      <c r="H281" s="96" t="str">
        <f>IF(FN_MC!F276="","*",FN_MC!F276)</f>
        <v>*</v>
      </c>
      <c r="I281" s="96" t="str">
        <f>IF(FN_MC!H276="","*",FN_MC!H276)</f>
        <v>*</v>
      </c>
      <c r="J281" s="96" t="str">
        <f>IF(FN_MC!I276="","*",FN_MC!I276)</f>
        <v>*</v>
      </c>
      <c r="K281" s="96" t="str">
        <f>IF(FN_MC!M276="","*",FN_MC!M276)</f>
        <v>-</v>
      </c>
      <c r="L281" s="186" t="str">
        <f>IF(FN_MC!N276="","*",FN_MC!N276)</f>
        <v>-</v>
      </c>
      <c r="M281" s="97" t="str">
        <f>IF(FN_MC!J276="","*",FN_MC!J276)</f>
        <v>*</v>
      </c>
      <c r="N281" s="173" t="str">
        <f>IF(FN_MC!K276="","*",FN_MC!K276)</f>
        <v>*</v>
      </c>
      <c r="O281" s="173" t="str">
        <f>IF(FN_MC!L276="","*",FN_MC!L276)</f>
        <v>-</v>
      </c>
      <c r="P281" s="107" t="str">
        <f>IF(FN_MC!O276="","*",FN_MC!O276)</f>
        <v>*</v>
      </c>
      <c r="Q281" s="107" t="str">
        <f>IF(FN_MC!P276="","*",FN_MC!P276)</f>
        <v>*</v>
      </c>
      <c r="R281" s="96" t="str">
        <f>IF(FN_MC!Q276="","*",CONCATENATE(FN_MC!Q276," ",FN_MC!R276))</f>
        <v>*</v>
      </c>
      <c r="S281" s="96" t="str">
        <f>IF(FN_MC!V276="","*",FN_MC!V276)</f>
        <v>*</v>
      </c>
      <c r="T281" s="96" t="str">
        <f>IF(FN_MC!W276="","*",FN_MC!W276)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*</v>
      </c>
      <c r="C283" s="95" t="str">
        <f>IF(FN_MC!Z278="","*",FN_MC!Z278)</f>
        <v>*</v>
      </c>
      <c r="D283" s="96" t="str">
        <f>IF(FN_MC!S278="","*",FN_MC!S278)</f>
        <v>-</v>
      </c>
      <c r="E283" s="96" t="str">
        <f>IF(FN_MC!T278="","*",FN_MC!T278)</f>
        <v>-</v>
      </c>
      <c r="F283" s="96" t="str">
        <f>IF(FN_MC!B278="","*",FN_MC!B278)</f>
        <v>*</v>
      </c>
      <c r="G283" s="96" t="str">
        <f>IF(FN_MC!D278="","*",FN_MC!D278)</f>
        <v>*</v>
      </c>
      <c r="H283" s="96" t="str">
        <f>IF(FN_MC!F278="","*",FN_MC!F278)</f>
        <v>*</v>
      </c>
      <c r="I283" s="96" t="str">
        <f>IF(FN_MC!H278="","*",FN_MC!H278)</f>
        <v>*</v>
      </c>
      <c r="J283" s="96" t="str">
        <f>IF(FN_MC!I278="","*",FN_MC!I278)</f>
        <v>*</v>
      </c>
      <c r="K283" s="96" t="str">
        <f>IF(FN_MC!M278="","*",FN_MC!M278)</f>
        <v>-</v>
      </c>
      <c r="L283" s="186" t="str">
        <f>IF(FN_MC!N278="","*",FN_MC!N278)</f>
        <v>-</v>
      </c>
      <c r="M283" s="97" t="str">
        <f>IF(FN_MC!J278="","*",FN_MC!J278)</f>
        <v>*</v>
      </c>
      <c r="N283" s="173" t="str">
        <f>IF(FN_MC!K278="","*",FN_MC!K278)</f>
        <v>*</v>
      </c>
      <c r="O283" s="173" t="str">
        <f>IF(FN_MC!L278="","*",FN_MC!L278)</f>
        <v>-</v>
      </c>
      <c r="P283" s="107" t="str">
        <f>IF(FN_MC!O278="","*",FN_MC!O278)</f>
        <v>*</v>
      </c>
      <c r="Q283" s="107" t="str">
        <f>IF(FN_MC!P278="","*",FN_MC!P278)</f>
        <v>*</v>
      </c>
      <c r="R283" s="96" t="str">
        <f>IF(FN_MC!Q278="","*",CONCATENATE(FN_MC!Q278," ",FN_MC!R278))</f>
        <v>*</v>
      </c>
      <c r="S283" s="96" t="str">
        <f>IF(FN_MC!V278="","*",FN_MC!V278)</f>
        <v>*</v>
      </c>
      <c r="T283" s="96" t="str">
        <f>IF(FN_MC!W278="","*",FN_MC!W278)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1750</v>
      </c>
      <c r="C2" s="83" t="s">
        <v>1197</v>
      </c>
      <c r="D2" s="83" t="s">
        <v>1199</v>
      </c>
      <c r="E2" s="83" t="s">
        <v>1751</v>
      </c>
      <c r="F2" s="83" t="s">
        <v>1752</v>
      </c>
      <c r="G2" s="83" t="s">
        <v>1753</v>
      </c>
      <c r="H2" s="83" t="s">
        <v>1754</v>
      </c>
      <c r="I2" s="83" t="s">
        <v>1755</v>
      </c>
      <c r="J2" s="83" t="s">
        <v>1756</v>
      </c>
      <c r="K2" s="109" t="s">
        <v>1757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>
        <f>IF(FN_MC!B230="","*",FN_MC!B230)</f>
        <v>46074</v>
      </c>
      <c r="D271" s="101" t="str">
        <f>IF(FN_MC!D230="","*",FN_MC!D230)</f>
        <v>V86</v>
      </c>
      <c r="E271" s="101" t="str">
        <f>IF(FN_MC!H230="","*",FN_MC!H230)</f>
        <v>TIQ</v>
      </c>
      <c r="F271" s="114" t="str">
        <f>IF(FN_MC!M230="","*",FN_MC!M230)</f>
        <v>TBS</v>
      </c>
      <c r="G271" s="101" t="str">
        <f>IF(FN_MC!I230="","*",FN_MC!I230)</f>
        <v>TIQ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*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*</v>
      </c>
      <c r="C274" s="101" t="str">
        <f>IF(FN_MC!B233="","*",FN_MC!B233)</f>
        <v>*</v>
      </c>
      <c r="D274" s="101" t="str">
        <f>IF(FN_MC!D233="","*",FN_MC!D233)</f>
        <v>*</v>
      </c>
      <c r="E274" s="101" t="str">
        <f>IF(FN_MC!H233="","*",FN_MC!H233)</f>
        <v>*</v>
      </c>
      <c r="F274" s="114" t="str">
        <f>IF(FN_MC!M233="","*",FN_MC!M233)</f>
        <v>-</v>
      </c>
      <c r="G274" s="101" t="str">
        <f>IF(FN_MC!I233="","*",FN_MC!I233)</f>
        <v>*</v>
      </c>
      <c r="H274" s="101" t="str">
        <f>IF(FN_MC!AB233="","*",FN_MC!AB233)</f>
        <v>*</v>
      </c>
      <c r="I274" s="101" t="str">
        <f>IF(FN_MC!AC233="","*",FN_MC!AC233)</f>
        <v>*</v>
      </c>
      <c r="J274" s="102" t="str">
        <f>IF(FN_MC!AA233="","*",FN_MC!AA233)</f>
        <v>*</v>
      </c>
      <c r="K274" s="112" t="str">
        <f>IF(FN_MC!AD233="","*",FN_MC!AD233)</f>
        <v>*</v>
      </c>
    </row>
    <row r="275" spans="2:11" hidden="1">
      <c r="B275" s="100" t="str">
        <f>IF(FN_MC!Y234="","*",FN_MC!Y234)</f>
        <v>*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*</v>
      </c>
      <c r="I275" s="101" t="str">
        <f>IF(FN_MC!AC234="","*",FN_MC!AC234)</f>
        <v>*</v>
      </c>
      <c r="J275" s="102" t="str">
        <f>IF(FN_MC!AA234="","*",FN_MC!AA234)</f>
        <v>*</v>
      </c>
      <c r="K275" s="112" t="str">
        <f>IF(FN_MC!AD234="","*",FN_MC!AD234)</f>
        <v>*</v>
      </c>
    </row>
    <row r="276" spans="2:11" hidden="1">
      <c r="B276" s="100" t="str">
        <f>IF(FN_MC!Y235="","*",FN_MC!Y235)</f>
        <v>*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499TGR1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*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*</v>
      </c>
      <c r="I278" s="101" t="str">
        <f>IF(FN_MC!AC237="","*",FN_MC!AC237)</f>
        <v>*</v>
      </c>
      <c r="J278" s="102" t="str">
        <f>IF(FN_MC!AA237="","*",FN_MC!AA237)</f>
        <v>*</v>
      </c>
      <c r="K278" s="112" t="str">
        <f>IF(FN_MC!AD237="","*",FN_MC!AD237)</f>
        <v>*</v>
      </c>
    </row>
    <row r="279" spans="2:11" hidden="1">
      <c r="B279" s="100" t="str">
        <f>IF(FN_MC!Y239="","*",FN_MC!Y239)</f>
        <v>*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*</v>
      </c>
      <c r="I279" s="101" t="str">
        <f>IF(FN_MC!AC239="","*",FN_MC!AC239)</f>
        <v>*</v>
      </c>
      <c r="J279" s="102" t="str">
        <f>IF(FN_MC!AA239="","*",FN_MC!AA239)</f>
        <v>*</v>
      </c>
      <c r="K279" s="112" t="str">
        <f>IF(FN_MC!AD239="","*",FN_MC!AD239)</f>
        <v>*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*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*</v>
      </c>
      <c r="K281" s="112" t="str">
        <f>IF(FN_MC!AD241="","*",FN_MC!AD241)</f>
        <v>*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*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*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PIT</v>
      </c>
      <c r="F287" s="114" t="str">
        <f>IF(FN_MC!M247="","*",FN_MC!M247)</f>
        <v>PIT</v>
      </c>
      <c r="G287" s="101" t="str">
        <f>IF(FN_MC!I247="","*",FN_MC!I247)</f>
        <v>ZRL</v>
      </c>
      <c r="H287" s="101" t="str">
        <f>IF(FN_MC!AB247="","*",FN_MC!AB247)</f>
        <v>*</v>
      </c>
      <c r="I287" s="101" t="str">
        <f>IF(FN_MC!AC247="","*",FN_MC!AC247)</f>
        <v>*</v>
      </c>
      <c r="J287" s="102" t="str">
        <f>IF(FN_MC!AA247="","*",FN_MC!AA247)</f>
        <v>*</v>
      </c>
      <c r="K287" s="112" t="str">
        <f>IF(FN_MC!AD247="","*",FN_MC!AD247)</f>
        <v>*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*</v>
      </c>
      <c r="I293" s="101" t="str">
        <f>IF(FN_MC!AC253="","*",FN_MC!AC253)</f>
        <v>*</v>
      </c>
      <c r="J293" s="102" t="str">
        <f>IF(FN_MC!AA253="","*",FN_MC!AA253)</f>
        <v>*</v>
      </c>
      <c r="K293" s="112" t="str">
        <f>IF(FN_MC!AD253="","*",FN_MC!AD253)</f>
        <v>*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*</v>
      </c>
      <c r="I296" s="101" t="str">
        <f>IF(FN_MC!AC256="","*",FN_MC!AC256)</f>
        <v>*</v>
      </c>
      <c r="J296" s="102" t="str">
        <f>IF(FN_MC!AA256="","*",FN_MC!AA256)</f>
        <v>*</v>
      </c>
      <c r="K296" s="112" t="str">
        <f>IF(FN_MC!AD256="","*",FN_MC!AD256)</f>
        <v>*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>*</v>
      </c>
      <c r="F301" s="114" t="str">
        <f>IF(FN_MC!M261="","*",FN_MC!M261)</f>
        <v>-</v>
      </c>
      <c r="G301" s="101" t="str">
        <f>IF(FN_MC!I261="","*",FN_MC!I261)</f>
        <v>*</v>
      </c>
      <c r="H301" s="101" t="str">
        <f>IF(FN_MC!AB261="","*",FN_MC!AB261)</f>
        <v>*</v>
      </c>
      <c r="I301" s="101" t="str">
        <f>IF(FN_MC!AC261="","*",FN_MC!AC261)</f>
        <v>*</v>
      </c>
      <c r="J301" s="102" t="str">
        <f>IF(FN_MC!AA261="","*",FN_MC!AA261)</f>
        <v>*</v>
      </c>
      <c r="K301" s="112" t="str">
        <f>IF(FN_MC!AD261="","*",FN_MC!AD261)</f>
        <v>*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 t="str">
        <f>IF(FN_MC!B264="","*",FN_MC!B264)</f>
        <v>*</v>
      </c>
      <c r="D304" s="101" t="str">
        <f>IF(FN_MC!D264="","*",FN_MC!D264)</f>
        <v>*</v>
      </c>
      <c r="E304" s="101" t="str">
        <f>IF(FN_MC!H264="","*",FN_MC!H264)</f>
        <v>*</v>
      </c>
      <c r="F304" s="114" t="str">
        <f>IF(FN_MC!M264="","*",FN_MC!M264)</f>
        <v>-</v>
      </c>
      <c r="G304" s="101" t="str">
        <f>IF(FN_MC!I264="","*",FN_MC!I264)</f>
        <v>*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 t="str">
        <f>IF(FN_MC!B266="","*",FN_MC!B266)</f>
        <v>*</v>
      </c>
      <c r="D306" s="101" t="str">
        <f>IF(FN_MC!D266="","*",FN_MC!D266)</f>
        <v>*</v>
      </c>
      <c r="E306" s="101" t="str">
        <f>IF(FN_MC!H266="","*",FN_MC!H266)</f>
        <v>*</v>
      </c>
      <c r="F306" s="114" t="str">
        <f>IF(FN_MC!M266="","*",FN_MC!M266)</f>
        <v>-</v>
      </c>
      <c r="G306" s="101" t="str">
        <f>IF(FN_MC!I266="","*",FN_MC!I266)</f>
        <v>*</v>
      </c>
      <c r="H306" s="101" t="str">
        <f>IF(FN_MC!AB266="","*",FN_MC!AB266)</f>
        <v>*</v>
      </c>
      <c r="I306" s="101" t="str">
        <f>IF(FN_MC!AC266="","*",FN_MC!AC266)</f>
        <v>*</v>
      </c>
      <c r="J306" s="102" t="str">
        <f>IF(FN_MC!AA266="","*",FN_MC!AA266)</f>
        <v>*</v>
      </c>
      <c r="K306" s="112" t="str">
        <f>IF(FN_MC!AD266="","*",FN_MC!AD266)</f>
        <v>*</v>
      </c>
    </row>
    <row r="307" spans="2:11" hidden="1">
      <c r="B307" s="100" t="str">
        <f>IF(FN_MC!Y267="","*",FN_MC!Y267)</f>
        <v>*</v>
      </c>
      <c r="C307" s="101" t="str">
        <f>IF(FN_MC!B267="","*",FN_MC!B267)</f>
        <v>*</v>
      </c>
      <c r="D307" s="101" t="str">
        <f>IF(FN_MC!D267="","*",FN_MC!D267)</f>
        <v>*</v>
      </c>
      <c r="E307" s="101" t="str">
        <f>IF(FN_MC!H267="","*",FN_MC!H267)</f>
        <v>*</v>
      </c>
      <c r="F307" s="114" t="str">
        <f>IF(FN_MC!M267="","*",FN_MC!M267)</f>
        <v>-</v>
      </c>
      <c r="G307" s="101" t="str">
        <f>IF(FN_MC!I267="","*",FN_MC!I267)</f>
        <v>*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 t="str">
        <f>IF(FN_MC!B268="","*",FN_MC!B268)</f>
        <v>*</v>
      </c>
      <c r="D308" s="101" t="str">
        <f>IF(FN_MC!D268="","*",FN_MC!D268)</f>
        <v>*</v>
      </c>
      <c r="E308" s="101" t="str">
        <f>IF(FN_MC!H268="","*",FN_MC!H268)</f>
        <v>*</v>
      </c>
      <c r="F308" s="114" t="str">
        <f>IF(FN_MC!M268="","*",FN_MC!M268)</f>
        <v>-</v>
      </c>
      <c r="G308" s="101" t="str">
        <f>IF(FN_MC!I268="","*",FN_MC!I268)</f>
        <v>*</v>
      </c>
      <c r="H308" s="101" t="str">
        <f>IF(FN_MC!AB268="","*",FN_MC!AB268)</f>
        <v>*</v>
      </c>
      <c r="I308" s="101" t="str">
        <f>IF(FN_MC!AC268="","*",FN_MC!AC268)</f>
        <v>*</v>
      </c>
      <c r="J308" s="102" t="str">
        <f>IF(FN_MC!AA268="","*",FN_MC!AA268)</f>
        <v>*</v>
      </c>
      <c r="K308" s="112" t="str">
        <f>IF(FN_MC!AD268="","*",FN_MC!AD268)</f>
        <v>*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 t="str">
        <f>IF(FN_MC!B270="","*",FN_MC!B270)</f>
        <v>*</v>
      </c>
      <c r="D310" s="101" t="str">
        <f>IF(FN_MC!D270="","*",FN_MC!D270)</f>
        <v>*</v>
      </c>
      <c r="E310" s="101" t="str">
        <f>IF(FN_MC!H270="","*",FN_MC!H270)</f>
        <v>*</v>
      </c>
      <c r="F310" s="114" t="str">
        <f>IF(FN_MC!M270="","*",FN_MC!M270)</f>
        <v>-</v>
      </c>
      <c r="G310" s="101" t="str">
        <f>IF(FN_MC!I270="","*",FN_MC!I270)</f>
        <v>*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 t="str">
        <f>IF(FN_MC!B271="","*",FN_MC!B271)</f>
        <v>*</v>
      </c>
      <c r="D311" s="101" t="str">
        <f>IF(FN_MC!D271="","*",FN_MC!D271)</f>
        <v>*</v>
      </c>
      <c r="E311" s="101" t="str">
        <f>IF(FN_MC!H271="","*",FN_MC!H271)</f>
        <v>*</v>
      </c>
      <c r="F311" s="114" t="str">
        <f>IF(FN_MC!M271="","*",FN_MC!M271)</f>
        <v>-</v>
      </c>
      <c r="G311" s="101" t="str">
        <f>IF(FN_MC!I271="","*",FN_MC!I271)</f>
        <v>*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 t="str">
        <f>IF(FN_MC!B272="","*",FN_MC!B272)</f>
        <v>*</v>
      </c>
      <c r="D312" s="101" t="str">
        <f>IF(FN_MC!D272="","*",FN_MC!D272)</f>
        <v>*</v>
      </c>
      <c r="E312" s="101" t="str">
        <f>IF(FN_MC!H272="","*",FN_MC!H272)</f>
        <v>*</v>
      </c>
      <c r="F312" s="114" t="str">
        <f>IF(FN_MC!M272="","*",FN_MC!M272)</f>
        <v>-</v>
      </c>
      <c r="G312" s="101" t="str">
        <f>IF(FN_MC!I272="","*",FN_MC!I272)</f>
        <v>*</v>
      </c>
      <c r="H312" s="101" t="str">
        <f>IF(FN_MC!AB272="","*",FN_MC!AB272)</f>
        <v>*</v>
      </c>
      <c r="I312" s="101" t="str">
        <f>IF(FN_MC!AC272="","*",FN_MC!AC272)</f>
        <v>*</v>
      </c>
      <c r="J312" s="102" t="str">
        <f>IF(FN_MC!AA272="","*",FN_MC!AA272)</f>
        <v>*</v>
      </c>
      <c r="K312" s="112" t="str">
        <f>IF(FN_MC!AD272="","*",FN_MC!AD272)</f>
        <v>*</v>
      </c>
    </row>
    <row r="313" spans="2:11" hidden="1">
      <c r="B313" s="100" t="str">
        <f>IF(FN_MC!Y273="","*",FN_MC!Y273)</f>
        <v>*</v>
      </c>
      <c r="C313" s="101" t="str">
        <f>IF(FN_MC!B273="","*",FN_MC!B273)</f>
        <v>*</v>
      </c>
      <c r="D313" s="101" t="str">
        <f>IF(FN_MC!D273="","*",FN_MC!D273)</f>
        <v>*</v>
      </c>
      <c r="E313" s="101" t="str">
        <f>IF(FN_MC!H273="","*",FN_MC!H273)</f>
        <v>*</v>
      </c>
      <c r="F313" s="114" t="str">
        <f>IF(FN_MC!M273="","*",FN_MC!M273)</f>
        <v>-</v>
      </c>
      <c r="G313" s="101" t="str">
        <f>IF(FN_MC!I273="","*",FN_MC!I273)</f>
        <v>*</v>
      </c>
      <c r="H313" s="101" t="str">
        <f>IF(FN_MC!AB273="","*",FN_MC!AB273)</f>
        <v>*</v>
      </c>
      <c r="I313" s="101" t="str">
        <f>IF(FN_MC!AC273="","*",FN_MC!AC273)</f>
        <v>*</v>
      </c>
      <c r="J313" s="102" t="str">
        <f>IF(FN_MC!AA273="","*",FN_MC!AA273)</f>
        <v>*</v>
      </c>
      <c r="K313" s="112" t="str">
        <f>IF(FN_MC!AD273="","*",FN_MC!AD273)</f>
        <v>*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 t="str">
        <f>IF(FN_MC!B276="","*",FN_MC!B276)</f>
        <v>*</v>
      </c>
      <c r="D316" s="101" t="str">
        <f>IF(FN_MC!D276="","*",FN_MC!D276)</f>
        <v>*</v>
      </c>
      <c r="E316" s="101" t="str">
        <f>IF(FN_MC!H276="","*",FN_MC!H276)</f>
        <v>*</v>
      </c>
      <c r="F316" s="114" t="str">
        <f>IF(FN_MC!M276="","*",FN_MC!M276)</f>
        <v>-</v>
      </c>
      <c r="G316" s="101" t="str">
        <f>IF(FN_MC!I276="","*",FN_MC!I276)</f>
        <v>*</v>
      </c>
      <c r="H316" s="101" t="str">
        <f>IF(FN_MC!AB276="","*",FN_MC!AB276)</f>
        <v>*</v>
      </c>
      <c r="I316" s="101" t="str">
        <f>IF(FN_MC!AC276="","*",FN_MC!AC276)</f>
        <v>*</v>
      </c>
      <c r="J316" s="102" t="str">
        <f>IF(FN_MC!AA276="","*",FN_MC!AA276)</f>
        <v>*</v>
      </c>
      <c r="K316" s="112" t="str">
        <f>IF(FN_MC!AD276="","*",FN_MC!AD276)</f>
        <v>*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 t="str">
        <f>IF(FN_MC!B278="","*",FN_MC!B278)</f>
        <v>*</v>
      </c>
      <c r="D318" s="101" t="str">
        <f>IF(FN_MC!D278="","*",FN_MC!D278)</f>
        <v>*</v>
      </c>
      <c r="E318" s="101" t="str">
        <f>IF(FN_MC!H278="","*",FN_MC!H278)</f>
        <v>*</v>
      </c>
      <c r="F318" s="114" t="str">
        <f>IF(FN_MC!M278="","*",FN_MC!M278)</f>
        <v>-</v>
      </c>
      <c r="G318" s="101" t="str">
        <f>IF(FN_MC!I278="","*",FN_MC!I278)</f>
        <v>*</v>
      </c>
      <c r="H318" s="101" t="str">
        <f>IF(FN_MC!AB278="","*",FN_MC!AB278)</f>
        <v>*</v>
      </c>
      <c r="I318" s="101" t="str">
        <f>IF(FN_MC!AC278="","*",FN_MC!AC278)</f>
        <v>*</v>
      </c>
      <c r="J318" s="102" t="str">
        <f>IF(FN_MC!AA278="","*",FN_MC!AA278)</f>
        <v>*</v>
      </c>
      <c r="K318" s="112" t="str">
        <f>IF(FN_MC!AD278="","*",FN_MC!AD278)</f>
        <v>*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1758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1759</v>
      </c>
      <c r="C4" s="181" t="s">
        <v>1760</v>
      </c>
      <c r="D4" s="181" t="s">
        <v>1761</v>
      </c>
      <c r="E4" s="181" t="s">
        <v>1762</v>
      </c>
      <c r="F4" s="181" t="s">
        <v>4</v>
      </c>
      <c r="G4" s="181" t="s">
        <v>1763</v>
      </c>
    </row>
    <row r="5" spans="2:7">
      <c r="B5" s="182" t="s">
        <v>1764</v>
      </c>
      <c r="C5" s="182">
        <v>309525</v>
      </c>
      <c r="D5" s="182" t="s">
        <v>1765</v>
      </c>
      <c r="E5" s="182" t="s">
        <v>878</v>
      </c>
      <c r="F5" s="182" t="s">
        <v>1766</v>
      </c>
      <c r="G5" s="183">
        <v>46296</v>
      </c>
    </row>
    <row r="6" spans="2:7">
      <c r="B6" s="182" t="s">
        <v>1767</v>
      </c>
      <c r="C6" s="182">
        <v>257410</v>
      </c>
      <c r="D6" s="182" t="s">
        <v>1768</v>
      </c>
      <c r="E6" s="182" t="s">
        <v>878</v>
      </c>
      <c r="F6" s="182" t="s">
        <v>1766</v>
      </c>
      <c r="G6" s="183"/>
    </row>
    <row r="7" spans="2:7">
      <c r="B7" s="182" t="s">
        <v>1484</v>
      </c>
      <c r="C7" s="182">
        <v>256875</v>
      </c>
      <c r="D7" s="182" t="s">
        <v>1769</v>
      </c>
      <c r="E7" s="182" t="s">
        <v>878</v>
      </c>
      <c r="F7" s="182" t="s">
        <v>1766</v>
      </c>
      <c r="G7" s="183">
        <v>46296</v>
      </c>
    </row>
    <row r="8" spans="2:7">
      <c r="B8" s="182" t="s">
        <v>1770</v>
      </c>
      <c r="C8" s="182">
        <v>257278</v>
      </c>
      <c r="D8" s="182" t="s">
        <v>1771</v>
      </c>
      <c r="E8" s="182" t="s">
        <v>869</v>
      </c>
      <c r="F8" s="182" t="s">
        <v>1772</v>
      </c>
      <c r="G8" s="183">
        <v>46235</v>
      </c>
    </row>
    <row r="9" spans="2:7">
      <c r="B9" s="182" t="s">
        <v>1773</v>
      </c>
      <c r="C9" s="182">
        <v>261794</v>
      </c>
      <c r="D9" s="182" t="s">
        <v>1774</v>
      </c>
      <c r="E9" s="182" t="s">
        <v>869</v>
      </c>
      <c r="F9" s="182" t="s">
        <v>1772</v>
      </c>
      <c r="G9" s="183">
        <v>46082</v>
      </c>
    </row>
    <row r="10" spans="2:7">
      <c r="B10" s="182" t="s">
        <v>1775</v>
      </c>
      <c r="C10" s="182">
        <v>257033</v>
      </c>
      <c r="D10" s="182" t="s">
        <v>1776</v>
      </c>
      <c r="E10" s="182" t="s">
        <v>869</v>
      </c>
      <c r="F10" s="182" t="s">
        <v>118</v>
      </c>
      <c r="G10" s="182" t="s">
        <v>1777</v>
      </c>
    </row>
    <row r="11" spans="2:7">
      <c r="B11" s="182" t="s">
        <v>1778</v>
      </c>
      <c r="C11" s="182">
        <v>396578</v>
      </c>
      <c r="D11" s="182" t="s">
        <v>1779</v>
      </c>
      <c r="E11" s="182" t="s">
        <v>869</v>
      </c>
      <c r="F11" s="182" t="s">
        <v>118</v>
      </c>
      <c r="G11" s="182" t="s">
        <v>1777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1780</v>
      </c>
      <c r="D5" s="270"/>
      <c r="E5" s="270"/>
      <c r="F5" s="270"/>
      <c r="G5" s="270"/>
      <c r="H5" s="270"/>
      <c r="I5" s="270"/>
      <c r="J5" s="271"/>
      <c r="K5" s="272" t="s">
        <v>1781</v>
      </c>
      <c r="L5" s="273"/>
      <c r="M5" s="273"/>
      <c r="N5" s="273"/>
      <c r="O5" s="274" t="s">
        <v>1782</v>
      </c>
      <c r="P5" s="275"/>
      <c r="Q5" s="276"/>
    </row>
    <row r="6" spans="1:17" s="81" customFormat="1" ht="15.75" customHeight="1">
      <c r="A6" s="75" t="s">
        <v>1748</v>
      </c>
      <c r="B6" s="82" t="s">
        <v>1747</v>
      </c>
      <c r="C6" s="83" t="s">
        <v>1212</v>
      </c>
      <c r="D6" s="84" t="s">
        <v>1213</v>
      </c>
      <c r="E6" s="83" t="s">
        <v>1783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1784</v>
      </c>
      <c r="M6" s="116" t="s">
        <v>658</v>
      </c>
      <c r="N6" s="117" t="s">
        <v>1207</v>
      </c>
      <c r="O6" s="159" t="s">
        <v>1250</v>
      </c>
      <c r="P6" s="128"/>
      <c r="Q6" s="138" t="s">
        <v>1785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1</v>
      </c>
      <c r="P248" s="78"/>
      <c r="Q248" s="120" t="str">
        <f>IF($A$2=1,IF(FN_MC!BJ212="","*",FN_MC!BJ212),IF(FN_MC!BK212="","*",FN_MC!BK212))</f>
        <v>Licença as 10:33h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Em intervalo as 11:16h as 14h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1</v>
      </c>
      <c r="P271" s="78"/>
      <c r="Q271" s="120" t="str">
        <f>IF($A$2=1,IF(FN_MC!BJ226="","*",FN_MC!BJ226),IF(FN_MC!BK226="","*",FN_MC!BK226))</f>
        <v>*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>
        <f>IF(FN_MC!B230="","*",FN_MC!B230)</f>
        <v>46074</v>
      </c>
      <c r="B275" s="86" t="str">
        <f>IF(FN_MC!X230="","*",FN_MC!X230)</f>
        <v>*</v>
      </c>
      <c r="C275" s="87" t="str">
        <f>IF(FN_MC!S230="","*",FN_MC!S230)</f>
        <v>FERRONORTE</v>
      </c>
      <c r="D275" s="87" t="str">
        <f>IF(FN_MC!T230="","*",FN_MC!T230)</f>
        <v>TGR-TRO</v>
      </c>
      <c r="E275" s="87" t="str">
        <f>IF(FN_MC!D230="","*",FN_MC!D230)</f>
        <v>V86</v>
      </c>
      <c r="F275" s="87" t="str">
        <f>IF(FN_MC!H230="","*",FN_MC!H230)</f>
        <v>TIQ</v>
      </c>
      <c r="G275" s="87" t="str">
        <f>IF(FN_MC!M230="","*",FN_MC!M230)</f>
        <v>TBS</v>
      </c>
      <c r="H275" s="125">
        <f>IF(FN_MC!K230="","*",FN_MC!K230)</f>
        <v>659.976</v>
      </c>
      <c r="I275" s="110">
        <f>IF(FN_MC!O230="","*",FN_MC!O230)</f>
        <v>0.4375</v>
      </c>
      <c r="J275" s="110">
        <f>IF(FN_MC!P230="","*",FN_MC!P230)</f>
        <v>0.125</v>
      </c>
      <c r="K275" s="118" t="str">
        <f>IF(FN_MC!AK230="","*",FN_MC!AK230)</f>
        <v>TIQ</v>
      </c>
      <c r="L275" s="118" t="str">
        <f>IF(FN_MC!AM230="","*",FN_MC!AM230)</f>
        <v>TBS</v>
      </c>
      <c r="M275" s="118">
        <f>IF(FN_MC!AP230="","*",FN_MC!AP230)</f>
        <v>659.976</v>
      </c>
      <c r="N275" s="118" t="str">
        <f>IF(FN_MC!AM230="","*",FN_MC!AM230)</f>
        <v>TBS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 t="str">
        <f>IF(FN_MC!B233="","*",FN_MC!B233)</f>
        <v>*</v>
      </c>
      <c r="B278" s="86" t="str">
        <f>IF(FN_MC!X233="","*",FN_MC!X233)</f>
        <v>*</v>
      </c>
      <c r="C278" s="87" t="str">
        <f>IF(FN_MC!S233="","*",FN_MC!S233)</f>
        <v>-</v>
      </c>
      <c r="D278" s="87" t="str">
        <f>IF(FN_MC!T233="","*",FN_MC!T233)</f>
        <v>-</v>
      </c>
      <c r="E278" s="87" t="str">
        <f>IF(FN_MC!D233="","*",FN_MC!D233)</f>
        <v>*</v>
      </c>
      <c r="F278" s="87" t="str">
        <f>IF(FN_MC!H233="","*",FN_MC!H233)</f>
        <v>*</v>
      </c>
      <c r="G278" s="87" t="str">
        <f>IF(FN_MC!M233="","*",FN_MC!M233)</f>
        <v>-</v>
      </c>
      <c r="H278" s="125" t="str">
        <f>IF(FN_MC!K233="","*",FN_MC!K233)</f>
        <v>*</v>
      </c>
      <c r="I278" s="110" t="str">
        <f>IF(FN_MC!O233="","*",FN_MC!O233)</f>
        <v>*</v>
      </c>
      <c r="J278" s="110" t="str">
        <f>IF(FN_MC!P233="","*",FN_MC!P233)</f>
        <v>*</v>
      </c>
      <c r="K278" s="118" t="str">
        <f>IF(FN_MC!AK233="","*",FN_MC!AK233)</f>
        <v>-</v>
      </c>
      <c r="L278" s="118" t="str">
        <f>IF(FN_MC!AM233="","*",FN_MC!AM233)</f>
        <v>-</v>
      </c>
      <c r="M278" s="118" t="str">
        <f>IF(FN_MC!AP233="","*",FN_MC!AP233)</f>
        <v>-</v>
      </c>
      <c r="N278" s="118" t="str">
        <f>IF(FN_MC!AM233="","*",FN_MC!AM233)</f>
        <v>-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*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499TGR1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499TGR1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*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*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*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*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PIT</v>
      </c>
      <c r="G291" s="87" t="str">
        <f>IF(FN_MC!M247="","*",FN_MC!M247)</f>
        <v>PIT</v>
      </c>
      <c r="H291" s="125">
        <f>IF(FN_MC!K247="","*",FN_MC!K247)</f>
        <v>2116.34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PIT</v>
      </c>
      <c r="L291" s="118" t="str">
        <f>IF(FN_MC!AM247="","*",FN_MC!AM247)</f>
        <v>PIT</v>
      </c>
      <c r="M291" s="118">
        <f>IF(FN_MC!AP247="","*",FN_MC!AP247)</f>
        <v>2116.34</v>
      </c>
      <c r="N291" s="118" t="str">
        <f>IF(FN_MC!AM247="","*",FN_MC!AM247)</f>
        <v>PIT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*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*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*</v>
      </c>
      <c r="C305" s="87" t="str">
        <f>IF(FN_MC!S261="","*",FN_MC!S261)</f>
        <v>-</v>
      </c>
      <c r="D305" s="87" t="str">
        <f>IF(FN_MC!T261="","*",FN_MC!T261)</f>
        <v>-</v>
      </c>
      <c r="E305" s="87" t="str">
        <f>IF(FN_MC!D261="","*",FN_MC!D261)</f>
        <v>V86</v>
      </c>
      <c r="F305" s="87" t="str">
        <f>IF(FN_MC!H261="","*",FN_MC!H261)</f>
        <v>*</v>
      </c>
      <c r="G305" s="87" t="str">
        <f>IF(FN_MC!M261="","*",FN_MC!M261)</f>
        <v>-</v>
      </c>
      <c r="H305" s="125" t="str">
        <f>IF(FN_MC!K261="","*",FN_MC!K261)</f>
        <v>*</v>
      </c>
      <c r="I305" s="110" t="str">
        <f>IF(FN_MC!O261="","*",FN_MC!O261)</f>
        <v>*</v>
      </c>
      <c r="J305" s="110" t="str">
        <f>IF(FN_MC!P261="","*",FN_MC!P261)</f>
        <v>*</v>
      </c>
      <c r="K305" s="118" t="str">
        <f>IF(FN_MC!AK261="","*",FN_MC!AK261)</f>
        <v>-</v>
      </c>
      <c r="L305" s="118" t="str">
        <f>IF(FN_MC!AM261="","*",FN_MC!AM261)</f>
        <v>-</v>
      </c>
      <c r="M305" s="118" t="str">
        <f>IF(FN_MC!AP261="","*",FN_MC!AP261)</f>
        <v>-</v>
      </c>
      <c r="N305" s="118" t="str">
        <f>IF(FN_MC!AM261="","*",FN_MC!AM261)</f>
        <v>-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 t="str">
        <f>IF(FN_MC!B264="","*",FN_MC!B264)</f>
        <v>*</v>
      </c>
      <c r="B308" s="86" t="str">
        <f>IF(FN_MC!X264="","*",FN_MC!X264)</f>
        <v>*</v>
      </c>
      <c r="C308" s="87" t="str">
        <f>IF(FN_MC!S264="","*",FN_MC!S264)</f>
        <v>-</v>
      </c>
      <c r="D308" s="87" t="str">
        <f>IF(FN_MC!T264="","*",FN_MC!T264)</f>
        <v>-</v>
      </c>
      <c r="E308" s="87" t="str">
        <f>IF(FN_MC!D264="","*",FN_MC!D264)</f>
        <v>*</v>
      </c>
      <c r="F308" s="87" t="str">
        <f>IF(FN_MC!H264="","*",FN_MC!H264)</f>
        <v>*</v>
      </c>
      <c r="G308" s="87" t="str">
        <f>IF(FN_MC!M264="","*",FN_MC!M264)</f>
        <v>-</v>
      </c>
      <c r="H308" s="125" t="str">
        <f>IF(FN_MC!K264="","*",FN_MC!K264)</f>
        <v>*</v>
      </c>
      <c r="I308" s="110" t="str">
        <f>IF(FN_MC!O264="","*",FN_MC!O264)</f>
        <v>*</v>
      </c>
      <c r="J308" s="110" t="str">
        <f>IF(FN_MC!P264="","*",FN_MC!P264)</f>
        <v>*</v>
      </c>
      <c r="K308" s="118" t="str">
        <f>IF(FN_MC!AK264="","*",FN_MC!AK264)</f>
        <v>-</v>
      </c>
      <c r="L308" s="118" t="str">
        <f>IF(FN_MC!AM264="","*",FN_MC!AM264)</f>
        <v>-</v>
      </c>
      <c r="M308" s="118" t="str">
        <f>IF(FN_MC!AP264="","*",FN_MC!AP264)</f>
        <v>-</v>
      </c>
      <c r="N308" s="118" t="str">
        <f>IF(FN_MC!AM264="","*",FN_MC!AM264)</f>
        <v>-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 t="str">
        <f>IF(FN_MC!B266="","*",FN_MC!B266)</f>
        <v>*</v>
      </c>
      <c r="B310" s="86" t="str">
        <f>IF(FN_MC!X266="","*",FN_MC!X266)</f>
        <v>*</v>
      </c>
      <c r="C310" s="87" t="str">
        <f>IF(FN_MC!S266="","*",FN_MC!S266)</f>
        <v>-</v>
      </c>
      <c r="D310" s="87" t="str">
        <f>IF(FN_MC!T266="","*",FN_MC!T266)</f>
        <v>-</v>
      </c>
      <c r="E310" s="87" t="str">
        <f>IF(FN_MC!D266="","*",FN_MC!D266)</f>
        <v>*</v>
      </c>
      <c r="F310" s="87" t="str">
        <f>IF(FN_MC!H266="","*",FN_MC!H266)</f>
        <v>*</v>
      </c>
      <c r="G310" s="87" t="str">
        <f>IF(FN_MC!M266="","*",FN_MC!M266)</f>
        <v>-</v>
      </c>
      <c r="H310" s="125" t="str">
        <f>IF(FN_MC!K266="","*",FN_MC!K266)</f>
        <v>*</v>
      </c>
      <c r="I310" s="110" t="str">
        <f>IF(FN_MC!O266="","*",FN_MC!O266)</f>
        <v>*</v>
      </c>
      <c r="J310" s="110" t="str">
        <f>IF(FN_MC!P266="","*",FN_MC!P266)</f>
        <v>*</v>
      </c>
      <c r="K310" s="118" t="str">
        <f>IF(FN_MC!AK266="","*",FN_MC!AK266)</f>
        <v>-</v>
      </c>
      <c r="L310" s="118" t="str">
        <f>IF(FN_MC!AM266="","*",FN_MC!AM266)</f>
        <v>-</v>
      </c>
      <c r="M310" s="118" t="str">
        <f>IF(FN_MC!AP266="","*",FN_MC!AP266)</f>
        <v>-</v>
      </c>
      <c r="N310" s="118" t="str">
        <f>IF(FN_MC!AM266="","*",FN_MC!AM266)</f>
        <v>-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 t="str">
        <f>IF(FN_MC!B267="","*",FN_MC!B267)</f>
        <v>*</v>
      </c>
      <c r="B311" s="86" t="str">
        <f>IF(FN_MC!X267="","*",FN_MC!X267)</f>
        <v>*</v>
      </c>
      <c r="C311" s="87" t="str">
        <f>IF(FN_MC!S267="","*",FN_MC!S267)</f>
        <v>-</v>
      </c>
      <c r="D311" s="87" t="str">
        <f>IF(FN_MC!T267="","*",FN_MC!T267)</f>
        <v>-</v>
      </c>
      <c r="E311" s="87" t="str">
        <f>IF(FN_MC!D267="","*",FN_MC!D267)</f>
        <v>*</v>
      </c>
      <c r="F311" s="87" t="str">
        <f>IF(FN_MC!H267="","*",FN_MC!H267)</f>
        <v>*</v>
      </c>
      <c r="G311" s="87" t="str">
        <f>IF(FN_MC!M267="","*",FN_MC!M267)</f>
        <v>-</v>
      </c>
      <c r="H311" s="125" t="str">
        <f>IF(FN_MC!K267="","*",FN_MC!K267)</f>
        <v>*</v>
      </c>
      <c r="I311" s="110" t="str">
        <f>IF(FN_MC!O267="","*",FN_MC!O267)</f>
        <v>*</v>
      </c>
      <c r="J311" s="110" t="str">
        <f>IF(FN_MC!P267="","*",FN_MC!P267)</f>
        <v>*</v>
      </c>
      <c r="K311" s="118" t="str">
        <f>IF(FN_MC!AK267="","*",FN_MC!AK267)</f>
        <v>-</v>
      </c>
      <c r="L311" s="118" t="str">
        <f>IF(FN_MC!AM267="","*",FN_MC!AM267)</f>
        <v>-</v>
      </c>
      <c r="M311" s="118" t="str">
        <f>IF(FN_MC!AP267="","*",FN_MC!AP267)</f>
        <v>-</v>
      </c>
      <c r="N311" s="118" t="str">
        <f>IF(FN_MC!AM267="","*",FN_MC!AM267)</f>
        <v>-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 t="str">
        <f>IF(FN_MC!B268="","*",FN_MC!B268)</f>
        <v>*</v>
      </c>
      <c r="B312" s="86" t="str">
        <f>IF(FN_MC!X268="","*",FN_MC!X268)</f>
        <v>*</v>
      </c>
      <c r="C312" s="87" t="str">
        <f>IF(FN_MC!S268="","*",FN_MC!S268)</f>
        <v>-</v>
      </c>
      <c r="D312" s="87" t="str">
        <f>IF(FN_MC!T268="","*",FN_MC!T268)</f>
        <v>-</v>
      </c>
      <c r="E312" s="87" t="str">
        <f>IF(FN_MC!D268="","*",FN_MC!D268)</f>
        <v>*</v>
      </c>
      <c r="F312" s="87" t="str">
        <f>IF(FN_MC!H268="","*",FN_MC!H268)</f>
        <v>*</v>
      </c>
      <c r="G312" s="87" t="str">
        <f>IF(FN_MC!M268="","*",FN_MC!M268)</f>
        <v>-</v>
      </c>
      <c r="H312" s="125" t="str">
        <f>IF(FN_MC!K268="","*",FN_MC!K268)</f>
        <v>*</v>
      </c>
      <c r="I312" s="110" t="str">
        <f>IF(FN_MC!O268="","*",FN_MC!O268)</f>
        <v>*</v>
      </c>
      <c r="J312" s="110" t="str">
        <f>IF(FN_MC!P268="","*",FN_MC!P268)</f>
        <v>*</v>
      </c>
      <c r="K312" s="118" t="str">
        <f>IF(FN_MC!AK268="","*",FN_MC!AK268)</f>
        <v>-</v>
      </c>
      <c r="L312" s="118" t="str">
        <f>IF(FN_MC!AM268="","*",FN_MC!AM268)</f>
        <v>-</v>
      </c>
      <c r="M312" s="118" t="str">
        <f>IF(FN_MC!AP268="","*",FN_MC!AP268)</f>
        <v>-</v>
      </c>
      <c r="N312" s="118" t="str">
        <f>IF(FN_MC!AM268="","*",FN_MC!AM268)</f>
        <v>-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 t="str">
        <f>IF(FN_MC!B270="","*",FN_MC!B270)</f>
        <v>*</v>
      </c>
      <c r="B314" s="86" t="str">
        <f>IF(FN_MC!X270="","*",FN_MC!X270)</f>
        <v>*</v>
      </c>
      <c r="C314" s="87" t="str">
        <f>IF(FN_MC!S270="","*",FN_MC!S270)</f>
        <v>-</v>
      </c>
      <c r="D314" s="87" t="str">
        <f>IF(FN_MC!T270="","*",FN_MC!T270)</f>
        <v>-</v>
      </c>
      <c r="E314" s="87" t="str">
        <f>IF(FN_MC!D270="","*",FN_MC!D270)</f>
        <v>*</v>
      </c>
      <c r="F314" s="87" t="str">
        <f>IF(FN_MC!H270="","*",FN_MC!H270)</f>
        <v>*</v>
      </c>
      <c r="G314" s="87" t="str">
        <f>IF(FN_MC!M270="","*",FN_MC!M270)</f>
        <v>-</v>
      </c>
      <c r="H314" s="125" t="str">
        <f>IF(FN_MC!K270="","*",FN_MC!K270)</f>
        <v>*</v>
      </c>
      <c r="I314" s="110" t="str">
        <f>IF(FN_MC!O270="","*",FN_MC!O270)</f>
        <v>*</v>
      </c>
      <c r="J314" s="110" t="str">
        <f>IF(FN_MC!P270="","*",FN_MC!P270)</f>
        <v>*</v>
      </c>
      <c r="K314" s="118" t="str">
        <f>IF(FN_MC!AK270="","*",FN_MC!AK270)</f>
        <v>-</v>
      </c>
      <c r="L314" s="118" t="str">
        <f>IF(FN_MC!AM270="","*",FN_MC!AM270)</f>
        <v>-</v>
      </c>
      <c r="M314" s="118" t="str">
        <f>IF(FN_MC!AP270="","*",FN_MC!AP270)</f>
        <v>-</v>
      </c>
      <c r="N314" s="118" t="str">
        <f>IF(FN_MC!AM270="","*",FN_MC!AM270)</f>
        <v>-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 t="str">
        <f>IF(FN_MC!B271="","*",FN_MC!B271)</f>
        <v>*</v>
      </c>
      <c r="B315" s="86" t="str">
        <f>IF(FN_MC!X271="","*",FN_MC!X271)</f>
        <v>*</v>
      </c>
      <c r="C315" s="87" t="str">
        <f>IF(FN_MC!S271="","*",FN_MC!S271)</f>
        <v>-</v>
      </c>
      <c r="D315" s="87" t="str">
        <f>IF(FN_MC!T271="","*",FN_MC!T271)</f>
        <v>-</v>
      </c>
      <c r="E315" s="87" t="str">
        <f>IF(FN_MC!D271="","*",FN_MC!D271)</f>
        <v>*</v>
      </c>
      <c r="F315" s="87" t="str">
        <f>IF(FN_MC!H271="","*",FN_MC!H271)</f>
        <v>*</v>
      </c>
      <c r="G315" s="87" t="str">
        <f>IF(FN_MC!M271="","*",FN_MC!M271)</f>
        <v>-</v>
      </c>
      <c r="H315" s="125" t="str">
        <f>IF(FN_MC!K271="","*",FN_MC!K271)</f>
        <v>*</v>
      </c>
      <c r="I315" s="110" t="str">
        <f>IF(FN_MC!O271="","*",FN_MC!O271)</f>
        <v>*</v>
      </c>
      <c r="J315" s="110" t="str">
        <f>IF(FN_MC!P271="","*",FN_MC!P271)</f>
        <v>*</v>
      </c>
      <c r="K315" s="118" t="str">
        <f>IF(FN_MC!AK271="","*",FN_MC!AK271)</f>
        <v>-</v>
      </c>
      <c r="L315" s="118" t="str">
        <f>IF(FN_MC!AM271="","*",FN_MC!AM271)</f>
        <v>-</v>
      </c>
      <c r="M315" s="118" t="str">
        <f>IF(FN_MC!AP271="","*",FN_MC!AP271)</f>
        <v>-</v>
      </c>
      <c r="N315" s="118" t="str">
        <f>IF(FN_MC!AM271="","*",FN_MC!AM271)</f>
        <v>-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 t="str">
        <f>IF(FN_MC!B272="","*",FN_MC!B272)</f>
        <v>*</v>
      </c>
      <c r="B316" s="86" t="str">
        <f>IF(FN_MC!X272="","*",FN_MC!X272)</f>
        <v>*</v>
      </c>
      <c r="C316" s="87" t="str">
        <f>IF(FN_MC!S272="","*",FN_MC!S272)</f>
        <v>-</v>
      </c>
      <c r="D316" s="87" t="str">
        <f>IF(FN_MC!T272="","*",FN_MC!T272)</f>
        <v>-</v>
      </c>
      <c r="E316" s="87" t="str">
        <f>IF(FN_MC!D272="","*",FN_MC!D272)</f>
        <v>*</v>
      </c>
      <c r="F316" s="87" t="str">
        <f>IF(FN_MC!H272="","*",FN_MC!H272)</f>
        <v>*</v>
      </c>
      <c r="G316" s="87" t="str">
        <f>IF(FN_MC!M272="","*",FN_MC!M272)</f>
        <v>-</v>
      </c>
      <c r="H316" s="125" t="str">
        <f>IF(FN_MC!K272="","*",FN_MC!K272)</f>
        <v>*</v>
      </c>
      <c r="I316" s="110" t="str">
        <f>IF(FN_MC!O272="","*",FN_MC!O272)</f>
        <v>*</v>
      </c>
      <c r="J316" s="110" t="str">
        <f>IF(FN_MC!P272="","*",FN_MC!P272)</f>
        <v>*</v>
      </c>
      <c r="K316" s="118" t="str">
        <f>IF(FN_MC!AK272="","*",FN_MC!AK272)</f>
        <v>-</v>
      </c>
      <c r="L316" s="118" t="str">
        <f>IF(FN_MC!AM272="","*",FN_MC!AM272)</f>
        <v>-</v>
      </c>
      <c r="M316" s="118" t="str">
        <f>IF(FN_MC!AP272="","*",FN_MC!AP272)</f>
        <v>-</v>
      </c>
      <c r="N316" s="118" t="str">
        <f>IF(FN_MC!AM272="","*",FN_MC!AM272)</f>
        <v>-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 t="str">
        <f>IF(FN_MC!B273="","*",FN_MC!B273)</f>
        <v>*</v>
      </c>
      <c r="B317" s="86" t="str">
        <f>IF(FN_MC!X273="","*",FN_MC!X273)</f>
        <v>*</v>
      </c>
      <c r="C317" s="87" t="str">
        <f>IF(FN_MC!S273="","*",FN_MC!S273)</f>
        <v>-</v>
      </c>
      <c r="D317" s="87" t="str">
        <f>IF(FN_MC!T273="","*",FN_MC!T273)</f>
        <v>-</v>
      </c>
      <c r="E317" s="87" t="str">
        <f>IF(FN_MC!D273="","*",FN_MC!D273)</f>
        <v>*</v>
      </c>
      <c r="F317" s="87" t="str">
        <f>IF(FN_MC!H273="","*",FN_MC!H273)</f>
        <v>*</v>
      </c>
      <c r="G317" s="87" t="str">
        <f>IF(FN_MC!M273="","*",FN_MC!M273)</f>
        <v>-</v>
      </c>
      <c r="H317" s="125" t="str">
        <f>IF(FN_MC!K273="","*",FN_MC!K273)</f>
        <v>*</v>
      </c>
      <c r="I317" s="110" t="str">
        <f>IF(FN_MC!O273="","*",FN_MC!O273)</f>
        <v>*</v>
      </c>
      <c r="J317" s="110" t="str">
        <f>IF(FN_MC!P273="","*",FN_MC!P273)</f>
        <v>*</v>
      </c>
      <c r="K317" s="118" t="str">
        <f>IF(FN_MC!AK273="","*",FN_MC!AK273)</f>
        <v>-</v>
      </c>
      <c r="L317" s="118" t="str">
        <f>IF(FN_MC!AM273="","*",FN_MC!AM273)</f>
        <v>-</v>
      </c>
      <c r="M317" s="118" t="str">
        <f>IF(FN_MC!AP273="","*",FN_MC!AP273)</f>
        <v>-</v>
      </c>
      <c r="N317" s="118" t="str">
        <f>IF(FN_MC!AM273="","*",FN_MC!AM273)</f>
        <v>-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 t="str">
        <f>IF(FN_MC!B276="","*",FN_MC!B276)</f>
        <v>*</v>
      </c>
      <c r="B320" s="86" t="str">
        <f>IF(FN_MC!X276="","*",FN_MC!X276)</f>
        <v>*</v>
      </c>
      <c r="C320" s="87" t="str">
        <f>IF(FN_MC!S276="","*",FN_MC!S276)</f>
        <v>-</v>
      </c>
      <c r="D320" s="87" t="str">
        <f>IF(FN_MC!T276="","*",FN_MC!T276)</f>
        <v>-</v>
      </c>
      <c r="E320" s="87" t="str">
        <f>IF(FN_MC!D276="","*",FN_MC!D276)</f>
        <v>*</v>
      </c>
      <c r="F320" s="87" t="str">
        <f>IF(FN_MC!H276="","*",FN_MC!H276)</f>
        <v>*</v>
      </c>
      <c r="G320" s="87" t="str">
        <f>IF(FN_MC!M276="","*",FN_MC!M276)</f>
        <v>-</v>
      </c>
      <c r="H320" s="125" t="str">
        <f>IF(FN_MC!K276="","*",FN_MC!K276)</f>
        <v>*</v>
      </c>
      <c r="I320" s="110" t="str">
        <f>IF(FN_MC!O276="","*",FN_MC!O276)</f>
        <v>*</v>
      </c>
      <c r="J320" s="110" t="str">
        <f>IF(FN_MC!P276="","*",FN_MC!P276)</f>
        <v>*</v>
      </c>
      <c r="K320" s="118" t="str">
        <f>IF(FN_MC!AK276="","*",FN_MC!AK276)</f>
        <v>-</v>
      </c>
      <c r="L320" s="118" t="str">
        <f>IF(FN_MC!AM276="","*",FN_MC!AM276)</f>
        <v>-</v>
      </c>
      <c r="M320" s="118" t="str">
        <f>IF(FN_MC!AP276="","*",FN_MC!AP276)</f>
        <v>-</v>
      </c>
      <c r="N320" s="118" t="str">
        <f>IF(FN_MC!AM276="","*",FN_MC!AM276)</f>
        <v>-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 t="str">
        <f>IF(FN_MC!B278="","*",FN_MC!B278)</f>
        <v>*</v>
      </c>
      <c r="B322" s="86" t="str">
        <f>IF(FN_MC!X278="","*",FN_MC!X278)</f>
        <v>*</v>
      </c>
      <c r="C322" s="87" t="str">
        <f>IF(FN_MC!S278="","*",FN_MC!S278)</f>
        <v>-</v>
      </c>
      <c r="D322" s="87" t="str">
        <f>IF(FN_MC!T278="","*",FN_MC!T278)</f>
        <v>-</v>
      </c>
      <c r="E322" s="87" t="str">
        <f>IF(FN_MC!D278="","*",FN_MC!D278)</f>
        <v>*</v>
      </c>
      <c r="F322" s="87" t="str">
        <f>IF(FN_MC!H278="","*",FN_MC!H278)</f>
        <v>*</v>
      </c>
      <c r="G322" s="87" t="str">
        <f>IF(FN_MC!M278="","*",FN_MC!M278)</f>
        <v>-</v>
      </c>
      <c r="H322" s="125" t="str">
        <f>IF(FN_MC!K278="","*",FN_MC!K278)</f>
        <v>*</v>
      </c>
      <c r="I322" s="110" t="str">
        <f>IF(FN_MC!O278="","*",FN_MC!O278)</f>
        <v>*</v>
      </c>
      <c r="J322" s="110" t="str">
        <f>IF(FN_MC!P278="","*",FN_MC!P278)</f>
        <v>*</v>
      </c>
      <c r="K322" s="118" t="str">
        <f>IF(FN_MC!AK278="","*",FN_MC!AK278)</f>
        <v>-</v>
      </c>
      <c r="L322" s="118" t="str">
        <f>IF(FN_MC!AM278="","*",FN_MC!AM278)</f>
        <v>-</v>
      </c>
      <c r="M322" s="118" t="str">
        <f>IF(FN_MC!AP278="","*",FN_MC!AP278)</f>
        <v>-</v>
      </c>
      <c r="N322" s="118" t="str">
        <f>IF(FN_MC!AM278="","*",FN_MC!AM278)</f>
        <v>-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1786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2026-02-20T16:59:00Z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