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59" documentId="8_{B6337239-1A00-434D-AAD0-422EA1FEB5AE}" xr6:coauthVersionLast="47" xr6:coauthVersionMax="47" xr10:uidLastSave="{31A18D22-0B75-45C6-96E8-A24D554D53C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<sst xmlns="http://schemas.openxmlformats.org/spreadsheetml/2006/main" count="6580" uniqueCount="1594">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</sst>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A134" sqref="A134:XFD1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975</v>
      </c>
      <c r="BN131" s="14" t="s">
        <v>996</v>
      </c>
      <c r="BO131" s="165" t="s">
        <v>1107</v>
      </c>
      <c r="BP131" s="16" t="s">
        <v>1542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CCOCirculaçãoIntervaloContrato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1544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1545</v>
      </c>
      <c r="BK132" s="16" t="s">
        <v>1546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1547</v>
      </c>
      <c r="BK133" s="324" t="s">
        <v>1548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1549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1550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1550</v>
      </c>
      <c r="BK135" s="16" t="s">
        <v>1551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1550</v>
      </c>
      <c r="BK136" s="324" t="s">
        <v>1552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1552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1553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1550</v>
      </c>
      <c r="BK137" s="16" t="s">
        <v>1554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1555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1556</v>
      </c>
      <c r="BK138" s="16" t="s">
        <v>1557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1557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1558</v>
      </c>
      <c r="BK139" s="16" t="s">
        <v>1559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1560</v>
      </c>
      <c r="BK140" s="16" t="s">
        <v>1561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1561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1562</v>
      </c>
      <c r="N141" s="217" t="s">
        <v>1563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1564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1565</v>
      </c>
      <c r="BK141" s="16" t="s">
        <v>1566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1544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1569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1570</v>
      </c>
      <c r="N149" s="204" t="s">
        <v>1570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1553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1571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1572</v>
      </c>
      <c r="J153" s="217">
        <v>101</v>
      </c>
      <c r="K153" s="217">
        <v>1</v>
      </c>
      <c r="L153" s="83" t="s">
        <v>607</v>
      </c>
      <c r="M153" s="204" t="s">
        <v>1573</v>
      </c>
      <c r="N153" s="204" t="s">
        <v>1574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1564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U1008" sqref="U100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1575</v>
      </c>
      <c r="D5" s="358"/>
      <c r="E5" s="358"/>
      <c r="F5" s="358"/>
      <c r="G5" s="358"/>
      <c r="H5" s="358"/>
      <c r="I5" s="358"/>
      <c r="J5" s="359"/>
      <c r="K5" s="360" t="s">
        <v>1576</v>
      </c>
      <c r="L5" s="361"/>
      <c r="M5" s="361"/>
      <c r="N5" s="361"/>
      <c r="O5" s="362" t="s">
        <v>1577</v>
      </c>
      <c r="P5" s="363"/>
      <c r="Q5" s="364"/>
    </row>
    <row r="6" spans="1:17" s="93" customFormat="1" ht="15.75" customHeight="1">
      <c r="A6" s="87" t="s">
        <v>1578</v>
      </c>
      <c r="B6" s="94" t="s">
        <v>1579</v>
      </c>
      <c r="C6" s="95" t="s">
        <v>1163</v>
      </c>
      <c r="D6" s="96" t="s">
        <v>1164</v>
      </c>
      <c r="E6" s="95" t="s">
        <v>1580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1581</v>
      </c>
      <c r="M6" s="139" t="s">
        <v>626</v>
      </c>
      <c r="N6" s="140" t="s">
        <v>1158</v>
      </c>
      <c r="O6" s="246" t="s">
        <v>1201</v>
      </c>
      <c r="P6" s="157"/>
      <c r="Q6" s="193" t="s">
        <v>1582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1583</v>
      </c>
      <c r="W1" s="370"/>
      <c r="X1" s="370"/>
      <c r="Y1" s="104"/>
    </row>
    <row r="2" spans="1:25" s="100" customFormat="1" ht="11.25" customHeight="1">
      <c r="A2" s="105" t="s">
        <v>1584</v>
      </c>
      <c r="B2" s="105" t="s">
        <v>1579</v>
      </c>
      <c r="C2" s="105" t="s">
        <v>603</v>
      </c>
      <c r="D2" s="106" t="s">
        <v>1163</v>
      </c>
      <c r="E2" s="106" t="s">
        <v>1164</v>
      </c>
      <c r="F2" s="106" t="s">
        <v>1578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1585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>
        <f ca="1">_xlfn.XLOOKUP(G148&amp;$W$2,BS_CONTROLE[CHAVE],BS_CONTROLE[Quantidade_11],"-")</f>
        <v>6000</v>
      </c>
      <c r="X148" s="112">
        <f ca="1">_xlfn.XLOOKUP(G148&amp;$X$2,BS_CONTROLE[CHAVE],BS_CONTROLE[Quantidade_11],"-")</f>
        <v>40000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5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1586</v>
      </c>
      <c r="C2" s="95" t="s">
        <v>1148</v>
      </c>
      <c r="D2" s="95" t="s">
        <v>1150</v>
      </c>
      <c r="E2" s="95" t="s">
        <v>1587</v>
      </c>
      <c r="F2" s="95" t="s">
        <v>1588</v>
      </c>
      <c r="G2" s="95" t="s">
        <v>1589</v>
      </c>
      <c r="H2" s="95" t="s">
        <v>1590</v>
      </c>
      <c r="I2" s="95" t="s">
        <v>1591</v>
      </c>
      <c r="J2" s="95" t="s">
        <v>1592</v>
      </c>
      <c r="K2" s="131" t="s">
        <v>1593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2025-11-11T02:53:30Z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