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97" documentId="8_{B6337239-1A00-434D-AAD0-422EA1FEB5AE}" xr6:coauthVersionLast="47" xr6:coauthVersionMax="47" xr10:uidLastSave="{74B7E9E0-274C-4EF8-8D14-4837BAE73B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<sst xmlns="http://schemas.openxmlformats.org/spreadsheetml/2006/main" count="5073" uniqueCount="1393">
  <si>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</si>
  <si>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</si>
  <si>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</si>
  <si>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</si>
  <si>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</si>
  <si>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</si>
  <si>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</si>
  <si>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</si>
  <si>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</si>
  <si>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</si>
  <si>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</si>
  <si>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</si>
  <si>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</si>
  <si>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</si>
  <si>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</si>
  <si>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</si>
  <si>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</si>
  <si>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</si>
  <si>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</si>
  <si>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</si>
  <si>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</si>
  <si>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</si>
  <si>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</si>
  <si>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</si>
  <si>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</si>
  <si>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</si>
  <si>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</si>
  <si>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</si>
  <si>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</si>
  <si>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</si>
  <si>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</si>
  <si>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</si>
  <si>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</si>
  <si>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</si>
  <si>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</si>
  <si>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</si>
  <si>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</si>
  <si>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</si>
  <si>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</si>
  <si>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</si>
  <si>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</si>
  <si>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</si>
  <si>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</si>
  <si>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</si>
  <si>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</si>
  <si>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</si>
  <si>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</si>
  <si>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</si>
  <si>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</si>
  <si>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</si>
  <si>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</si>
  <si>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</si>
  <si>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</si>
  <si>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</si>
  <si>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</si>
  <si>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</si>
  <si>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</si>
  <si>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</si>
  <si>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</si>
  <si>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</si>
  <si>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</si>
  <si>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</si>
  <si>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</si>
  <si>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</si>
  <si>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</si>
  <si>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</si>
  <si>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</si>
  <si>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</si>
  <si>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</si>
  <si>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</si>
  <si>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</si>
  <si>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</si>
  <si>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</si>
  <si>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</si>
  <si>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</si>
  <si>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</si>
  <si>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</si>
  <si>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</si>
  <si>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</si>
  <si>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</si>
  <si>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</si>
  <si>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</si>
  <si>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</si>
  <si>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</si>
  <si>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</si>
  <si>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</si>
  <si>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</si>
  <si>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</si>
  <si>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</si>
  <si>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</si>
  <si>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</si>
  <si>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</si>
  <si>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</si>
  <si>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</si>
  <si>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</si>
  <si>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</si>
  <si>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</si>
  <si>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</si>
  <si>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</si>
  <si>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</si>
  <si>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</si>
  <si>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</si>
  <si>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</si>
  <si>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</si>
  <si>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</si>
  <si>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</si>
  <si>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</si>
  <si>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</si>
  <si>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</si>
  <si>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</si>
  <si>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</si>
  <si>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</si>
  <si>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</si>
  <si>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</si>
  <si>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</si>
  <si>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</si>
  <si>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</si>
  <si>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</si>
  <si>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</si>
  <si>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</si>
  <si>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</si>
  <si>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</si>
  <si>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</si>
  <si>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</si>
  <si>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</si>
  <si>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</si>
  <si>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</si>
  <si>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</si>
  <si>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</si>
  <si>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</si>
  <si>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</si>
  <si>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</si>
  <si>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</si>
  <si>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</si>
  <si>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</si>
  <si>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</si>
  <si>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</si>
  <si>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</si>
  <si>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</si>
  <si>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</si>
  <si>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</si>
  <si>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</si>
  <si>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</si>
  <si>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</si>
  <si>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</si>
  <si>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</si>
  <si>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</si>
  <si>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</si>
  <si>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</si>
  <si>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</si>
  <si>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</si>
  <si>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</si>
  <si>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</si>
  <si>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</si>
  <si>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</si>
  <si>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</si>
  <si>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</si>
  <si>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</si>
  <si>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</si>
  <si>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</si>
  <si>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</si>
  <si>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</si>
  <si>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</si>
  <si>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</si>
  <si>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</si>
  <si>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</si>
  <si>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</si>
  <si>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</si>
  <si>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</si>
  <si>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</si>
  <si>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</si>
  <si>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</si>
  <si>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</si>
  <si>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</si>
  <si>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</si>
  <si>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</si>
  <si>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</si>
  <si>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</si>
  <si>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</si>
  <si>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</si>
  <si>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</si>
  <si>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</si>
  <si>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</si>
  <si>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</si>
  <si>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</si>
  <si>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</si>
  <si>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</si>
  <si>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</si>
  <si>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</si>
  <si>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</si>
  <si>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</si>
  <si>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</si>
  <si>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</si>
  <si>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</si>
  <si>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</si>
  <si>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</si>
  <si>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</si>
  <si>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</si>
  <si>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</si>
  <si>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</si>
  <si>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</si>
  <si>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</si>
  <si>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</si>
  <si>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</si>
  <si>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</si>
  <si>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</si>
  <si>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</si>
  <si>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</si>
  <si>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</si>
  <si>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</si>
  <si>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</si>
  <si>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</si>
  <si>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</si>
  <si>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</si>
  <si>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</si>
  <si>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</si>
  <si>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</si>
  <si>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</si>
  <si>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</si>
  <si>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</si>
  <si>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</si>
  <si>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</si>
  <si>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</si>
  <si>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</si>
  <si>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</si>
  <si>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</si>
  <si>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</si>
  <si>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</si>
  <si>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</si>
  <si>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</si>
  <si>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</si>
  <si>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</si>
  <si>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</si>
  <si>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</si>
  <si>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</si>
  <si>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</si>
  <si>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</si>
  <si>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</si>
  <si>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</si>
  <si>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</si>
  <si>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</si>
  <si>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</si>
  <si>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</si>
  <si>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</si>
  <si>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</si>
  <si>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</si>
  <si>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</si>
  <si>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</si>
  <si>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</si>
  <si>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</si>
  <si>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</si>
  <si>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</si>
  <si>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</si>
  <si>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</si>
  <si>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</si>
  <si>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</si>
  <si>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</si>
  <si>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</si>
  <si>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</si>
  <si>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</si>
  <si>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</si>
  <si>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</si>
  <si>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</si>
  <si>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</si>
  <si>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</si>
  <si>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</si>
  <si>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</si>
  <si>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</si>
  <si>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</si>
  <si>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</si>
  <si>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</si>
  <si>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</si>
  <si>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</si>
  <si>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</si>
  <si>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</si>
  <si>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</si>
  <si>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</si>
  <si>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</si>
  <si>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</si>
  <si>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</si>
  <si>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</si>
  <si>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</si>
  <si>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</si>
  <si>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</si>
  <si>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</si>
  <si>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</si>
  <si>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</si>
  <si>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</si>
  <si>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</si>
  <si>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</si>
  <si>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</si>
  <si>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</si>
  <si>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</si>
  <si>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</si>
  <si>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</si>
  <si>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</si>
  <si>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</si>
  <si>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</si>
  <si>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</si>
  <si>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</si>
  <si>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</si>
  <si>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</si>
  <si>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</si>
  <si>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</si>
  <si>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</si>
  <si>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</si>
  <si>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</si>
  <si>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</si>
  <si>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</si>
  <si>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</si>
  <si>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</si>
  <si>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</si>
  <si>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</si>
  <si>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</si>
  <si>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</si>
  <si>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</si>
  <si>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</si>
  <si>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</si>
  <si>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</si>
  <si>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</si>
  <si>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</si>
  <si>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</si>
  <si>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</si>
  <si>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</si>
  <si>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</si>
  <si>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</si>
  <si>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</si>
  <si>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</si>
  <si>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</si>
  <si>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</si>
  <si>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</si>
  <si>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</si>
  <si>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</si>
  <si>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</si>
  <si>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</si>
  <si>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</si>
  <si>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</si>
  <si>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</si>
  <si>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</si>
  <si>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</si>
  <si>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</si>
  <si>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</si>
  <si>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</si>
  <si>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</si>
  <si>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</si>
  <si>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</si>
  <si>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</si>
  <si>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</si>
  <si>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</si>
  <si>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</si>
  <si>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</si>
  <si>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</si>
  <si>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</si>
  <si>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</si>
  <si>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</si>
  <si>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</si>
  <si>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</si>
  <si>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</si>
  <si>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</si>
  <si>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</si>
  <si>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</si>
  <si>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</si>
  <si>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</si>
  <si>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</si>
  <si>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</si>
  <si>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</si>
  <si>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</si>
  <si>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</si>
  <si>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</si>
  <si>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</si>
  <si>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</si>
  <si>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</si>
  <si>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</si>
  <si>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</si>
  <si>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</si>
  <si>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</si>
  <si>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</si>
  <si>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</si>
  <si>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</si>
  <si>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</si>
  <si>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</si>
  <si>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</si>
  <si>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</si>
  <si>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</si>
  <si>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</si>
  <si>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</si>
  <si>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</si>
  <si>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</si>
  <si>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</si>
  <si>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</si>
  <si>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</si>
  <si>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</si>
  <si>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</si>
  <si>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</si>
  <si>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</si>
  <si>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</si>
  <si>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</si>
  <si>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</si>
  <si>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</si>
  <si>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</si>
  <si>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</si>
  <si>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</si>
  <si>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</si>
  <si>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</si>
  <si>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</si>
  <si>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</si>
  <si>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</si>
  <si>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</si>
  <si>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</si>
  <si>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</si>
  <si>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</si>
  <si>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</si>
  <si>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</si>
  <si>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</si>
  <si>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</si>
  <si>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</si>
  <si>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</si>
  <si>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</si>
  <si>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</si>
  <si>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</si>
  <si>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</si>
  <si>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</si>
  <si>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</si>
  <si>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</si>
  <si>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</si>
  <si>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</si>
  <si>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</si>
  <si>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</si>
  <si>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</si>
  <si>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</si>
  <si>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</si>
  <si>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</si>
  <si>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</si>
  <si>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</si>
  <si>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</si>
  <si>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</si>
  <si>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</si>
  <si>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</si>
  <si>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</si>
  <si>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</si>
  <si>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</si>
  <si>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</si>
  <si>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</si>
  <si>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</si>
  <si>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</si>
  <si>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</si>
  <si>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</si>
  <si>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</si>
  <si>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</si>
  <si>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</si>
  <si>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</si>
  <si>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</si>
  <si>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</si>
  <si>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</si>
  <si>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</si>
  <si>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</si>
  <si>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</si>
  <si>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</si>
  <si>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</si>
  <si>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</si>
  <si>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</si>
  <si>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</si>
  <si>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</si>
  <si>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</si>
  <si>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</si>
  <si>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</si>
  <si>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</si>
  <si>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</si>
  <si>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</si>
  <si>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</si>
  <si>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</si>
  <si>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</si>
  <si>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</si>
  <si>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</si>
  <si>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</si>
  <si>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</si>
  <si>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</si>
  <si>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</si>
  <si>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</si>
  <si>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</si>
  <si>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</si>
  <si>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</si>
  <si>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</si>
  <si>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</si>
  <si>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</si>
  <si>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</si>
  <si>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</si>
  <si>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</si>
  <si>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</si>
  <si>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</si>
  <si>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</si>
  <si>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</si>
  <si>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</si>
  <si>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</si>
  <si>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</si>
  <si>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</si>
  <si>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</si>
  <si>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</si>
  <si>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</si>
  <si>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</si>
  <si>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</si>
  <si>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</si>
  <si>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</si>
  <si>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</si>
  <si>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</si>
  <si>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</si>
  <si>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</si>
  <si>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</si>
  <si>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</si>
  <si>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</si>
  <si>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</si>
  <si>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</si>
  <si>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</si>
  <si>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</si>
  <si>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</si>
  <si>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</si>
  <si>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</si>
  <si>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</si>
  <si>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</si>
  <si>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</si>
  <si>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</si>
  <si>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</si>
  <si>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</si>
  <si>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</si>
  <si>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</si>
  <si>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</si>
  <si>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</si>
  <si>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</si>
  <si>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</si>
  <si>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</si>
  <si>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</si>
  <si>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</si>
  <si>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</si>
  <si>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</si>
  <si>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</si>
  <si>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</si>
  <si>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</si>
  <si>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</si>
  <si>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</si>
  <si>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</si>
  <si>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</si>
  <si>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</si>
  <si>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</si>
  <si>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</si>
  <si>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</si>
  <si>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</si>
  <si>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</si>
  <si>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</si>
  <si>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</si>
  <si>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</si>
  <si>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</si>
  <si>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</si>
  <si>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</si>
  <si>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</si>
  <si>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</si>
  <si>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</si>
  <si>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</si>
  <si>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</si>
  <si>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</si>
  <si>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</si>
  <si>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</si>
  <si>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</si>
  <si>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</si>
  <si>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</si>
  <si>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</si>
  <si>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</si>
  <si>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</si>
  <si>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</si>
  <si>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</si>
  <si>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</si>
  <si>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</si>
  <si>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</si>
  <si>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</si>
  <si>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</si>
  <si>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</si>
  <si>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</si>
  <si>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</si>
  <si>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</si>
  <si>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</si>
  <si>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</si>
  <si>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</si>
  <si>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</si>
  <si>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</si>
  <si>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</si>
  <si>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</si>
  <si>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</si>
  <si>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</si>
  <si>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</si>
  <si>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</si>
  <si>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</si>
  <si>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</si>
  <si>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</si>
  <si>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</si>
  <si>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</si>
  <si>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</si>
  <si>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</si>
  <si>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</si>
  <si>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</si>
  <si>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</si>
  <si>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</si>
  <si>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</si>
  <si>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</si>
  <si>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</si>
  <si>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</si>
  <si>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</si>
  <si>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</si>
  <si>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</si>
  <si>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</si>
  <si>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</si>
  <si>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</si>
  <si>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</si>
  <si>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</si>
  <si>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</si>
  <si>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</si>
  <si>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</si>
  <si>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</si>
  <si>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</si>
  <si>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</si>
  <si>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</si>
  <si>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</si>
  <si>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</si>
  <si>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</si>
  <si>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</si>
  <si>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</si>
  <si>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</si>
  <si>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</si>
  <si>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</si>
  <si>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</si>
  <si>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</si>
  <si>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</si>
  <si>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</si>
  <si>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</si>
  <si>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</si>
  <si>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</si>
  <si>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</si>
  <si>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</si>
  <si>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</si>
  <si>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</si>
  <si>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</si>
  <si>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</si>
  <si>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</si>
  <si>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</si>
  <si>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</si>
  <si>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</si>
  <si>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</si>
  <si>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</si>
  <si>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</si>
  <si>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</si>
  <si>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</si>
  <si>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</si>
  <si>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</si>
  <si>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</si>
  <si>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</si>
  <si>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</si>
  <si>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</si>
  <si>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</si>
  <si>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</si>
  <si>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</si>
  <si>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</si>
  <si>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</si>
  <si>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</si>
  <si>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</si>
  <si>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</si>
  <si>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</si>
  <si>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</si>
  <si>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</si>
  <si>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</si>
  <si>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</si>
  <si>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</si>
  <si>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</si>
  <si>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</si>
  <si>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</si>
  <si>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</si>
  <si>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</si>
  <si>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</si>
  <si>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</si>
  <si>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</si>
  <si>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</si>
  <si>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</si>
  <si>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</si>
  <si>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</si>
  <si>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</si>
  <si>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</si>
  <si>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</si>
  <si>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</si>
  <si>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</si>
  <si>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</si>
  <si>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</si>
  <si>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</si>
  <si>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</si>
  <si>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</si>
  <si>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</si>
  <si>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</si>
  <si>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</si>
  <si>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</si>
  <si>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</si>
  <si>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</si>
  <si>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</si>
  <si>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</si>
  <si>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</si>
  <si>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</si>
  <si>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</si>
  <si>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</si>
  <si>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</si>
  <si>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</si>
  <si>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</si>
  <si>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</si>
  <si>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</si>
  <si>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</si>
  <si>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</si>
  <si>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</si>
  <si>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</si>
  <si>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</si>
  <si>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</si>
  <si>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</si>
  <si>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</si>
  <si>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</si>
  <si>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</si>
  <si>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</si>
  <si>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</si>
  <si>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</si>
  <si>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</si>
  <si>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</si>
  <si>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</si>
  <si>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</si>
  <si>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</si>
  <si>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</si>
  <si>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</si>
  <si>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</si>
  <si>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</si>
  <si>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</si>
  <si>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</si>
  <si>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</si>
  <si>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</si>
  <si>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</si>
  <si>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</si>
  <si>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</si>
  <si>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</si>
  <si>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</si>
  <si>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</si>
  <si>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</si>
  <si>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</si>
  <si>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</si>
  <si>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</si>
  <si>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</si>
  <si>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</si>
  <si>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</si>
  <si>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</si>
  <si>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</si>
  <si>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</si>
  <si>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</si>
  <si>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</si>
  <si>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</si>
  <si>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</si>
  <si>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</si>
  <si>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</si>
  <si>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</si>
  <si>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</si>
  <si>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</si>
  <si>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</si>
  <si>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</si>
  <si>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</si>
  <si>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</si>
  <si>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</si>
  <si>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</si>
  <si>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</si>
  <si>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</si>
  <si>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</si>
  <si>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</si>
  <si>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</si>
  <si>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</si>
  <si>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</si>
  <si>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</si>
  <si>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</si>
  <si>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</si>
  <si>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</si>
  <si>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</si>
  <si>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</si>
  <si>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</si>
  <si>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</si>
  <si>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</si>
  <si>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</si>
  <si>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</si>
  <si>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</si>
  <si>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</si>
  <si>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</si>
  <si>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</si>
  <si>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</si>
  <si>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</si>
  <si>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</si>
  <si>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</si>
  <si>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</si>
  <si>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</si>
  <si>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</si>
  <si>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</si>
  <si>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</si>
  <si>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</si>
  <si>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</si>
  <si>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</si>
  <si>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</si>
  <si>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</si>
  <si>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</si>
  <si>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</si>
  <si>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</si>
  <si>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</si>
  <si>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</si>
  <si>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</si>
  <si>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</si>
  <si>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</si>
  <si>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</si>
  <si>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</si>
  <si>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</si>
  <si>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</si>
  <si>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</si>
  <si>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</si>
  <si>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</si>
  <si>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</si>
  <si>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</si>
  <si>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</si>
  <si>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</si>
  <si>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</si>
  <si>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</si>
  <si>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</si>
  <si>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</si>
  <si>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</si>
  <si>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</si>
  <si>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</si>
  <si>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</si>
  <si>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</si>
  <si>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</si>
  <si>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</si>
  <si>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</si>
  <si>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</si>
  <si>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</si>
  <si>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</si>
  <si>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</si>
  <si>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</si>
  <si>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</si>
  <si>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</si>
  <si>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</si>
  <si>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</si>
  <si>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</si>
  <si>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</si>
  <si>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</si>
  <si>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</si>
  <si>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</si>
  <si>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</si>
  <si>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</si>
  <si>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</si>
  <si>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</si>
  <si>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</si>
  <si>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</si>
  <si>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</si>
  <si>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</si>
  <si>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</si>
  <si>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</si>
  <si>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</si>
  <si>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</si>
  <si>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</si>
  <si>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</si>
  <si>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</si>
  <si>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</si>
  <si>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</si>
  <si>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</si>
  <si>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</si>
  <si>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</si>
  <si>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</si>
  <si>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</si>
  <si>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</si>
  <si>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</si>
  <si>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</si>
  <si>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</si>
  <si>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</si>
  <si>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</si>
  <si>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</si>
  <si>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</si>
  <si>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</si>
  <si>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</si>
  <si>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</si>
  <si>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</si>
  <si>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</si>
  <si>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</si>
  <si>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</si>
  <si>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</si>
  <si>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</si>
  <si>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</si>
  <si>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</si>
  <si>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</si>
  <si>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</si>
  <si>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</si>
  <si>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</si>
  <si>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</si>
  <si>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</si>
  <si>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</si>
  <si>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</si>
  <si>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</si>
  <si>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</si>
  <si>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</si>
  <si>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</si>
  <si>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</si>
  <si>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</si>
  <si>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</si>
  <si>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</si>
  <si>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</si>
  <si>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</si>
  <si>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</si>
  <si>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</si>
  <si>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</si>
  <si>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</si>
  <si>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</si>
  <si>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</si>
  <si>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</si>
  <si>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</si>
  <si>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</si>
  <si>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</si>
  <si>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</si>
  <si>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</si>
  <si>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</si>
  <si>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</si>
  <si>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</si>
  <si>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</si>
  <si>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</si>
  <si>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</si>
  <si>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</si>
  <si>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</si>
  <si>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</si>
  <si>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</si>
  <si>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</si>
  <si>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</si>
  <si>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</si>
  <si>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</si>
  <si>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</si>
  <si>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</si>
  <si>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</si>
  <si>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</si>
  <si>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</si>
  <si>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</si>
  <si>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</si>
  <si>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</si>
  <si>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</si>
  <si>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</si>
  <si>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</si>
  <si>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</si>
  <si>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</si>
  <si>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</si>
  <si>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</si>
  <si>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</si>
  <si>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</si>
  <si>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</si>
  <si>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</si>
  <si>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</si>
  <si>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</si>
  <si>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</si>
  <si>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</si>
  <si>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</si>
  <si>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</si>
  <si>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</si>
  <si>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</si>
  <si>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</si>
  <si>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</si>
  <si>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</si>
  <si>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</si>
  <si>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</si>
  <si>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</si>
  <si>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</si>
  <si>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</si>
  <si>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</si>
  <si>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</si>
  <si>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</si>
  <si>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</si>
  <si>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</si>
  <si>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</si>
  <si>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</si>
  <si>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</si>
  <si>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</si>
  <si>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</si>
  <si>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</si>
  <si>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</si>
  <si>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</si>
  <si>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</si>
  <si>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</si>
  <si>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</si>
  <si>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</si>
  <si>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</si>
  <si>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</si>
  <si>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</si>
  <si>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</si>
  <si>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</si>
  <si>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</si>
  <si>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</si>
  <si>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</si>
  <si>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</si>
  <si>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</si>
  <si>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</si>
  <si>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</si>
  <si>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</si>
  <si>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</si>
  <si>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</si>
  <si>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</si>
  <si>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</si>
  <si>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</si>
  <si>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</si>
  <si>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</si>
  <si>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</si>
  <si>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</si>
  <si>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</si>
  <si>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</si>
  <si>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</si>
  <si>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</si>
  <si>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</si>
  <si>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</si>
  <si>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</si>
  <si>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</si>
  <si>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</si>
  <si>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</si>
  <si>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</si>
  <si>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</si>
  <si>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</si>
  <si>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</si>
  <si>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</si>
  <si>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</si>
  <si>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</si>
  <si>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</si>
  <si>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</si>
  <si>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</si>
  <si>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</si>
  <si>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</si>
  <si>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</si>
  <si>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</si>
  <si>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</si>
  <si>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</si>
  <si>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</si>
  <si>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</si>
  <si>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</si>
  <si>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</si>
  <si>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</si>
  <si>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</si>
  <si>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</si>
  <si>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</si>
  <si>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</si>
  <si>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</si>
  <si>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</si>
  <si>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</si>
  <si>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</si>
  <si>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</si>
  <si>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</si>
  <si>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</si>
  <si>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</si>
  <si>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</si>
  <si>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</si>
  <si>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</si>
  <si>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</si>
  <si>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</si>
  <si>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</si>
  <si>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</si>
  <si>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</si>
  <si>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</si>
  <si>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</si>
  <si>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</si>
  <si>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</si>
  <si>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</si>
  <si>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</si>
  <si>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</si>
  <si>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</si>
  <si>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</si>
  <si>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</si>
  <si>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</si>
  <si>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</si>
  <si>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</si>
  <si>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</si>
  <si>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</si>
  <si>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</si>
  <si>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</si>
  <si>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</si>
  <si>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</si>
  <si>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</si>
  <si>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</si>
  <si>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</si>
  <si>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</si>
  <si>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</si>
  <si>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</si>
  <si>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</si>
  <si>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</si>
  <si>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</si>
  <si>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</si>
  <si>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</si>
  <si>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</si>
  <si>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</si>
  <si>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</si>
  <si>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</si>
  <si>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</si>
  <si>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</si>
  <si>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</si>
  <si>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</si>
  <si>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</si>
  <si>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</si>
  <si>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</si>
  <si>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</si>
  <si>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</si>
  <si>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</si>
  <si>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</si>
  <si>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</si>
  <si>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</si>
  <si>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</si>
  <si>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</si>
  <si>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</si>
  <si>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</si>
  <si>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</si>
  <si>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</si>
  <si>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</si>
  <si>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</si>
  <si>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</si>
  <si>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</si>
  <si>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</si>
  <si>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</si>
  <si>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</si>
  <si>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</si>
  <si>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</si>
  <si>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</si>
  <si>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</si>
  <si>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</si>
  <si>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</si>
  <si>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</si>
  <si>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</si>
  <si>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</si>
  <si>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</si>
  <si>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</si>
  <si>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</si>
  <si>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</si>
  <si>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</si>
  <si>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</si>
  <si>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</si>
  <si>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</si>
  <si>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</si>
  <si>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</si>
  <si>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</si>
  <si>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</si>
  <si>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</si>
  <si>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</si>
  <si>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</si>
  <si>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</si>
  <si>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</si>
  <si>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</si>
  <si>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</si>
  <si>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</si>
  <si>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</si>
  <si>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</si>
  <si>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</si>
  <si>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</si>
  <si>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</si>
  <si>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</si>
  <si>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</si>
  <si>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</si>
  <si>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</si>
  <si>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</si>
  <si>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</si>
  <si>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</si>
  <si>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</si>
  <si>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</si>
  <si>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</si>
  <si>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</si>
  <si>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</si>
  <si>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</si>
  <si>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</si>
  <si>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</si>
  <si>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</si>
  <si>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</si>
  <si>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</si>
  <si>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</si>
  <si>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</si>
  <si>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</si>
  <si>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</si>
  <si>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</si>
  <si>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</si>
  <si>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</si>
  <si>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</si>
  <si>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</si>
  <si>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</si>
  <si>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</si>
  <si>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</si>
  <si>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</si>
  <si>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</si>
  <si>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</si>
  <si>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</si>
  <si>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</si>
  <si>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</si>
  <si>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</si>
  <si>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</si>
  <si>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</si>
  <si>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</si>
  <si>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</si>
  <si>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</si>
  <si>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</si>
  <si>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</si>
  <si>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</si>
  <si>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</si>
  <si>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</si>
  <si>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</si>
  <si>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</si>
  <si>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</si>
  <si>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</si>
  <si>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</si>
  <si>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</si>
  <si>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</si>
  <si>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</si>
  <si>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</si>
  <si>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</si>
  <si>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</si>
  <si>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</si>
  <si>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</si>
  <si>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</si>
  <si>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</si>
  <si>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</si>
  <si>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</si>
  <si>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</si>
  <si>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</si>
  <si>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</si>
  <si>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</si>
  <si>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</si>
  <si>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</si>
  <si>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</si>
  <si>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</si>
  <si>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</si>
  <si>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</si>
  <si>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</si>
  <si>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</si>
  <si>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</si>
  <si>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</si>
  <si>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</si>
  <si>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</si>
  <si>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</si>
  <si>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</si>
  <si>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</si>
  <si>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</si>
  <si>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</si>
  <si>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</si>
  <si>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</si>
  <si>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</si>
  <si>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</si>
  <si>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</si>
  <si>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</si>
  <si>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</si>
  <si>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</si>
  <si>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</si>
  <si>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</si>
  <si>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</si>
  <si>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</si>
  <si>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</si>
  <si>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</si>
  <si>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</si>
  <si>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</si>
  <si>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</si>
  <si>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</si>
  <si>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</si>
  <si>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</si>
  <si>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</si>
  <si>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</si>
  <si>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</si>
  <si>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</si>
  <si>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</si>
  <si>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</si>
  <si>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</si>
  <si>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</si>
  <si>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</si>
  <si>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</si>
  <si>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</si>
  <si>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</si>
  <si>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</si>
  <si>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</si>
  <si>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</si>
  <si>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</si>
  <si>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</si>
  <si>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</si>
  <si>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</si>
  <si>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</si>
  <si>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</si>
  <si>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</si>
  <si>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</si>
  <si>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</si>
  <si>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</si>
  <si>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</si>
  <si>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</si>
  <si>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</si>
  <si>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</si>
  <si>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</si>
  <si>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</si>
  <si>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</si>
  <si>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</si>
  <si>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</si>
  <si>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</si>
  <si>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</si>
  <si>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</si>
  <si>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</si>
  <si>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</si>
  <si>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</si>
  <si>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</si>
  <si>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</si>
  <si>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</si>
  <si>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</si>
  <si>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</si>
  <si>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</si>
  <si>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</si>
  <si>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</si>
  <si>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</si>
  <si>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</si>
  <si>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</si>
  <si>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</si>
  <si>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</si>
  <si>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</si>
  <si>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</si>
  <si>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</si>
  <si>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</si>
  <si>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</si>
  <si>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</si>
  <si>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</si>
  <si>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</si>
  <si>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</si>
  <si>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</si>
  <si>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</si>
  <si>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</si>
  <si>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</si>
  <si>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</si>
  <si>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</si>
  <si>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</si>
  <si>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</si>
  <si>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</si>
  <si>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</si>
  <si>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</si>
  <si>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</si>
  <si>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</si>
  <si>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</si>
  <si>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</si>
  <si>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</si>
  <si>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</si>
  <si>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</si>
  <si>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</si>
  <si>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</si>
  <si>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</si>
  <si>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</si>
  <si>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</si>
  <si>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</si>
  <si>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</si>
  <si>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</si>
  <si>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V66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</si>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</sst>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10" activePane="bottomRight" state="frozen"/>
      <selection pane="bottomRight" activeCell="L114" sqref="L1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1342</v>
      </c>
      <c r="BK107" s="16" t="s">
        <v>1342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213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424</v>
      </c>
      <c r="I112" s="172" t="s">
        <v>424</v>
      </c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#DIV/0!</v>
      </c>
      <c r="BR112" s="18" t="e">
        <f t="shared" si="18"/>
        <v>#DIV/0!</v>
      </c>
      <c r="BS112" s="18" t="e">
        <f t="shared" si="19"/>
        <v>#DIV/0!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245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431</v>
      </c>
      <c r="I114" s="172" t="s">
        <v>948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400</v>
      </c>
      <c r="I116" s="172" t="s">
        <v>423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1343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324</v>
      </c>
      <c r="E121" s="319">
        <v>115</v>
      </c>
      <c r="F121" s="171" t="s">
        <v>194</v>
      </c>
      <c r="G121" s="9" t="str">
        <f>IF(D121="","*",VLOOKUP(F121,BS_ATIVIDADE[#All],3,FALSE))</f>
        <v>SOLDA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Nº DE SOLDA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SOLDA</v>
      </c>
      <c r="AJ121" s="9" t="str">
        <f>IF(D121="","*",VLOOKUP(AI121,BS_ATIVIDADE[#Data],3,FALSE))</f>
        <v>SOLDA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Nº DE SOLDA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e">
        <f t="shared" si="17"/>
        <v>#DIV/0!</v>
      </c>
      <c r="BR121" s="18" t="e">
        <f t="shared" si="18"/>
        <v>#DIV/0!</v>
      </c>
      <c r="BS121" s="18" t="e">
        <f t="shared" si="19"/>
        <v>#DIV/0!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263</v>
      </c>
      <c r="E123" s="319">
        <v>117</v>
      </c>
      <c r="F123" s="171" t="s">
        <v>201</v>
      </c>
      <c r="G123" s="9" t="str">
        <f>IF(D123="","*",VLOOKUP(F123,BS_ATIVIDADE[#All],3,FALSE))</f>
        <v>TRILHO - SUBSTITUIÇÂO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M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PDM - SUBSTITUIÇÃO - TRILHO</v>
      </c>
      <c r="AJ123" s="9" t="str">
        <f>IF(D123="","*",VLOOKUP(AI123,BS_ATIVIDADE[#Data],3,FALSE))</f>
        <v>TRILHO - SUBSTITUIÇÂO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e">
        <f t="shared" si="17"/>
        <v>#DIV/0!</v>
      </c>
      <c r="BR123" s="18" t="e">
        <f t="shared" si="18"/>
        <v>#DIV/0!</v>
      </c>
      <c r="BS123" s="18" t="e">
        <f t="shared" si="19"/>
        <v>#DIV/0!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 t="s">
        <v>143</v>
      </c>
      <c r="G127" s="9" t="str">
        <f>IF(D127="","*",VLOOKUP(F127,BS_ATIVIDADE[#All],3,FALSE))</f>
        <v>MODERNIZAÇÃO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M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MODERNIZAÇÃO - SOCADORA</v>
      </c>
      <c r="AJ127" s="9" t="str">
        <f>IF(D127="","*",VLOOKUP(AI127,BS_ATIVIDADE[#Data],3,FALSE))</f>
        <v>MODERNIZAÇÃO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e">
        <f t="shared" si="17"/>
        <v>#DIV/0!</v>
      </c>
      <c r="BR127" s="18" t="e">
        <f t="shared" si="18"/>
        <v>#DIV/0!</v>
      </c>
      <c r="BS127" s="18" t="e">
        <f t="shared" si="19"/>
        <v>#DIV/0!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 t="s">
        <v>25</v>
      </c>
      <c r="G129" s="9" t="str">
        <f>IF(D129="","*",VLOOKUP(F129,BS_ATIVIDADE[#All],3,FALSE))</f>
        <v>OUTROS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BINÁRIO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DESLOCAMENTO</v>
      </c>
      <c r="AJ129" s="9" t="str">
        <f>IF(D129="","*",VLOOKUP(AI129,BS_ATIVIDADE[#Data],3,FALSE))</f>
        <v>OUTROS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BINÁRIO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e">
        <f t="shared" si="17"/>
        <v>#DIV/0!</v>
      </c>
      <c r="BR129" s="18" t="e">
        <f t="shared" si="18"/>
        <v>#DIV/0!</v>
      </c>
      <c r="BS129" s="18" t="e">
        <f t="shared" si="19"/>
        <v>#DIV/0!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7" operator="equal">
      <formula>"ERRO"</formula>
    </cfRule>
  </conditionalFormatting>
  <conditionalFormatting sqref="X4 Y476:Y551 Y1:Z475">
    <cfRule type="cellIs" dxfId="139" priority="18366" operator="equal">
      <formula>"OPORTUNIDADE"</formula>
    </cfRule>
  </conditionalFormatting>
  <conditionalFormatting sqref="AZ6:AZ523">
    <cfRule type="expression" dxfId="138" priority="18361">
      <formula>$BU6=1</formula>
    </cfRule>
  </conditionalFormatting>
  <conditionalFormatting sqref="BQ6:BQ600">
    <cfRule type="cellIs" dxfId="137" priority="18372" operator="equal">
      <formula>"Produção e Intervalo"</formula>
    </cfRule>
    <cfRule type="cellIs" dxfId="136" priority="18373" operator="equal">
      <formula>"Aderente"</formula>
    </cfRule>
    <cfRule type="cellIs" dxfId="135" priority="18374" operator="equal">
      <formula>"Intervalo"</formula>
    </cfRule>
    <cfRule type="cellIs" dxfId="134" priority="18375" operator="equal">
      <formula>"Produção"</formula>
    </cfRule>
    <cfRule type="cellIs" dxfId="133" priority="18376" operator="equal">
      <formula>"ERRO"</formula>
    </cfRule>
  </conditionalFormatting>
  <conditionalFormatting sqref="BR6:BS553">
    <cfRule type="cellIs" dxfId="132" priority="18354" operator="equal">
      <formula>"*"</formula>
    </cfRule>
    <cfRule type="cellIs" dxfId="131" priority="18355" operator="greaterThanOrEqual">
      <formula>1</formula>
    </cfRule>
    <cfRule type="cellIs" dxfId="130" priority="18356" operator="lessThan">
      <formula>1</formula>
    </cfRule>
  </conditionalFormatting>
  <conditionalFormatting sqref="X476:X523 Y476:Y551 Y6:Z475">
    <cfRule type="cellIs" dxfId="129" priority="18302" operator="equal">
      <formula>"NÃO"</formula>
    </cfRule>
    <cfRule type="cellIs" dxfId="128" priority="18303" operator="equal">
      <formula>"SIM"</formula>
    </cfRule>
  </conditionalFormatting>
  <conditionalFormatting sqref="X476:X523">
    <cfRule type="cellIs" dxfId="127" priority="18301" operator="equal">
      <formula>"OPORTUNIDADE"</formula>
    </cfRule>
  </conditionalFormatting>
  <conditionalFormatting sqref="Z476:Z523">
    <cfRule type="cellIs" dxfId="126" priority="18299" operator="equal">
      <formula>"NÃO"</formula>
    </cfRule>
    <cfRule type="cellIs" dxfId="125" priority="18300" operator="equal">
      <formula>"SIM"</formula>
    </cfRule>
  </conditionalFormatting>
  <conditionalFormatting sqref="Z476:Z523">
    <cfRule type="cellIs" dxfId="124" priority="18298" operator="equal">
      <formula>"OPORTUNIDADE"</formula>
    </cfRule>
  </conditionalFormatting>
  <conditionalFormatting sqref="Y1048576">
    <cfRule type="cellIs" dxfId="123" priority="18183" operator="equal">
      <formula>"OPORTUNIDADE"</formula>
    </cfRule>
  </conditionalFormatting>
  <conditionalFormatting sqref="Y1048576">
    <cfRule type="cellIs" dxfId="122" priority="18181" operator="equal">
      <formula>"NÃO"</formula>
    </cfRule>
    <cfRule type="cellIs" dxfId="121" priority="18182" operator="equal">
      <formula>"SIM"</formula>
    </cfRule>
  </conditionalFormatting>
  <conditionalFormatting sqref="Z524:Z549">
    <cfRule type="cellIs" dxfId="120" priority="17918" operator="equal">
      <formula>"OPORTUNIDADE"</formula>
    </cfRule>
  </conditionalFormatting>
  <conditionalFormatting sqref="Z524:Z549">
    <cfRule type="cellIs" dxfId="119" priority="17916" operator="equal">
      <formula>"NÃO"</formula>
    </cfRule>
    <cfRule type="cellIs" dxfId="118" priority="17917" operator="equal">
      <formula>"SIM"</formula>
    </cfRule>
  </conditionalFormatting>
  <conditionalFormatting sqref="X550">
    <cfRule type="cellIs" dxfId="117" priority="17904" operator="equal">
      <formula>"NÃO"</formula>
    </cfRule>
    <cfRule type="cellIs" dxfId="116" priority="17905" operator="equal">
      <formula>"SIM"</formula>
    </cfRule>
  </conditionalFormatting>
  <conditionalFormatting sqref="X550">
    <cfRule type="cellIs" dxfId="115" priority="17903" operator="equal">
      <formula>"OPORTUNIDADE"</formula>
    </cfRule>
  </conditionalFormatting>
  <conditionalFormatting sqref="Z550">
    <cfRule type="cellIs" dxfId="114" priority="17901" operator="equal">
      <formula>"NÃO"</formula>
    </cfRule>
    <cfRule type="cellIs" dxfId="113" priority="17902" operator="equal">
      <formula>"SIM"</formula>
    </cfRule>
  </conditionalFormatting>
  <conditionalFormatting sqref="Z550">
    <cfRule type="cellIs" dxfId="112" priority="17900" operator="equal">
      <formula>"OPORTUNIDADE"</formula>
    </cfRule>
  </conditionalFormatting>
  <conditionalFormatting sqref="BI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0">
      <iconSet showValue="0">
        <cfvo type="percent" val="0"/>
        <cfvo type="num" val="1"/>
        <cfvo type="num" val="1" gte="0"/>
      </iconSet>
    </cfRule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0">
      <formula>$BU493=1</formula>
    </cfRule>
  </conditionalFormatting>
  <conditionalFormatting sqref="AZ526:AZ550">
    <cfRule type="expression" dxfId="110" priority="18680">
      <formula>$BU498=1</formula>
    </cfRule>
  </conditionalFormatting>
  <conditionalFormatting sqref="BI524:BI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5" operator="equal">
      <formula>"*"</formula>
    </cfRule>
    <cfRule type="cellIs" dxfId="108" priority="13316" operator="greaterThanOrEqual">
      <formula>1</formula>
    </cfRule>
    <cfRule type="cellIs" dxfId="107" priority="13317" operator="lessThan">
      <formula>1</formula>
    </cfRule>
  </conditionalFormatting>
  <conditionalFormatting sqref="BI6:BI523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106 BK108:BK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2" operator="equal">
      <formula>"ERRO"</formula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1344</v>
      </c>
      <c r="W1" s="384"/>
      <c r="X1" s="384"/>
      <c r="Y1" s="103"/>
    </row>
    <row r="2" spans="1:25" s="100" customFormat="1" ht="11.25" customHeight="1">
      <c r="A2" s="104" t="s">
        <v>1345</v>
      </c>
      <c r="B2" s="104" t="s">
        <v>1346</v>
      </c>
      <c r="C2" s="104" t="s">
        <v>7</v>
      </c>
      <c r="D2" s="105" t="s">
        <v>1169</v>
      </c>
      <c r="E2" s="105" t="s">
        <v>1170</v>
      </c>
      <c r="F2" s="105" t="s">
        <v>1347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1348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PDM - SOLDA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PDM - SUBSTITUIÇÃO - TRILHO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MODERNIZAÇÃO - SOCADORA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DESLOCAMENTO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1350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1351</v>
      </c>
      <c r="E3" s="321" t="s">
        <v>1352</v>
      </c>
      <c r="F3" s="321" t="s">
        <v>1353</v>
      </c>
      <c r="G3" s="321" t="s">
        <v>1354</v>
      </c>
      <c r="H3" s="321" t="s">
        <v>1355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1356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1357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1358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1359</v>
      </c>
      <c r="C4" s="326" t="s">
        <v>1360</v>
      </c>
      <c r="D4" s="326" t="s">
        <v>1361</v>
      </c>
      <c r="E4" s="326" t="s">
        <v>1362</v>
      </c>
      <c r="F4" s="326" t="s">
        <v>358</v>
      </c>
      <c r="G4" s="326" t="s">
        <v>1363</v>
      </c>
      <c r="H4" s="191"/>
    </row>
    <row r="5" spans="1:8" ht="43.5">
      <c r="A5" s="191"/>
      <c r="B5" s="327" t="s">
        <v>1364</v>
      </c>
      <c r="C5" s="327">
        <v>309525</v>
      </c>
      <c r="D5" s="327" t="s">
        <v>1365</v>
      </c>
      <c r="E5" s="327" t="s">
        <v>245</v>
      </c>
      <c r="F5" s="327" t="s">
        <v>1366</v>
      </c>
      <c r="G5" s="328">
        <v>46296</v>
      </c>
      <c r="H5" s="191"/>
    </row>
    <row r="6" spans="1:8" ht="43.5">
      <c r="A6" s="191"/>
      <c r="B6" s="327" t="s">
        <v>1367</v>
      </c>
      <c r="C6" s="327">
        <v>256875</v>
      </c>
      <c r="D6" s="327" t="s">
        <v>1368</v>
      </c>
      <c r="E6" s="327" t="s">
        <v>245</v>
      </c>
      <c r="F6" s="327" t="s">
        <v>1366</v>
      </c>
      <c r="G6" s="328">
        <v>46296</v>
      </c>
      <c r="H6" s="191"/>
    </row>
    <row r="7" spans="1:8" ht="43.5">
      <c r="A7" s="191"/>
      <c r="B7" s="327" t="s">
        <v>1369</v>
      </c>
      <c r="C7" s="327">
        <v>257278</v>
      </c>
      <c r="D7" s="327" t="s">
        <v>1370</v>
      </c>
      <c r="E7" s="327" t="s">
        <v>236</v>
      </c>
      <c r="F7" s="327" t="s">
        <v>1371</v>
      </c>
      <c r="G7" s="328">
        <v>46235</v>
      </c>
      <c r="H7" s="191"/>
    </row>
    <row r="8" spans="1:8" ht="43.5">
      <c r="A8" s="191"/>
      <c r="B8" s="327" t="s">
        <v>1372</v>
      </c>
      <c r="C8" s="327">
        <v>261794</v>
      </c>
      <c r="D8" s="327" t="s">
        <v>1373</v>
      </c>
      <c r="E8" s="327" t="s">
        <v>236</v>
      </c>
      <c r="F8" s="327" t="s">
        <v>1371</v>
      </c>
      <c r="G8" s="328">
        <v>46082</v>
      </c>
      <c r="H8" s="191"/>
    </row>
    <row r="9" spans="1:8" ht="43.5">
      <c r="A9" s="191"/>
      <c r="B9" s="327" t="s">
        <v>1374</v>
      </c>
      <c r="C9" s="327">
        <v>257033</v>
      </c>
      <c r="D9" s="327" t="s">
        <v>1375</v>
      </c>
      <c r="E9" s="327" t="s">
        <v>236</v>
      </c>
      <c r="F9" s="327" t="s">
        <v>545</v>
      </c>
      <c r="G9" s="327" t="s">
        <v>1376</v>
      </c>
      <c r="H9" s="191"/>
    </row>
    <row r="10" spans="1:8" ht="43.5">
      <c r="A10" s="191"/>
      <c r="B10" s="327" t="s">
        <v>1377</v>
      </c>
      <c r="C10" s="327">
        <v>396578</v>
      </c>
      <c r="D10" s="327" t="s">
        <v>1378</v>
      </c>
      <c r="E10" s="327" t="s">
        <v>236</v>
      </c>
      <c r="F10" s="327" t="s">
        <v>545</v>
      </c>
      <c r="G10" s="327" t="s">
        <v>1376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1379</v>
      </c>
      <c r="D5" s="389"/>
      <c r="E5" s="389"/>
      <c r="F5" s="389"/>
      <c r="G5" s="389"/>
      <c r="H5" s="389"/>
      <c r="I5" s="389"/>
      <c r="J5" s="390"/>
      <c r="K5" s="391" t="s">
        <v>1380</v>
      </c>
      <c r="L5" s="392"/>
      <c r="M5" s="392"/>
      <c r="N5" s="392"/>
      <c r="O5" s="393" t="s">
        <v>1381</v>
      </c>
      <c r="P5" s="394"/>
      <c r="Q5" s="395"/>
    </row>
    <row r="6" spans="1:17" s="93" customFormat="1" ht="15.75" customHeight="1">
      <c r="A6" s="87" t="s">
        <v>1347</v>
      </c>
      <c r="B6" s="94" t="s">
        <v>1346</v>
      </c>
      <c r="C6" s="95" t="s">
        <v>1169</v>
      </c>
      <c r="D6" s="96" t="s">
        <v>1170</v>
      </c>
      <c r="E6" s="95" t="s">
        <v>1382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1383</v>
      </c>
      <c r="M6" s="138" t="s">
        <v>30</v>
      </c>
      <c r="N6" s="139" t="s">
        <v>1164</v>
      </c>
      <c r="O6" s="245" t="s">
        <v>1207</v>
      </c>
      <c r="P6" s="156"/>
      <c r="Q6" s="192" t="s">
        <v>1384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TSF1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V66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1385</v>
      </c>
      <c r="C2" s="95" t="s">
        <v>1154</v>
      </c>
      <c r="D2" s="95" t="s">
        <v>1156</v>
      </c>
      <c r="E2" s="95" t="s">
        <v>1386</v>
      </c>
      <c r="F2" s="95" t="s">
        <v>1387</v>
      </c>
      <c r="G2" s="95" t="s">
        <v>1388</v>
      </c>
      <c r="H2" s="95" t="s">
        <v>1389</v>
      </c>
      <c r="I2" s="95" t="s">
        <v>1390</v>
      </c>
      <c r="J2" s="95" t="s">
        <v>1391</v>
      </c>
      <c r="K2" s="130" t="s">
        <v>1392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-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2026-01-07T16:29:53Z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