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342" documentId="8_{B6337239-1A00-434D-AAD0-422EA1FEB5AE}" xr6:coauthVersionLast="47" xr6:coauthVersionMax="47" xr10:uidLastSave="{58597C0A-A6B8-4E58-9BE4-001C7931228A}"/>
  <bookViews>
    <workbookView xWindow="-120" yWindow="-120" windowWidth="20730" windowHeight="11040" firstSheet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 a="1"/>
  <c r="M6" i="1"/>
  <c r="N6" i="1" a="1"/>
  <c r="N6" i="1"/>
  <c r="M7" i="1" a="1"/>
  <c r="M7" i="1"/>
  <c r="N7" i="1" a="1"/>
  <c r="N7" i="1"/>
  <c r="M8" i="1" a="1"/>
  <c r="M8" i="1"/>
  <c r="N8" i="1" a="1"/>
  <c r="N8" i="1"/>
  <c r="M9" i="1" a="1"/>
  <c r="M9" i="1"/>
  <c r="N9" i="1" a="1"/>
  <c r="N9" i="1"/>
  <c r="M10" i="1" a="1"/>
  <c r="M10" i="1"/>
  <c r="N10" i="1" a="1"/>
  <c r="N1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/>
  <c r="N365" i="1" a="1"/>
  <c r="N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AY365" i="1"/>
  <c r="BB365" i="1"/>
  <c r="BC365" i="1" a="1"/>
  <c r="BC365" i="1"/>
  <c r="BD365" i="1" a="1"/>
  <c r="BD365" i="1"/>
  <c r="BE365" i="1"/>
  <c r="BF365" i="1"/>
  <c r="BR365" i="1"/>
  <c r="BS365" i="1"/>
  <c r="A366" i="1"/>
  <c r="C366" i="1"/>
  <c r="G366" i="1"/>
  <c r="M366" i="1" a="1"/>
  <c r="M366" i="1"/>
  <c r="N366" i="1" a="1"/>
  <c r="N366" i="1"/>
  <c r="R366" i="1"/>
  <c r="S366" i="1" a="1"/>
  <c r="S366" i="1"/>
  <c r="T366" i="1" a="1"/>
  <c r="T366" i="1"/>
  <c r="U366" i="1"/>
  <c r="AI366" i="1"/>
  <c r="AJ366" i="1"/>
  <c r="AK366" i="1"/>
  <c r="AL366" i="1"/>
  <c r="AM366" i="1"/>
  <c r="AN366" i="1"/>
  <c r="AO366" i="1"/>
  <c r="AP366" i="1"/>
  <c r="AQ366" i="1"/>
  <c r="AY366" i="1"/>
  <c r="BB366" i="1"/>
  <c r="BC366" i="1" a="1"/>
  <c r="BC366" i="1"/>
  <c r="BD366" i="1" a="1"/>
  <c r="BD366" i="1"/>
  <c r="BE366" i="1"/>
  <c r="BF366" i="1"/>
  <c r="BR366" i="1"/>
  <c r="BS366" i="1"/>
  <c r="A367" i="1"/>
  <c r="C367" i="1"/>
  <c r="G367" i="1"/>
  <c r="M367" i="1" a="1"/>
  <c r="M367" i="1"/>
  <c r="N367" i="1" a="1"/>
  <c r="N367" i="1"/>
  <c r="R367" i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AY367" i="1"/>
  <c r="BB367" i="1"/>
  <c r="BC367" i="1" a="1"/>
  <c r="BC367" i="1"/>
  <c r="BD367" i="1" a="1"/>
  <c r="BD367" i="1"/>
  <c r="BE367" i="1"/>
  <c r="BF367" i="1"/>
  <c r="BR367" i="1"/>
  <c r="BS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/>
  <c r="BF368" i="1"/>
  <c r="BR368" i="1"/>
  <c r="BS368" i="1"/>
  <c r="A369" i="1"/>
  <c r="C369" i="1"/>
  <c r="G369" i="1"/>
  <c r="M369" i="1" a="1"/>
  <c r="M369" i="1"/>
  <c r="N369" i="1" a="1"/>
  <c r="N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/>
  <c r="U370" i="1"/>
  <c r="AI370" i="1"/>
  <c r="AJ370" i="1"/>
  <c r="AK370" i="1"/>
  <c r="AL370" i="1"/>
  <c r="AO370" i="1"/>
  <c r="AP370" i="1"/>
  <c r="AQ370" i="1"/>
  <c r="AY370" i="1"/>
  <c r="BB370" i="1"/>
  <c r="BC370" i="1" a="1"/>
  <c r="BC370" i="1" s="1"/>
  <c r="BD370" i="1" a="1"/>
  <c r="BD370" i="1" s="1"/>
  <c r="BE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/>
  <c r="R371" i="1"/>
  <c r="S371" i="1" a="1"/>
  <c r="S371" i="1"/>
  <c r="T371" i="1" a="1"/>
  <c r="T371" i="1"/>
  <c r="U371" i="1"/>
  <c r="AI371" i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/>
  <c r="R372" i="1"/>
  <c r="S372" i="1" a="1"/>
  <c r="S372" i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N373" i="1" a="1"/>
  <c r="N373" i="1" s="1"/>
  <c r="AN373" i="1" s="1"/>
  <c r="R373" i="1"/>
  <c r="S373" i="1" a="1"/>
  <c r="S373" i="1" s="1"/>
  <c r="T373" i="1" a="1"/>
  <c r="T373" i="1"/>
  <c r="U373" i="1"/>
  <c r="AI373" i="1"/>
  <c r="AJ373" i="1"/>
  <c r="AK373" i="1"/>
  <c r="AL373" i="1"/>
  <c r="AM373" i="1"/>
  <c r="AO373" i="1"/>
  <c r="AP373" i="1"/>
  <c r="AQ373" i="1"/>
  <c r="AY373" i="1"/>
  <c r="BB373" i="1"/>
  <c r="BC373" i="1" a="1"/>
  <c r="BC373" i="1"/>
  <c r="BD373" i="1" a="1"/>
  <c r="BD373" i="1" s="1"/>
  <c r="BE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/>
  <c r="R374" i="1"/>
  <c r="S374" i="1" a="1"/>
  <c r="S374" i="1"/>
  <c r="T374" i="1" a="1"/>
  <c r="T374" i="1"/>
  <c r="U374" i="1"/>
  <c r="AI374" i="1"/>
  <c r="AJ374" i="1"/>
  <c r="AK374" i="1"/>
  <c r="AL374" i="1"/>
  <c r="AN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/>
  <c r="R375" i="1"/>
  <c r="S375" i="1" a="1"/>
  <c r="S375" i="1"/>
  <c r="T375" i="1" a="1"/>
  <c r="T375" i="1" s="1"/>
  <c r="U375" i="1"/>
  <c r="AI375" i="1"/>
  <c r="BB375" i="1" s="1"/>
  <c r="AJ375" i="1"/>
  <c r="AK375" i="1"/>
  <c r="AL375" i="1"/>
  <c r="AN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N376" i="1" a="1"/>
  <c r="N376" i="1" s="1"/>
  <c r="AN376" i="1" s="1"/>
  <c r="R376" i="1"/>
  <c r="S376" i="1" a="1"/>
  <c r="S376" i="1" s="1"/>
  <c r="T376" i="1" a="1"/>
  <c r="T376" i="1"/>
  <c r="U376" i="1"/>
  <c r="AI376" i="1"/>
  <c r="AJ376" i="1"/>
  <c r="AK376" i="1"/>
  <c r="AL376" i="1"/>
  <c r="AM376" i="1"/>
  <c r="AO376" i="1"/>
  <c r="AP376" i="1"/>
  <c r="AQ376" i="1"/>
  <c r="AY376" i="1"/>
  <c r="BB376" i="1"/>
  <c r="BC376" i="1" a="1"/>
  <c r="BC376" i="1"/>
  <c r="BD376" i="1" a="1"/>
  <c r="BD376" i="1" s="1"/>
  <c r="BE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/>
  <c r="R377" i="1"/>
  <c r="S377" i="1" a="1"/>
  <c r="S377" i="1"/>
  <c r="T377" i="1" a="1"/>
  <c r="T377" i="1"/>
  <c r="U377" i="1"/>
  <c r="AI377" i="1"/>
  <c r="AJ377" i="1"/>
  <c r="AK377" i="1"/>
  <c r="AL377" i="1"/>
  <c r="AN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/>
  <c r="R378" i="1"/>
  <c r="S378" i="1" a="1"/>
  <c r="S378" i="1"/>
  <c r="T378" i="1" a="1"/>
  <c r="T378" i="1" s="1"/>
  <c r="U378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N379" i="1" a="1"/>
  <c r="N379" i="1" s="1"/>
  <c r="AN379" i="1" s="1"/>
  <c r="R379" i="1"/>
  <c r="S379" i="1" a="1"/>
  <c r="S379" i="1" s="1"/>
  <c r="T379" i="1" a="1"/>
  <c r="T379" i="1"/>
  <c r="U379" i="1"/>
  <c r="AI379" i="1"/>
  <c r="AJ379" i="1"/>
  <c r="AK379" i="1"/>
  <c r="AL379" i="1"/>
  <c r="AM379" i="1"/>
  <c r="AO379" i="1"/>
  <c r="AP379" i="1"/>
  <c r="AQ379" i="1"/>
  <c r="AY379" i="1"/>
  <c r="BB379" i="1"/>
  <c r="BC379" i="1" a="1"/>
  <c r="BC379" i="1"/>
  <c r="BD379" i="1" a="1"/>
  <c r="BD379" i="1" s="1"/>
  <c r="BE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/>
  <c r="R380" i="1"/>
  <c r="S380" i="1" a="1"/>
  <c r="S380" i="1"/>
  <c r="T380" i="1" a="1"/>
  <c r="T380" i="1"/>
  <c r="U380" i="1"/>
  <c r="AI380" i="1"/>
  <c r="AJ380" i="1"/>
  <c r="AK380" i="1"/>
  <c r="AL380" i="1"/>
  <c r="AN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/>
  <c r="R381" i="1"/>
  <c r="S381" i="1" a="1"/>
  <c r="S381" i="1"/>
  <c r="T381" i="1" a="1"/>
  <c r="T381" i="1" s="1"/>
  <c r="U381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N382" i="1" a="1"/>
  <c r="N382" i="1" s="1"/>
  <c r="AN382" i="1" s="1"/>
  <c r="R382" i="1"/>
  <c r="S382" i="1" a="1"/>
  <c r="S382" i="1" s="1"/>
  <c r="T382" i="1" a="1"/>
  <c r="T382" i="1"/>
  <c r="U382" i="1"/>
  <c r="AI382" i="1"/>
  <c r="AJ382" i="1"/>
  <c r="AK382" i="1"/>
  <c r="AL382" i="1"/>
  <c r="AM382" i="1"/>
  <c r="AO382" i="1"/>
  <c r="AP382" i="1"/>
  <c r="AQ382" i="1"/>
  <c r="AY382" i="1"/>
  <c r="BB382" i="1"/>
  <c r="BC382" i="1" a="1"/>
  <c r="BC382" i="1"/>
  <c r="BD382" i="1" a="1"/>
  <c r="BD382" i="1" s="1"/>
  <c r="BE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/>
  <c r="R383" i="1"/>
  <c r="S383" i="1" a="1"/>
  <c r="S383" i="1"/>
  <c r="T383" i="1" a="1"/>
  <c r="T383" i="1"/>
  <c r="U383" i="1"/>
  <c r="AI383" i="1"/>
  <c r="AJ383" i="1"/>
  <c r="AK383" i="1"/>
  <c r="AL383" i="1"/>
  <c r="AN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/>
  <c r="R384" i="1"/>
  <c r="S384" i="1" a="1"/>
  <c r="S384" i="1"/>
  <c r="T384" i="1" a="1"/>
  <c r="T384" i="1" s="1"/>
  <c r="U384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N385" i="1" a="1"/>
  <c r="N385" i="1" s="1"/>
  <c r="AN385" i="1" s="1"/>
  <c r="R385" i="1"/>
  <c r="S385" i="1" a="1"/>
  <c r="S385" i="1" s="1"/>
  <c r="T385" i="1" a="1"/>
  <c r="T385" i="1"/>
  <c r="U385" i="1"/>
  <c r="AI385" i="1"/>
  <c r="AJ385" i="1"/>
  <c r="AK385" i="1"/>
  <c r="AL385" i="1"/>
  <c r="AM385" i="1"/>
  <c r="AO385" i="1"/>
  <c r="AP385" i="1"/>
  <c r="AQ385" i="1"/>
  <c r="AY385" i="1"/>
  <c r="BB385" i="1"/>
  <c r="BC385" i="1" a="1"/>
  <c r="BC385" i="1"/>
  <c r="BD385" i="1" a="1"/>
  <c r="BD385" i="1" s="1"/>
  <c r="BE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/>
  <c r="R386" i="1"/>
  <c r="S386" i="1" a="1"/>
  <c r="S386" i="1"/>
  <c r="T386" i="1" a="1"/>
  <c r="T386" i="1"/>
  <c r="U386" i="1"/>
  <c r="AI386" i="1"/>
  <c r="AJ386" i="1"/>
  <c r="AK386" i="1"/>
  <c r="AL386" i="1"/>
  <c r="AN386" i="1"/>
  <c r="AO386" i="1"/>
  <c r="AP386" i="1"/>
  <c r="AQ386" i="1"/>
  <c r="AY386" i="1"/>
  <c r="BB386" i="1"/>
  <c r="BC386" i="1" a="1"/>
  <c r="BC386" i="1" s="1"/>
  <c r="BD386" i="1" a="1"/>
  <c r="BD386" i="1"/>
  <c r="BE386" i="1"/>
  <c r="BF386" i="1"/>
  <c r="BR386" i="1"/>
  <c r="BS386" i="1"/>
  <c r="A387" i="1"/>
  <c r="C387" i="1"/>
  <c r="G387" i="1"/>
  <c r="M387" i="1" a="1"/>
  <c r="M387" i="1"/>
  <c r="AM387" i="1" s="1"/>
  <c r="N387" i="1" a="1"/>
  <c r="N387" i="1"/>
  <c r="R387" i="1"/>
  <c r="S387" i="1" a="1"/>
  <c r="S387" i="1"/>
  <c r="T387" i="1" a="1"/>
  <c r="T387" i="1" s="1"/>
  <c r="U387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Y387" i="1"/>
  <c r="BC387" i="1" a="1"/>
  <c r="BC387" i="1"/>
  <c r="BE387" i="1"/>
  <c r="BF387" i="1"/>
  <c r="BR387" i="1"/>
  <c r="BS387" i="1"/>
  <c r="A388" i="1"/>
  <c r="C388" i="1"/>
  <c r="G388" i="1"/>
  <c r="M388" i="1" a="1"/>
  <c r="M388" i="1"/>
  <c r="N388" i="1" a="1"/>
  <c r="N388" i="1" s="1"/>
  <c r="AN388" i="1" s="1"/>
  <c r="R388" i="1"/>
  <c r="S388" i="1" a="1"/>
  <c r="S388" i="1" s="1"/>
  <c r="T388" i="1" a="1"/>
  <c r="T388" i="1"/>
  <c r="U388" i="1"/>
  <c r="AI388" i="1"/>
  <c r="AJ388" i="1"/>
  <c r="AK388" i="1"/>
  <c r="AL388" i="1"/>
  <c r="AM388" i="1"/>
  <c r="AO388" i="1"/>
  <c r="AP388" i="1"/>
  <c r="AQ388" i="1"/>
  <c r="AY388" i="1"/>
  <c r="BB388" i="1"/>
  <c r="BC388" i="1" a="1"/>
  <c r="BC388" i="1"/>
  <c r="BD388" i="1" a="1"/>
  <c r="BD388" i="1" s="1"/>
  <c r="BE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/>
  <c r="R389" i="1"/>
  <c r="S389" i="1" a="1"/>
  <c r="S389" i="1"/>
  <c r="T389" i="1" a="1"/>
  <c r="T389" i="1"/>
  <c r="U389" i="1"/>
  <c r="AI389" i="1"/>
  <c r="AJ389" i="1"/>
  <c r="AK389" i="1"/>
  <c r="AL389" i="1"/>
  <c r="AN389" i="1"/>
  <c r="AO389" i="1"/>
  <c r="AP389" i="1"/>
  <c r="AQ389" i="1"/>
  <c r="AY389" i="1"/>
  <c r="BB389" i="1"/>
  <c r="BC389" i="1" a="1"/>
  <c r="BC389" i="1" s="1"/>
  <c r="BD389" i="1" a="1"/>
  <c r="BD389" i="1"/>
  <c r="BE389" i="1"/>
  <c r="BF389" i="1"/>
  <c r="BR389" i="1"/>
  <c r="BS389" i="1"/>
  <c r="A390" i="1"/>
  <c r="C390" i="1"/>
  <c r="G390" i="1"/>
  <c r="M390" i="1" a="1"/>
  <c r="M390" i="1"/>
  <c r="AM390" i="1" s="1"/>
  <c r="N390" i="1" a="1"/>
  <c r="N390" i="1"/>
  <c r="R390" i="1"/>
  <c r="S390" i="1" a="1"/>
  <c r="S390" i="1"/>
  <c r="T390" i="1" a="1"/>
  <c r="T390" i="1" s="1"/>
  <c r="U390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Y390" i="1"/>
  <c r="BC390" i="1" a="1"/>
  <c r="BC390" i="1"/>
  <c r="BE390" i="1"/>
  <c r="BF390" i="1"/>
  <c r="BR390" i="1"/>
  <c r="BS390" i="1"/>
  <c r="A391" i="1"/>
  <c r="C391" i="1"/>
  <c r="G391" i="1"/>
  <c r="M391" i="1" a="1"/>
  <c r="M391" i="1"/>
  <c r="N391" i="1" a="1"/>
  <c r="N391" i="1" s="1"/>
  <c r="AN391" i="1" s="1"/>
  <c r="R391" i="1"/>
  <c r="S391" i="1" a="1"/>
  <c r="S391" i="1" s="1"/>
  <c r="T391" i="1" a="1"/>
  <c r="T391" i="1"/>
  <c r="U391" i="1"/>
  <c r="AI391" i="1"/>
  <c r="AJ391" i="1"/>
  <c r="AK391" i="1"/>
  <c r="AL391" i="1"/>
  <c r="AM391" i="1"/>
  <c r="AO391" i="1"/>
  <c r="BE391" i="1" s="1"/>
  <c r="AP391" i="1"/>
  <c r="AQ391" i="1"/>
  <c r="AY391" i="1"/>
  <c r="BB391" i="1"/>
  <c r="BC391" i="1" a="1"/>
  <c r="BC391" i="1"/>
  <c r="BD391" i="1" a="1"/>
  <c r="BD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/>
  <c r="U392" i="1"/>
  <c r="AI392" i="1"/>
  <c r="AJ392" i="1"/>
  <c r="AK392" i="1"/>
  <c r="AL392" i="1"/>
  <c r="AM392" i="1"/>
  <c r="AO392" i="1"/>
  <c r="AP392" i="1"/>
  <c r="AQ392" i="1"/>
  <c r="AY392" i="1"/>
  <c r="BB392" i="1"/>
  <c r="BC392" i="1" a="1"/>
  <c r="BC392" i="1" s="1"/>
  <c r="BD392" i="1" a="1"/>
  <c r="BD392" i="1"/>
  <c r="BE392" i="1"/>
  <c r="BF392" i="1"/>
  <c r="BR392" i="1"/>
  <c r="BS392" i="1"/>
  <c r="A393" i="1"/>
  <c r="C393" i="1"/>
  <c r="G393" i="1"/>
  <c r="M393" i="1" a="1"/>
  <c r="M393" i="1"/>
  <c r="AM393" i="1" s="1"/>
  <c r="N393" i="1" a="1"/>
  <c r="N393" i="1"/>
  <c r="R393" i="1"/>
  <c r="S393" i="1" a="1"/>
  <c r="S393" i="1"/>
  <c r="T393" i="1" a="1"/>
  <c r="T393" i="1" s="1"/>
  <c r="U393" i="1"/>
  <c r="AI393" i="1"/>
  <c r="BB393" i="1" s="1"/>
  <c r="AJ393" i="1"/>
  <c r="AK393" i="1"/>
  <c r="AL393" i="1"/>
  <c r="AN393" i="1"/>
  <c r="AO393" i="1"/>
  <c r="BD393" i="1" s="1" a="1"/>
  <c r="AP393" i="1"/>
  <c r="AQ393" i="1"/>
  <c r="AY393" i="1"/>
  <c r="BC393" i="1" a="1"/>
  <c r="BC393" i="1"/>
  <c r="BD393" i="1"/>
  <c r="BE393" i="1"/>
  <c r="BF393" i="1"/>
  <c r="BR393" i="1"/>
  <c r="BS393" i="1"/>
  <c r="A394" i="1"/>
  <c r="C394" i="1"/>
  <c r="G394" i="1"/>
  <c r="M394" i="1" a="1"/>
  <c r="M394" i="1"/>
  <c r="N394" i="1" a="1"/>
  <c r="N394" i="1" s="1"/>
  <c r="AN394" i="1" s="1"/>
  <c r="R394" i="1"/>
  <c r="S394" i="1" a="1"/>
  <c r="S394" i="1" s="1"/>
  <c r="T394" i="1" a="1"/>
  <c r="T394" i="1"/>
  <c r="U394" i="1"/>
  <c r="AI394" i="1"/>
  <c r="AJ394" i="1"/>
  <c r="AK394" i="1"/>
  <c r="AL394" i="1"/>
  <c r="AM394" i="1"/>
  <c r="AO394" i="1"/>
  <c r="AP394" i="1"/>
  <c r="AQ394" i="1"/>
  <c r="AY394" i="1"/>
  <c r="BB394" i="1"/>
  <c r="BC394" i="1" a="1"/>
  <c r="BC394" i="1"/>
  <c r="BD394" i="1" a="1"/>
  <c r="BD394" i="1" s="1"/>
  <c r="BE394" i="1"/>
  <c r="BF394" i="1"/>
  <c r="BR394" i="1"/>
  <c r="BS394" i="1"/>
  <c r="A395" i="1"/>
  <c r="C395" i="1"/>
  <c r="G395" i="1"/>
  <c r="M395" i="1" a="1"/>
  <c r="M395" i="1" s="1"/>
  <c r="N395" i="1" a="1"/>
  <c r="N395" i="1"/>
  <c r="R395" i="1"/>
  <c r="S395" i="1" a="1"/>
  <c r="S395" i="1"/>
  <c r="T395" i="1" a="1"/>
  <c r="T395" i="1"/>
  <c r="U395" i="1"/>
  <c r="AI395" i="1"/>
  <c r="AJ395" i="1"/>
  <c r="AK395" i="1"/>
  <c r="AL395" i="1"/>
  <c r="AM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/>
  <c r="BF395" i="1"/>
  <c r="BR395" i="1"/>
  <c r="BS395" i="1"/>
  <c r="A396" i="1"/>
  <c r="C396" i="1"/>
  <c r="G396" i="1"/>
  <c r="M396" i="1" a="1"/>
  <c r="M396" i="1"/>
  <c r="AM396" i="1" s="1"/>
  <c r="N396" i="1" a="1"/>
  <c r="N396" i="1"/>
  <c r="R396" i="1"/>
  <c r="S396" i="1" a="1"/>
  <c r="S396" i="1"/>
  <c r="T396" i="1" a="1"/>
  <c r="T396" i="1" s="1"/>
  <c r="U396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Y396" i="1"/>
  <c r="BC396" i="1" a="1"/>
  <c r="BC396" i="1"/>
  <c r="BE396" i="1"/>
  <c r="BF396" i="1"/>
  <c r="BR396" i="1"/>
  <c r="BS396" i="1"/>
  <c r="A397" i="1"/>
  <c r="C397" i="1"/>
  <c r="G397" i="1"/>
  <c r="M397" i="1" a="1"/>
  <c r="M397" i="1"/>
  <c r="N397" i="1" a="1"/>
  <c r="N397" i="1" s="1"/>
  <c r="AN397" i="1" s="1"/>
  <c r="R397" i="1"/>
  <c r="S397" i="1" a="1"/>
  <c r="S397" i="1" s="1"/>
  <c r="T397" i="1" a="1"/>
  <c r="T397" i="1"/>
  <c r="U397" i="1"/>
  <c r="AI397" i="1"/>
  <c r="AJ397" i="1"/>
  <c r="AK397" i="1"/>
  <c r="AL397" i="1"/>
  <c r="AM397" i="1"/>
  <c r="AO397" i="1"/>
  <c r="AP397" i="1"/>
  <c r="AQ397" i="1"/>
  <c r="AY397" i="1"/>
  <c r="BB397" i="1"/>
  <c r="BC397" i="1" a="1"/>
  <c r="BC397" i="1"/>
  <c r="BD397" i="1" a="1"/>
  <c r="BD397" i="1" s="1"/>
  <c r="BE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/>
  <c r="R398" i="1"/>
  <c r="S398" i="1" a="1"/>
  <c r="S398" i="1"/>
  <c r="T398" i="1" a="1"/>
  <c r="T398" i="1"/>
  <c r="U398" i="1"/>
  <c r="AI398" i="1"/>
  <c r="AJ398" i="1"/>
  <c r="AK398" i="1"/>
  <c r="AL398" i="1"/>
  <c r="AN398" i="1"/>
  <c r="AO398" i="1"/>
  <c r="AP398" i="1"/>
  <c r="AQ398" i="1"/>
  <c r="AY398" i="1"/>
  <c r="BB398" i="1"/>
  <c r="BC398" i="1" a="1"/>
  <c r="BC398" i="1" s="1"/>
  <c r="BD398" i="1" a="1"/>
  <c r="BD398" i="1"/>
  <c r="BE398" i="1"/>
  <c r="BF398" i="1"/>
  <c r="BR398" i="1"/>
  <c r="BS398" i="1"/>
  <c r="A399" i="1"/>
  <c r="C399" i="1"/>
  <c r="G399" i="1"/>
  <c r="M399" i="1" a="1"/>
  <c r="M399" i="1"/>
  <c r="AM399" i="1" s="1"/>
  <c r="N399" i="1" a="1"/>
  <c r="N399" i="1"/>
  <c r="R399" i="1"/>
  <c r="S399" i="1" a="1"/>
  <c r="S399" i="1"/>
  <c r="T399" i="1" a="1"/>
  <c r="T399" i="1" s="1"/>
  <c r="U399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Y399" i="1"/>
  <c r="BC399" i="1" a="1"/>
  <c r="BC399" i="1"/>
  <c r="BE399" i="1"/>
  <c r="BF399" i="1"/>
  <c r="BR399" i="1"/>
  <c r="BS399" i="1"/>
  <c r="A400" i="1"/>
  <c r="C400" i="1"/>
  <c r="G400" i="1"/>
  <c r="M400" i="1" a="1"/>
  <c r="M400" i="1"/>
  <c r="N400" i="1" a="1"/>
  <c r="N400" i="1" s="1"/>
  <c r="AN400" i="1" s="1"/>
  <c r="R400" i="1"/>
  <c r="S400" i="1" a="1"/>
  <c r="S400" i="1" s="1"/>
  <c r="T400" i="1" a="1"/>
  <c r="T400" i="1"/>
  <c r="U400" i="1"/>
  <c r="AI400" i="1"/>
  <c r="AJ400" i="1"/>
  <c r="AK400" i="1"/>
  <c r="AL400" i="1"/>
  <c r="AM400" i="1"/>
  <c r="AO400" i="1"/>
  <c r="AP400" i="1"/>
  <c r="AQ400" i="1"/>
  <c r="AY400" i="1"/>
  <c r="BB400" i="1"/>
  <c r="BC400" i="1" a="1"/>
  <c r="BC400" i="1"/>
  <c r="BD400" i="1" a="1"/>
  <c r="BD400" i="1" s="1"/>
  <c r="BE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/>
  <c r="R401" i="1"/>
  <c r="S401" i="1" a="1"/>
  <c r="S401" i="1"/>
  <c r="T401" i="1" a="1"/>
  <c r="T401" i="1"/>
  <c r="U401" i="1"/>
  <c r="AI401" i="1"/>
  <c r="AJ401" i="1"/>
  <c r="AK401" i="1"/>
  <c r="AL401" i="1"/>
  <c r="AN401" i="1"/>
  <c r="AO401" i="1"/>
  <c r="AP401" i="1"/>
  <c r="AQ401" i="1"/>
  <c r="AY401" i="1"/>
  <c r="BB401" i="1"/>
  <c r="BC401" i="1" a="1"/>
  <c r="BC401" i="1" s="1"/>
  <c r="BD401" i="1" a="1"/>
  <c r="BD401" i="1"/>
  <c r="BE401" i="1"/>
  <c r="BF401" i="1"/>
  <c r="BR401" i="1"/>
  <c r="BS401" i="1"/>
  <c r="A402" i="1"/>
  <c r="C402" i="1"/>
  <c r="G402" i="1"/>
  <c r="M402" i="1" a="1"/>
  <c r="M402" i="1"/>
  <c r="AM402" i="1" s="1"/>
  <c r="N402" i="1" a="1"/>
  <c r="N402" i="1"/>
  <c r="R402" i="1"/>
  <c r="S402" i="1" a="1"/>
  <c r="S402" i="1"/>
  <c r="T402" i="1" a="1"/>
  <c r="T402" i="1" s="1"/>
  <c r="U402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Y402" i="1"/>
  <c r="BC402" i="1" a="1"/>
  <c r="BC402" i="1"/>
  <c r="BE402" i="1"/>
  <c r="BF402" i="1"/>
  <c r="BR402" i="1"/>
  <c r="BS402" i="1"/>
  <c r="A403" i="1"/>
  <c r="C403" i="1"/>
  <c r="G403" i="1"/>
  <c r="M403" i="1" a="1"/>
  <c r="M403" i="1"/>
  <c r="N403" i="1" a="1"/>
  <c r="N403" i="1" s="1"/>
  <c r="AN403" i="1" s="1"/>
  <c r="R403" i="1"/>
  <c r="S403" i="1" a="1"/>
  <c r="S403" i="1" s="1"/>
  <c r="T403" i="1" a="1"/>
  <c r="T403" i="1"/>
  <c r="U403" i="1"/>
  <c r="AI403" i="1"/>
  <c r="AJ403" i="1"/>
  <c r="AK403" i="1"/>
  <c r="AL403" i="1"/>
  <c r="AM403" i="1"/>
  <c r="AO403" i="1"/>
  <c r="AP403" i="1"/>
  <c r="AQ403" i="1"/>
  <c r="AY403" i="1"/>
  <c r="BB403" i="1"/>
  <c r="BC403" i="1" a="1"/>
  <c r="BC403" i="1"/>
  <c r="BD403" i="1" a="1"/>
  <c r="BD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/>
  <c r="R404" i="1"/>
  <c r="S404" i="1" a="1"/>
  <c r="S404" i="1"/>
  <c r="T404" i="1" a="1"/>
  <c r="T404" i="1"/>
  <c r="U404" i="1"/>
  <c r="AI404" i="1"/>
  <c r="AJ404" i="1"/>
  <c r="AK404" i="1"/>
  <c r="AL404" i="1"/>
  <c r="AN404" i="1"/>
  <c r="AO404" i="1"/>
  <c r="AP404" i="1"/>
  <c r="AQ404" i="1"/>
  <c r="AY404" i="1"/>
  <c r="BB404" i="1"/>
  <c r="BC404" i="1" a="1"/>
  <c r="BC404" i="1" s="1"/>
  <c r="BD404" i="1" a="1"/>
  <c r="BD404" i="1"/>
  <c r="BE404" i="1"/>
  <c r="BF404" i="1"/>
  <c r="BR404" i="1"/>
  <c r="BS404" i="1"/>
  <c r="A405" i="1"/>
  <c r="C405" i="1"/>
  <c r="G405" i="1"/>
  <c r="M405" i="1" a="1"/>
  <c r="M405" i="1"/>
  <c r="AM405" i="1" s="1"/>
  <c r="N405" i="1" a="1"/>
  <c r="N405" i="1"/>
  <c r="R405" i="1"/>
  <c r="S405" i="1" a="1"/>
  <c r="S405" i="1"/>
  <c r="T405" i="1" a="1"/>
  <c r="T405" i="1" s="1"/>
  <c r="U405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Y405" i="1"/>
  <c r="BC405" i="1" a="1"/>
  <c r="BC405" i="1"/>
  <c r="BE405" i="1"/>
  <c r="BF405" i="1"/>
  <c r="BR405" i="1"/>
  <c r="BS405" i="1"/>
  <c r="A406" i="1"/>
  <c r="C406" i="1"/>
  <c r="G406" i="1"/>
  <c r="M406" i="1" a="1"/>
  <c r="M406" i="1"/>
  <c r="N406" i="1" a="1"/>
  <c r="N406" i="1" s="1"/>
  <c r="AN406" i="1" s="1"/>
  <c r="R406" i="1"/>
  <c r="S406" i="1" a="1"/>
  <c r="S406" i="1" s="1"/>
  <c r="T406" i="1" a="1"/>
  <c r="T406" i="1"/>
  <c r="U406" i="1"/>
  <c r="AI406" i="1"/>
  <c r="AJ406" i="1"/>
  <c r="AK406" i="1"/>
  <c r="AL406" i="1"/>
  <c r="AM406" i="1"/>
  <c r="AO406" i="1"/>
  <c r="AP406" i="1"/>
  <c r="AQ406" i="1"/>
  <c r="AY406" i="1"/>
  <c r="BB406" i="1"/>
  <c r="BC406" i="1" a="1"/>
  <c r="BC406" i="1"/>
  <c r="BD406" i="1" a="1"/>
  <c r="BD406" i="1" s="1"/>
  <c r="BE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/>
  <c r="R407" i="1"/>
  <c r="S407" i="1" a="1"/>
  <c r="S407" i="1"/>
  <c r="T407" i="1" a="1"/>
  <c r="T407" i="1"/>
  <c r="U407" i="1"/>
  <c r="AI407" i="1"/>
  <c r="AJ407" i="1"/>
  <c r="AK407" i="1"/>
  <c r="AL407" i="1"/>
  <c r="AN407" i="1"/>
  <c r="AO407" i="1"/>
  <c r="AP407" i="1"/>
  <c r="AQ407" i="1"/>
  <c r="AY407" i="1"/>
  <c r="BB407" i="1"/>
  <c r="BC407" i="1" a="1"/>
  <c r="BC407" i="1" s="1"/>
  <c r="BD407" i="1" a="1"/>
  <c r="BD407" i="1"/>
  <c r="BE407" i="1"/>
  <c r="BF407" i="1"/>
  <c r="BR407" i="1"/>
  <c r="BS407" i="1"/>
  <c r="A408" i="1"/>
  <c r="C408" i="1"/>
  <c r="G408" i="1"/>
  <c r="M408" i="1" a="1"/>
  <c r="M408" i="1"/>
  <c r="AM408" i="1" s="1"/>
  <c r="N408" i="1" a="1"/>
  <c r="N408" i="1"/>
  <c r="R408" i="1"/>
  <c r="S408" i="1" a="1"/>
  <c r="S408" i="1"/>
  <c r="T408" i="1" a="1"/>
  <c r="T408" i="1" s="1"/>
  <c r="U408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Y408" i="1"/>
  <c r="BC408" i="1" a="1"/>
  <c r="BC408" i="1"/>
  <c r="BE408" i="1"/>
  <c r="BF408" i="1"/>
  <c r="BR408" i="1"/>
  <c r="BS408" i="1"/>
  <c r="A409" i="1"/>
  <c r="C409" i="1"/>
  <c r="G409" i="1"/>
  <c r="M409" i="1" a="1"/>
  <c r="M409" i="1"/>
  <c r="N409" i="1" a="1"/>
  <c r="N409" i="1" s="1"/>
  <c r="AN409" i="1" s="1"/>
  <c r="R409" i="1"/>
  <c r="S409" i="1" a="1"/>
  <c r="S409" i="1" s="1"/>
  <c r="T409" i="1" a="1"/>
  <c r="T409" i="1"/>
  <c r="U409" i="1"/>
  <c r="AI409" i="1"/>
  <c r="AJ409" i="1"/>
  <c r="AK409" i="1"/>
  <c r="AL409" i="1"/>
  <c r="AM409" i="1"/>
  <c r="AO409" i="1"/>
  <c r="AP409" i="1"/>
  <c r="AQ409" i="1"/>
  <c r="AY409" i="1"/>
  <c r="BB409" i="1"/>
  <c r="BC409" i="1" a="1"/>
  <c r="BC409" i="1"/>
  <c r="BD409" i="1" a="1"/>
  <c r="BD409" i="1" s="1"/>
  <c r="BE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/>
  <c r="R410" i="1"/>
  <c r="S410" i="1" a="1"/>
  <c r="S410" i="1"/>
  <c r="T410" i="1" a="1"/>
  <c r="T410" i="1"/>
  <c r="U410" i="1"/>
  <c r="AI410" i="1"/>
  <c r="AJ410" i="1"/>
  <c r="AK410" i="1"/>
  <c r="AL410" i="1"/>
  <c r="AN410" i="1"/>
  <c r="AO410" i="1"/>
  <c r="AP410" i="1"/>
  <c r="AQ410" i="1"/>
  <c r="AY410" i="1"/>
  <c r="BB410" i="1"/>
  <c r="BC410" i="1" a="1"/>
  <c r="BC410" i="1" s="1"/>
  <c r="BD410" i="1" a="1"/>
  <c r="BD410" i="1"/>
  <c r="BE410" i="1"/>
  <c r="BF410" i="1"/>
  <c r="BR410" i="1"/>
  <c r="BS410" i="1"/>
  <c r="A411" i="1"/>
  <c r="C411" i="1"/>
  <c r="G411" i="1"/>
  <c r="M411" i="1" a="1"/>
  <c r="M411" i="1"/>
  <c r="AM411" i="1" s="1"/>
  <c r="N411" i="1" a="1"/>
  <c r="N411" i="1"/>
  <c r="R411" i="1"/>
  <c r="S411" i="1" a="1"/>
  <c r="S411" i="1"/>
  <c r="T411" i="1" a="1"/>
  <c r="T411" i="1" s="1"/>
  <c r="U411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Y411" i="1"/>
  <c r="BC411" i="1" a="1"/>
  <c r="BC411" i="1"/>
  <c r="BE411" i="1"/>
  <c r="BF411" i="1"/>
  <c r="BR411" i="1"/>
  <c r="BS411" i="1"/>
  <c r="A412" i="1"/>
  <c r="C412" i="1"/>
  <c r="G412" i="1"/>
  <c r="M412" i="1" a="1"/>
  <c r="M412" i="1"/>
  <c r="N412" i="1" a="1"/>
  <c r="N412" i="1" s="1"/>
  <c r="AN412" i="1" s="1"/>
  <c r="R412" i="1"/>
  <c r="S412" i="1" a="1"/>
  <c r="S412" i="1" s="1"/>
  <c r="T412" i="1" a="1"/>
  <c r="T412" i="1"/>
  <c r="U412" i="1"/>
  <c r="AI412" i="1"/>
  <c r="AJ412" i="1"/>
  <c r="AK412" i="1"/>
  <c r="AL412" i="1"/>
  <c r="AM412" i="1"/>
  <c r="AO412" i="1"/>
  <c r="AP412" i="1"/>
  <c r="AQ412" i="1"/>
  <c r="AY412" i="1"/>
  <c r="BB412" i="1"/>
  <c r="BC412" i="1" a="1"/>
  <c r="BC412" i="1"/>
  <c r="BD412" i="1" a="1"/>
  <c r="BD412" i="1" s="1"/>
  <c r="BE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/>
  <c r="R413" i="1"/>
  <c r="S413" i="1" a="1"/>
  <c r="S413" i="1"/>
  <c r="T413" i="1" a="1"/>
  <c r="T413" i="1"/>
  <c r="U413" i="1"/>
  <c r="AI413" i="1"/>
  <c r="AJ413" i="1"/>
  <c r="AK413" i="1"/>
  <c r="AL413" i="1"/>
  <c r="AN413" i="1"/>
  <c r="AO413" i="1"/>
  <c r="AP413" i="1"/>
  <c r="AQ413" i="1"/>
  <c r="AY413" i="1"/>
  <c r="BB413" i="1"/>
  <c r="BC413" i="1" a="1"/>
  <c r="BC413" i="1" s="1"/>
  <c r="BD413" i="1" a="1"/>
  <c r="BD413" i="1"/>
  <c r="BE413" i="1"/>
  <c r="BF413" i="1"/>
  <c r="BR413" i="1"/>
  <c r="BS413" i="1"/>
  <c r="A414" i="1"/>
  <c r="C414" i="1"/>
  <c r="G414" i="1"/>
  <c r="M414" i="1" a="1"/>
  <c r="M414" i="1"/>
  <c r="AM414" i="1" s="1"/>
  <c r="N414" i="1" a="1"/>
  <c r="N414" i="1"/>
  <c r="R414" i="1"/>
  <c r="S414" i="1" a="1"/>
  <c r="S414" i="1"/>
  <c r="T414" i="1" a="1"/>
  <c r="T414" i="1" s="1"/>
  <c r="U414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Y414" i="1"/>
  <c r="BC414" i="1" a="1"/>
  <c r="BC414" i="1"/>
  <c r="BE414" i="1"/>
  <c r="BF414" i="1"/>
  <c r="BR414" i="1"/>
  <c r="BS414" i="1"/>
  <c r="A415" i="1"/>
  <c r="C415" i="1"/>
  <c r="G415" i="1"/>
  <c r="M415" i="1" a="1"/>
  <c r="M415" i="1"/>
  <c r="N415" i="1" a="1"/>
  <c r="N415" i="1" s="1"/>
  <c r="AN415" i="1" s="1"/>
  <c r="R415" i="1"/>
  <c r="S415" i="1" a="1"/>
  <c r="S415" i="1" s="1"/>
  <c r="T415" i="1" a="1"/>
  <c r="T415" i="1"/>
  <c r="U415" i="1"/>
  <c r="AI415" i="1"/>
  <c r="AJ415" i="1"/>
  <c r="AK415" i="1"/>
  <c r="AL415" i="1"/>
  <c r="AM415" i="1"/>
  <c r="AO415" i="1"/>
  <c r="AP415" i="1"/>
  <c r="AQ415" i="1"/>
  <c r="AY415" i="1"/>
  <c r="BB415" i="1"/>
  <c r="BC415" i="1" a="1"/>
  <c r="BC415" i="1"/>
  <c r="BD415" i="1" a="1"/>
  <c r="BD415" i="1" s="1"/>
  <c r="BE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/>
  <c r="R416" i="1"/>
  <c r="S416" i="1" a="1"/>
  <c r="S416" i="1"/>
  <c r="T416" i="1" a="1"/>
  <c r="T416" i="1"/>
  <c r="U416" i="1"/>
  <c r="AI416" i="1"/>
  <c r="AJ416" i="1"/>
  <c r="AK416" i="1"/>
  <c r="AL416" i="1"/>
  <c r="AN416" i="1"/>
  <c r="AO416" i="1"/>
  <c r="AP416" i="1"/>
  <c r="AQ416" i="1"/>
  <c r="AY416" i="1"/>
  <c r="BB416" i="1"/>
  <c r="BC416" i="1" a="1"/>
  <c r="BC416" i="1" s="1"/>
  <c r="BD416" i="1" a="1"/>
  <c r="BD416" i="1"/>
  <c r="BE416" i="1"/>
  <c r="BF416" i="1"/>
  <c r="BR416" i="1"/>
  <c r="BS416" i="1"/>
  <c r="A417" i="1"/>
  <c r="C417" i="1"/>
  <c r="G417" i="1"/>
  <c r="M417" i="1" a="1"/>
  <c r="M417" i="1"/>
  <c r="AM417" i="1" s="1"/>
  <c r="N417" i="1" a="1"/>
  <c r="N417" i="1"/>
  <c r="R417" i="1"/>
  <c r="S417" i="1" a="1"/>
  <c r="S417" i="1"/>
  <c r="T417" i="1" a="1"/>
  <c r="T417" i="1" s="1"/>
  <c r="U417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Y417" i="1"/>
  <c r="BC417" i="1" a="1"/>
  <c r="BC417" i="1"/>
  <c r="BE417" i="1"/>
  <c r="BF417" i="1"/>
  <c r="BR417" i="1"/>
  <c r="BS417" i="1"/>
  <c r="A418" i="1"/>
  <c r="C418" i="1"/>
  <c r="G418" i="1"/>
  <c r="M418" i="1" a="1"/>
  <c r="M418" i="1"/>
  <c r="N418" i="1" a="1"/>
  <c r="N418" i="1" s="1"/>
  <c r="AN418" i="1" s="1"/>
  <c r="R418" i="1"/>
  <c r="S418" i="1" a="1"/>
  <c r="S418" i="1" s="1"/>
  <c r="T418" i="1" a="1"/>
  <c r="T418" i="1"/>
  <c r="U418" i="1"/>
  <c r="AI418" i="1"/>
  <c r="AJ418" i="1"/>
  <c r="AK418" i="1"/>
  <c r="AL418" i="1"/>
  <c r="AM418" i="1"/>
  <c r="AO418" i="1"/>
  <c r="AP418" i="1"/>
  <c r="AQ418" i="1"/>
  <c r="AY418" i="1"/>
  <c r="BB418" i="1"/>
  <c r="BC418" i="1" a="1"/>
  <c r="BC418" i="1"/>
  <c r="BD418" i="1" a="1"/>
  <c r="BD418" i="1" s="1"/>
  <c r="BE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/>
  <c r="U419" i="1"/>
  <c r="AI419" i="1"/>
  <c r="AJ419" i="1"/>
  <c r="AK419" i="1"/>
  <c r="AL419" i="1"/>
  <c r="AO419" i="1"/>
  <c r="AP419" i="1"/>
  <c r="AQ419" i="1"/>
  <c r="AY419" i="1"/>
  <c r="BB419" i="1"/>
  <c r="BC419" i="1" a="1"/>
  <c r="BC419" i="1" s="1"/>
  <c r="BD419" i="1" a="1"/>
  <c r="BD419" i="1"/>
  <c r="BE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E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AJ421" i="1"/>
  <c r="AK421" i="1"/>
  <c r="AL421" i="1"/>
  <c r="AO421" i="1"/>
  <c r="AP421" i="1"/>
  <c r="AQ421" i="1"/>
  <c r="AY421" i="1"/>
  <c r="BB421" i="1"/>
  <c r="BC421" i="1" a="1"/>
  <c r="BC421" i="1" s="1"/>
  <c r="BD421" i="1" a="1"/>
  <c r="BD421" i="1" s="1"/>
  <c r="BE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/>
  <c r="U422" i="1"/>
  <c r="AI422" i="1"/>
  <c r="AJ422" i="1"/>
  <c r="AK422" i="1"/>
  <c r="AL422" i="1"/>
  <c r="AO422" i="1"/>
  <c r="AP422" i="1"/>
  <c r="AQ422" i="1"/>
  <c r="AY422" i="1"/>
  <c r="BB422" i="1"/>
  <c r="BC422" i="1" a="1"/>
  <c r="BC422" i="1" s="1"/>
  <c r="BD422" i="1" a="1"/>
  <c r="BD422" i="1" s="1"/>
  <c r="BE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E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AP425" i="1"/>
  <c r="AQ425" i="1"/>
  <c r="AY425" i="1"/>
  <c r="BC425" i="1" a="1"/>
  <c r="BC425" i="1" s="1"/>
  <c r="BD425" i="1" a="1"/>
  <c r="BD425" i="1" s="1"/>
  <c r="BE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AP427" i="1"/>
  <c r="AQ427" i="1"/>
  <c r="AY427" i="1"/>
  <c r="BC427" i="1" a="1"/>
  <c r="BC427" i="1" s="1"/>
  <c r="BD427" i="1" a="1"/>
  <c r="BD427" i="1" s="1"/>
  <c r="BE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D428" i="1" a="1"/>
  <c r="BD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AY430" i="1"/>
  <c r="BC430" i="1" a="1"/>
  <c r="BC430" i="1" s="1"/>
  <c r="BE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AJ431" i="1"/>
  <c r="AK431" i="1"/>
  <c r="AL431" i="1"/>
  <c r="AO431" i="1"/>
  <c r="AP431" i="1"/>
  <c r="AQ431" i="1"/>
  <c r="AY431" i="1"/>
  <c r="BB431" i="1"/>
  <c r="BC431" i="1" a="1"/>
  <c r="BC431" i="1" s="1"/>
  <c r="BD431" i="1" a="1"/>
  <c r="BD431" i="1" s="1"/>
  <c r="BE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E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D137" i="12" s="1"/>
  <c r="T139" i="1" a="1"/>
  <c r="T139" i="1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U160" i="1"/>
  <c r="AI160" i="1"/>
  <c r="BB160" i="1" s="1"/>
  <c r="AJ160" i="1"/>
  <c r="AK160" i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R9" i="1" s="1"/>
  <c r="BC9" i="1" a="1"/>
  <c r="BC9" i="1" s="1"/>
  <c r="BF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AY10" i="1"/>
  <c r="BC10" i="1" a="1"/>
  <c r="BC10" i="1" s="1"/>
  <c r="BF10" i="1"/>
  <c r="BR10" i="1"/>
  <c r="BS10" i="1"/>
  <c r="BT10" i="1"/>
  <c r="A11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AL15" i="1"/>
  <c r="AO15" i="1"/>
  <c r="AP15" i="1"/>
  <c r="AQ15" i="1"/>
  <c r="AY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J21" i="1"/>
  <c r="AK21" i="1"/>
  <c r="K23" i="11" s="1"/>
  <c r="AL21" i="1"/>
  <c r="AO21" i="1"/>
  <c r="BE21" i="1" s="1"/>
  <c r="AP21" i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J22" i="1"/>
  <c r="AK22" i="1"/>
  <c r="K24" i="11" s="1"/>
  <c r="AL22" i="1"/>
  <c r="AO22" i="1"/>
  <c r="BD22" i="1" s="1" a="1"/>
  <c r="BD22" i="1" s="1"/>
  <c r="AP22" i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L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14" i="12"/>
  <c r="E248" i="12"/>
  <c r="D248" i="12"/>
  <c r="E226" i="12"/>
  <c r="D226" i="12"/>
  <c r="E125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132" i="12"/>
  <c r="E203" i="12"/>
  <c r="D203" i="12"/>
  <c r="E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E118" i="12"/>
  <c r="E111" i="12"/>
  <c r="D111" i="12"/>
  <c r="E99" i="12"/>
  <c r="D99" i="12"/>
  <c r="E236" i="12"/>
  <c r="D236" i="12"/>
  <c r="E136" i="12"/>
  <c r="E189" i="12"/>
  <c r="D189" i="12"/>
  <c r="E234" i="12"/>
  <c r="D234" i="12"/>
  <c r="E182" i="12"/>
  <c r="D182" i="12"/>
  <c r="E100" i="12"/>
  <c r="D100" i="12"/>
  <c r="E215" i="12"/>
  <c r="D215" i="12"/>
  <c r="E281" i="12"/>
  <c r="D281" i="12"/>
  <c r="E208" i="12"/>
  <c r="D208" i="12"/>
  <c r="E110" i="12"/>
  <c r="E124" i="12"/>
  <c r="E186" i="12"/>
  <c r="D170" i="12"/>
  <c r="E171" i="12"/>
  <c r="D171" i="12"/>
  <c r="D183" i="12"/>
  <c r="E235" i="12"/>
  <c r="D235" i="12"/>
  <c r="E213" i="12"/>
  <c r="D213" i="12"/>
  <c r="E119" i="12"/>
  <c r="D119" i="12"/>
  <c r="E201" i="12"/>
  <c r="D201" i="12"/>
  <c r="E181" i="12"/>
  <c r="D181" i="12"/>
  <c r="E230" i="12"/>
  <c r="D230" i="12"/>
  <c r="E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E113" i="12"/>
  <c r="E105" i="12"/>
  <c r="E249" i="12"/>
  <c r="D249" i="12"/>
  <c r="E106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8" i="12"/>
  <c r="D148" i="12"/>
  <c r="E143" i="12"/>
  <c r="D143" i="12"/>
  <c r="D142" i="12"/>
  <c r="E137" i="12"/>
  <c r="E130" i="12"/>
  <c r="E129" i="12"/>
  <c r="D129" i="12"/>
  <c r="E122" i="12"/>
  <c r="E117" i="12"/>
  <c r="D117" i="12"/>
  <c r="E116" i="12"/>
  <c r="D116" i="12"/>
  <c r="D115" i="12"/>
  <c r="E114" i="12"/>
  <c r="D114" i="12"/>
  <c r="E112" i="12"/>
  <c r="D112" i="12"/>
  <c r="E109" i="12"/>
  <c r="D109" i="12"/>
  <c r="E108" i="12"/>
  <c r="D108" i="12"/>
  <c r="E107" i="12"/>
  <c r="D107" i="12"/>
  <c r="E103" i="12"/>
  <c r="D103" i="12"/>
  <c r="E102" i="12"/>
  <c r="D102" i="12"/>
  <c r="D101" i="12"/>
  <c r="D43" i="12"/>
  <c r="D36" i="12"/>
  <c r="D33" i="12"/>
  <c r="D30" i="12"/>
  <c r="D24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198" i="12"/>
  <c r="L195" i="12"/>
  <c r="L193" i="12"/>
  <c r="L163" i="12"/>
  <c r="L160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2" i="11"/>
  <c r="M12" i="11"/>
  <c r="K14" i="11"/>
  <c r="K15" i="11"/>
  <c r="K17" i="11"/>
  <c r="M17" i="11"/>
  <c r="K21" i="11"/>
  <c r="M23" i="11"/>
  <c r="M24" i="11"/>
  <c r="M27" i="11"/>
  <c r="M29" i="11"/>
  <c r="M32" i="11"/>
  <c r="K35" i="11"/>
  <c r="K39" i="11"/>
  <c r="M41" i="11"/>
  <c r="M51" i="11"/>
  <c r="K53" i="11"/>
  <c r="K59" i="11"/>
  <c r="M75" i="11"/>
  <c r="M86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5" i="11"/>
  <c r="M147" i="11"/>
  <c r="K148" i="11"/>
  <c r="K150" i="11"/>
  <c r="K151" i="11"/>
  <c r="M152" i="11"/>
  <c r="K153" i="11"/>
  <c r="M154" i="11"/>
  <c r="M155" i="11"/>
  <c r="M157" i="11"/>
  <c r="K158" i="11"/>
  <c r="M159" i="11"/>
  <c r="K160" i="11"/>
  <c r="M160" i="11"/>
  <c r="K161" i="11"/>
  <c r="M161" i="11"/>
  <c r="K162" i="11"/>
  <c r="K163" i="11"/>
  <c r="M163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9" i="12" l="1"/>
  <c r="K156" i="12"/>
  <c r="K131" i="12"/>
  <c r="K126" i="12"/>
  <c r="K124" i="12"/>
  <c r="G33" i="11"/>
  <c r="BE426" i="1"/>
  <c r="BD424" i="1" a="1"/>
  <c r="BD424" i="1" s="1"/>
  <c r="K134" i="12"/>
  <c r="BD437" i="1" a="1"/>
  <c r="BD437" i="1" s="1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D434" i="1" a="1"/>
  <c r="BD434" i="1" s="1"/>
  <c r="BD440" i="1" a="1"/>
  <c r="BD440" i="1" s="1"/>
  <c r="BE438" i="1"/>
  <c r="BD439" i="1" a="1"/>
  <c r="BD439" i="1" s="1"/>
  <c r="AN434" i="1"/>
  <c r="L412" i="12"/>
  <c r="C414" i="11"/>
  <c r="D412" i="12"/>
  <c r="BE435" i="1"/>
  <c r="G82" i="11"/>
  <c r="L71" i="12"/>
  <c r="BD446" i="1" a="1"/>
  <c r="BD446" i="1" s="1"/>
  <c r="G57" i="11"/>
  <c r="L58" i="12"/>
  <c r="L31" i="12"/>
  <c r="BD205" i="1" a="1"/>
  <c r="BD205" i="1" s="1"/>
  <c r="K53" i="12"/>
  <c r="G60" i="11"/>
  <c r="L61" i="12"/>
  <c r="K56" i="12"/>
  <c r="BE183" i="1"/>
  <c r="K80" i="12"/>
  <c r="BE169" i="1"/>
  <c r="BD443" i="1" a="1"/>
  <c r="BD443" i="1" s="1"/>
  <c r="BD283" i="1" a="1"/>
  <c r="BD283" i="1" s="1"/>
  <c r="BD40" i="1" a="1"/>
  <c r="BD40" i="1" s="1"/>
  <c r="BE38" i="1"/>
  <c r="BD36" i="1" a="1"/>
  <c r="BD36" i="1" s="1"/>
  <c r="BD159" i="1" a="1"/>
  <c r="BD159" i="1" s="1"/>
  <c r="BE167" i="1"/>
  <c r="BE114" i="1"/>
  <c r="BD239" i="1" a="1"/>
  <c r="BD239" i="1" s="1"/>
  <c r="BD191" i="1" a="1"/>
  <c r="BD191" i="1" s="1"/>
  <c r="BD178" i="1" a="1"/>
  <c r="BD178" i="1" s="1"/>
  <c r="AJ6" i="1"/>
  <c r="BD101" i="1" a="1"/>
  <c r="BD101" i="1" s="1"/>
  <c r="BD172" i="1" a="1"/>
  <c r="BD172" i="1" s="1"/>
  <c r="BE166" i="1"/>
  <c r="BE448" i="1"/>
  <c r="BE445" i="1"/>
  <c r="BE223" i="1"/>
  <c r="BE450" i="1"/>
  <c r="BD447" i="1" a="1"/>
  <c r="BD447" i="1" s="1"/>
  <c r="L67" i="12"/>
  <c r="BE444" i="1"/>
  <c r="G84" i="11"/>
  <c r="BD55" i="1" a="1"/>
  <c r="BD55" i="1" s="1"/>
  <c r="BE9" i="1"/>
  <c r="BD128" i="1" a="1"/>
  <c r="BD128" i="1" s="1"/>
  <c r="BD289" i="1" a="1"/>
  <c r="BD289" i="1" s="1"/>
  <c r="BD274" i="1" a="1"/>
  <c r="BD274" i="1" s="1"/>
  <c r="BE195" i="1"/>
  <c r="BE175" i="1"/>
  <c r="BE164" i="1"/>
  <c r="BD449" i="1" a="1"/>
  <c r="BD449" i="1" s="1"/>
  <c r="AJ8" i="1"/>
  <c r="BE185" i="1"/>
  <c r="BE176" i="1"/>
  <c r="BD171" i="1" a="1"/>
  <c r="BD171" i="1" s="1"/>
  <c r="BD86" i="1" a="1"/>
  <c r="BD86" i="1" s="1"/>
  <c r="BD84" i="1" a="1"/>
  <c r="BD84" i="1" s="1"/>
  <c r="BE76" i="1"/>
  <c r="BE29" i="1"/>
  <c r="BD21" i="1" a="1"/>
  <c r="BD21" i="1" s="1"/>
  <c r="BE136" i="1"/>
  <c r="BE107" i="1"/>
  <c r="BE244" i="1"/>
  <c r="BE200" i="1"/>
  <c r="BD220" i="1" a="1"/>
  <c r="BD220" i="1" s="1"/>
  <c r="BE206" i="1"/>
  <c r="BE201" i="1"/>
  <c r="BE186" i="1"/>
  <c r="BD43" i="1" a="1"/>
  <c r="BD43" i="1" s="1"/>
  <c r="BE41" i="1"/>
  <c r="AJ10" i="1"/>
  <c r="AJ7" i="1"/>
  <c r="AJ9" i="1"/>
  <c r="BE123" i="1"/>
  <c r="BE250" i="1"/>
  <c r="BE210" i="1"/>
  <c r="BE198" i="1"/>
  <c r="BD188" i="1" a="1"/>
  <c r="BD188" i="1" s="1"/>
  <c r="AN148" i="1"/>
  <c r="L146" i="12"/>
  <c r="AM180" i="1"/>
  <c r="K178" i="12"/>
  <c r="G182" i="11"/>
  <c r="BD52" i="1" a="1"/>
  <c r="BD52" i="1" s="1"/>
  <c r="BD50" i="1" a="1"/>
  <c r="BD50" i="1" s="1"/>
  <c r="BD45" i="1" a="1"/>
  <c r="BD45" i="1" s="1"/>
  <c r="BE140" i="1"/>
  <c r="BD132" i="1" a="1"/>
  <c r="BD132" i="1" s="1"/>
  <c r="BD298" i="1" a="1"/>
  <c r="BD298" i="1" s="1"/>
  <c r="BE287" i="1"/>
  <c r="BE281" i="1"/>
  <c r="BE275" i="1"/>
  <c r="BD229" i="1" a="1"/>
  <c r="BD229" i="1" s="1"/>
  <c r="BD208" i="1" a="1"/>
  <c r="BD208" i="1" s="1"/>
  <c r="BE207" i="1"/>
  <c r="BD184" i="1" a="1"/>
  <c r="BD184" i="1" s="1"/>
  <c r="BD174" i="1" a="1"/>
  <c r="BD174" i="1" s="1"/>
  <c r="BE170" i="1"/>
  <c r="BD92" i="1" a="1"/>
  <c r="BD9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D262" i="1" a="1"/>
  <c r="BD262" i="1" s="1"/>
  <c r="BE253" i="1"/>
  <c r="BD213" i="1" a="1"/>
  <c r="BD213" i="1" s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D32" i="1" a="1"/>
  <c r="BD32" i="1" s="1"/>
  <c r="BD24" i="1" a="1"/>
  <c r="BD24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7" i="1"/>
  <c r="BD194" i="1" a="1"/>
  <c r="BD194" i="1" s="1"/>
  <c r="BE192" i="1"/>
  <c r="L53" i="12"/>
  <c r="K39" i="12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1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N20" i="11"/>
  <c r="L24" i="11"/>
  <c r="L27" i="11"/>
  <c r="L22" i="11"/>
  <c r="N22" i="11"/>
  <c r="L21" i="11"/>
  <c r="N21" i="11"/>
  <c r="L19" i="11"/>
  <c r="N19" i="11"/>
  <c r="L16" i="11"/>
  <c r="L9" i="11"/>
  <c r="N9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3" i="11" l="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<sst xmlns="http://schemas.openxmlformats.org/spreadsheetml/2006/main" count="4058" uniqueCount="1114">
  <si>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</si>
  <si>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</si>
  <si>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</si>
  <si>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</si>
  <si>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</si>
  <si>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</si>
  <si>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</si>
  <si>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</si>
  <si>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</si>
  <si>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</si>
  <si>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</si>
  <si>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</si>
  <si>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</si>
  <si>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</si>
  <si>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</si>
  <si>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</si>
  <si>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</si>
  <si>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</si>
  <si>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</si>
  <si>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</si>
  <si>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</si>
  <si>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</si>
  <si>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</si>
  <si>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</si>
  <si>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</si>
  <si>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</si>
  <si>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</si>
  <si>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</si>
  <si>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</si>
  <si>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</si>
  <si>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</si>
  <si>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</si>
  <si>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</si>
  <si>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</si>
  <si>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</si>
  <si>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</si>
  <si>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</si>
  <si>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</si>
  <si>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</si>
  <si>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</si>
  <si>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</si>
  <si>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</si>
  <si>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</si>
  <si>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</si>
  <si>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</si>
  <si>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</si>
  <si>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</si>
  <si>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</si>
  <si>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</si>
  <si>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</si>
  <si>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</si>
  <si>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</si>
  <si>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</si>
  <si>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</si>
  <si>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</si>
  <si>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</si>
  <si>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</si>
  <si>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</si>
  <si>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</si>
  <si>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</si>
  <si>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</si>
  <si>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</si>
  <si>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</si>
  <si>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</si>
  <si>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</si>
  <si>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</si>
  <si>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</si>
  <si>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</si>
  <si>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</si>
  <si>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</si>
  <si>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</si>
  <si>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</si>
  <si>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</si>
  <si>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</si>
  <si>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</si>
  <si>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</si>
  <si>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</si>
  <si>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</si>
  <si>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</si>
  <si>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</si>
  <si>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</si>
  <si>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</si>
  <si>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</si>
  <si>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</si>
  <si>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</si>
  <si>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</si>
  <si>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</si>
  <si>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</si>
  <si>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</si>
  <si>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</si>
  <si>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</si>
  <si>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</si>
  <si>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</si>
  <si>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</si>
  <si>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</si>
  <si>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</si>
  <si>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</si>
  <si>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</si>
  <si>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</si>
  <si>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</si>
  <si>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</si>
  <si>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</si>
  <si>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</si>
  <si>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</si>
  <si>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</si>
  <si>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</si>
  <si>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</si>
  <si>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</si>
  <si>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</si>
  <si>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</si>
  <si>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</si>
  <si>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</si>
  <si>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</si>
  <si>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</si>
  <si>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</si>
  <si>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</si>
  <si>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</si>
  <si>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</si>
  <si>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</si>
  <si>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</si>
  <si>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</si>
  <si>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</si>
  <si>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</si>
  <si>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</si>
  <si>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</si>
  <si>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</si>
  <si>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</si>
  <si>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</si>
  <si>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</si>
  <si>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</si>
  <si>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</si>
  <si>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</si>
  <si>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</si>
  <si>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</si>
  <si>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</si>
  <si>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</si>
  <si>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</si>
  <si>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</si>
  <si>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</si>
  <si>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</si>
  <si>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</si>
  <si>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</si>
  <si>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</si>
  <si>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</si>
  <si>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</si>
  <si>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</si>
  <si>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</si>
  <si>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</si>
  <si>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</si>
  <si>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</si>
  <si>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</si>
  <si>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</si>
  <si>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</si>
  <si>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</si>
  <si>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</si>
  <si>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</si>
  <si>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</si>
  <si>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</si>
  <si>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</si>
  <si>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</si>
  <si>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</si>
  <si>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</si>
  <si>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</si>
  <si>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</si>
  <si>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</si>
  <si>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</si>
  <si>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</si>
  <si>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</si>
  <si>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</si>
  <si>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</si>
  <si>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</si>
  <si>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</si>
  <si>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</si>
  <si>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</si>
  <si>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</si>
  <si>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</si>
  <si>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</si>
  <si>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</si>
  <si>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</si>
  <si>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</si>
  <si>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</si>
  <si>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</si>
  <si>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</si>
  <si>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</si>
  <si>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</si>
  <si>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</si>
  <si>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</si>
  <si>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</si>
  <si>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</si>
  <si>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</si>
  <si>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</si>
  <si>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</si>
  <si>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</si>
  <si>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</si>
  <si>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</si>
  <si>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</si>
  <si>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</si>
  <si>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</si>
  <si>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</si>
  <si>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</si>
  <si>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</si>
  <si>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</si>
  <si>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</si>
  <si>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</si>
  <si>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</si>
  <si>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</si>
  <si>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</si>
  <si>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</si>
  <si>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</si>
  <si>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</si>
  <si>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</si>
  <si>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</si>
  <si>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</si>
  <si>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</si>
  <si>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</si>
  <si>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</si>
  <si>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</si>
  <si>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</si>
  <si>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</si>
  <si>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</si>
  <si>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</si>
  <si>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</si>
  <si>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</si>
  <si>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</si>
  <si>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</si>
  <si>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</si>
  <si>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</si>
  <si>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</si>
  <si>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</si>
  <si>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</si>
  <si>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</si>
  <si>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</si>
  <si>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</si>
  <si>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</si>
  <si>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</si>
  <si>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</si>
  <si>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</si>
  <si>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</si>
  <si>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</si>
  <si>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</si>
  <si>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</si>
  <si>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</si>
  <si>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</si>
  <si>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</si>
  <si>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</si>
  <si>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</si>
  <si>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</si>
  <si>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</si>
  <si>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</si>
  <si>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</si>
  <si>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</si>
  <si>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</si>
  <si>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</si>
  <si>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</si>
  <si>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</si>
  <si>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</si>
  <si>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</si>
  <si>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</si>
  <si>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</si>
  <si>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</si>
  <si>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</si>
  <si>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</si>
  <si>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</si>
  <si>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</si>
  <si>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</si>
  <si>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</si>
  <si>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</si>
  <si>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</si>
  <si>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</si>
  <si>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</si>
  <si>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</si>
  <si>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</si>
  <si>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</si>
  <si>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</si>
  <si>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</si>
  <si>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</si>
  <si>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</si>
  <si>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</si>
  <si>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</si>
  <si>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</si>
  <si>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</si>
  <si>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</si>
  <si>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</si>
  <si>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</si>
  <si>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</si>
  <si>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</si>
  <si>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</si>
  <si>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</si>
  <si>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</si>
  <si>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</si>
  <si>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</si>
  <si>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</si>
  <si>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</si>
  <si>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</si>
  <si>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</si>
  <si>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</si>
  <si>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</si>
  <si>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</si>
  <si>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</si>
  <si>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</si>
  <si>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</si>
  <si>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</si>
  <si>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</si>
  <si>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</si>
  <si>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</si>
  <si>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</si>
  <si>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</si>
  <si>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</si>
  <si>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</si>
  <si>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</si>
  <si>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</si>
  <si>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</si>
  <si>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</si>
  <si>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</si>
  <si>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</si>
  <si>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</si>
  <si>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</si>
  <si>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</si>
  <si>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</si>
  <si>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</si>
  <si>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</si>
  <si>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</si>
  <si>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</si>
  <si>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</si>
  <si>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</si>
  <si>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</si>
  <si>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</si>
  <si>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</si>
  <si>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</si>
  <si>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</si>
  <si>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</si>
  <si>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</si>
  <si>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</si>
  <si>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</si>
  <si>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</si>
  <si>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</si>
  <si>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</si>
  <si>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</si>
  <si>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</si>
  <si>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</si>
  <si>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</si>
  <si>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</si>
  <si>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</si>
  <si>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</si>
  <si>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</si>
  <si>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</si>
  <si>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</si>
  <si>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</si>
  <si>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</si>
  <si>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</si>
  <si>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</si>
  <si>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</si>
  <si>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</si>
  <si>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</si>
  <si>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</si>
  <si>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</si>
  <si>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</si>
  <si>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</si>
  <si>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</si>
  <si>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</si>
  <si>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</si>
  <si>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</si>
  <si>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</si>
  <si>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</si>
  <si>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</si>
  <si>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</si>
  <si>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</si>
  <si>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</si>
  <si>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</si>
  <si>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</si>
  <si>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</si>
  <si>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</si>
  <si>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</si>
  <si>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</si>
  <si>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</si>
  <si>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</si>
  <si>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</si>
  <si>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</si>
  <si>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</si>
  <si>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</si>
  <si>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</si>
  <si>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</si>
  <si>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</si>
  <si>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</si>
  <si>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</si>
  <si>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</si>
  <si>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</si>
  <si>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</si>
  <si>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</si>
  <si>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</si>
  <si>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</si>
  <si>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</si>
  <si>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</si>
  <si>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</si>
  <si>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</si>
  <si>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</si>
  <si>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</si>
  <si>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</si>
  <si>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</si>
  <si>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</si>
  <si>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</si>
  <si>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</si>
  <si>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</si>
  <si>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</si>
  <si>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</si>
  <si>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</si>
  <si>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</si>
  <si>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</si>
  <si>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</si>
  <si>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</si>
  <si>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</si>
  <si>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</si>
  <si>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</si>
  <si>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</si>
  <si>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</si>
  <si>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</si>
  <si>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</si>
  <si>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</si>
  <si>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</si>
  <si>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</si>
  <si>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</si>
  <si>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</si>
  <si>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</si>
  <si>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</si>
  <si>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</si>
  <si>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</si>
  <si>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</si>
  <si>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</si>
  <si>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</si>
  <si>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</si>
  <si>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</si>
  <si>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</si>
  <si>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</si>
  <si>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</si>
  <si>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</si>
  <si>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</si>
  <si>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</si>
  <si>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</si>
  <si>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</si>
  <si>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</si>
  <si>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</si>
  <si>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</si>
  <si>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</si>
  <si>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</si>
  <si>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</si>
  <si>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</si>
  <si>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</si>
  <si>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</si>
  <si>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</si>
  <si>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</si>
  <si>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</si>
  <si>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</si>
  <si>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</si>
  <si>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</si>
  <si>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</si>
  <si>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</si>
  <si>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</si>
  <si>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</si>
  <si>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</si>
  <si>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</si>
  <si>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</si>
  <si>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</si>
  <si>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</si>
  <si>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</si>
  <si>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</si>
  <si>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</si>
  <si>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</si>
  <si>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</si>
  <si>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</si>
  <si>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</si>
  <si>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</si>
  <si>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</si>
  <si>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</si>
  <si>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</si>
  <si>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</si>
  <si>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</si>
  <si>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</si>
  <si>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</si>
  <si>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</si>
  <si>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</si>
  <si>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</si>
  <si>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</si>
  <si>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</si>
  <si>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</si>
  <si>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</si>
  <si>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</si>
  <si>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</si>
  <si>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</si>
  <si>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</si>
  <si>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</si>
  <si>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</si>
  <si>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</si>
  <si>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</si>
  <si>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</si>
  <si>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</si>
  <si>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</si>
  <si>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</si>
  <si>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</si>
  <si>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</si>
  <si>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</si>
  <si>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</si>
  <si>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</si>
  <si>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</si>
  <si>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</si>
  <si>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</si>
  <si>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</si>
  <si>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</si>
  <si>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</si>
  <si>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</si>
  <si>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</si>
  <si>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</si>
  <si>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</si>
  <si>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</si>
  <si>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</si>
  <si>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</si>
  <si>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</si>
  <si>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</si>
  <si>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</si>
  <si>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</si>
  <si>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</si>
  <si>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</si>
  <si>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</si>
  <si>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</si>
  <si>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</si>
  <si>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</si>
  <si>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</si>
  <si>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</si>
  <si>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</si>
  <si>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</si>
  <si>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</si>
  <si>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</si>
  <si>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</si>
  <si>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</si>
  <si>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</si>
  <si>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</si>
  <si>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</si>
  <si>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</si>
  <si>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</si>
  <si>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</si>
  <si>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</si>
  <si>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</si>
  <si>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</si>
  <si>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</si>
  <si>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</si>
  <si>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</si>
  <si>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</si>
  <si>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</si>
  <si>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</si>
  <si>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</si>
  <si>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</si>
  <si>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</si>
  <si>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</si>
  <si>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</si>
  <si>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</si>
  <si>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</si>
  <si>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</si>
  <si>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</si>
  <si>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</si>
  <si>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</si>
  <si>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</si>
  <si>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</si>
  <si>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</si>
  <si>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</si>
  <si>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</si>
  <si>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</si>
  <si>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</si>
  <si>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</si>
  <si>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</si>
  <si>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</si>
  <si>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</si>
  <si>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</si>
  <si>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</si>
  <si>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</si>
  <si>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</si>
  <si>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</si>
  <si>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</si>
  <si>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</si>
  <si>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</si>
  <si>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</si>
  <si>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</si>
  <si>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</si>
  <si>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</si>
  <si>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</si>
  <si>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</si>
  <si>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</si>
  <si>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</si>
  <si>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</si>
  <si>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</si>
  <si>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</si>
  <si>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</si>
  <si>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</si>
  <si>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</si>
  <si>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</si>
  <si>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</si>
  <si>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</si>
  <si>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</si>
  <si>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</si>
  <si>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</si>
  <si>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</si>
  <si>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</si>
  <si>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</si>
  <si>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</si>
  <si>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</si>
  <si>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</si>
  <si>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</si>
  <si>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</si>
  <si>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</si>
  <si>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</si>
  <si>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</si>
  <si>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</si>
  <si>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</si>
  <si>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</si>
  <si>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</si>
  <si>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</si>
  <si>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</si>
  <si>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</si>
  <si>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</si>
  <si>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</si>
  <si>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</si>
  <si>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</si>
  <si>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</si>
  <si>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</si>
  <si>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</si>
  <si>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</si>
  <si>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</si>
  <si>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</si>
  <si>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</si>
  <si>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</si>
  <si>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</si>
  <si>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</si>
  <si>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</si>
  <si>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</si>
  <si>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</si>
  <si>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</si>
  <si>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</si>
  <si>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</si>
  <si>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</si>
  <si>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</si>
  <si>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</si>
  <si>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</si>
  <si>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</si>
  <si>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</si>
  <si>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</si>
  <si>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</si>
  <si>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</si>
  <si>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</si>
  <si>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</si>
  <si>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</si>
  <si>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</si>
  <si>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</si>
  <si>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</si>
  <si>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</si>
  <si>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</si>
  <si>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</si>
  <si>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</si>
  <si>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</si>
  <si>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</si>
  <si>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</si>
  <si>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</si>
  <si>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</si>
  <si>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</si>
  <si>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</si>
  <si>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</si>
  <si>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</si>
  <si>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</si>
  <si>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</si>
  <si>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</si>
  <si>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</si>
  <si>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</si>
  <si>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</si>
  <si>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</si>
  <si>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</si>
  <si>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</si>
  <si>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</si>
  <si>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</si>
  <si>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</si>
  <si>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</si>
  <si>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</si>
  <si>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</si>
  <si>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</si>
  <si>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</si>
  <si>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</si>
  <si>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</si>
  <si>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</si>
  <si>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</si>
  <si>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</si>
  <si>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</si>
  <si>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</si>
  <si>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</si>
  <si>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</si>
  <si>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</si>
  <si>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</si>
  <si>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</si>
  <si>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</si>
  <si>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</si>
  <si>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</si>
  <si>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</si>
  <si>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</si>
  <si>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</si>
  <si>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</si>
  <si>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</si>
  <si>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</si>
  <si>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</si>
  <si>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</si>
  <si>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</si>
  <si>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</si>
  <si>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</si>
  <si>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</si>
  <si>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</si>
  <si>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</si>
  <si>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</si>
  <si>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</si>
  <si>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</si>
  <si>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</si>
  <si>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</si>
  <si>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</si>
  <si>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</si>
  <si>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</si>
  <si>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</si>
  <si>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</si>
  <si>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</si>
  <si>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</si>
  <si>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</si>
  <si>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</si>
  <si>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</si>
  <si>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</si>
  <si>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</si>
  <si>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</si>
  <si>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</si>
  <si>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</si>
  <si>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</si>
  <si>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</si>
  <si>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</si>
  <si>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</si>
  <si>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</si>
  <si>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</si>
  <si>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</si>
  <si>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</si>
  <si>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</si>
  <si>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</si>
  <si>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</si>
  <si>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</si>
  <si>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</si>
  <si>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</si>
  <si>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</si>
  <si>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</si>
  <si>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</si>
  <si>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</si>
  <si>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</si>
  <si>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</si>
  <si>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</si>
  <si>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</si>
  <si>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</si>
  <si>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</si>
  <si>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</si>
  <si>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</si>
  <si>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</si>
  <si>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</si>
  <si>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</si>
  <si>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</si>
  <si>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</si>
  <si>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</si>
  <si>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</si>
  <si>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</si>
  <si>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</si>
  <si>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</si>
  <si>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</si>
  <si>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</si>
  <si>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</si>
  <si>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</si>
  <si>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</si>
  <si>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</si>
  <si>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</si>
  <si>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</si>
  <si>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</si>
  <si>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</si>
  <si>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</si>
  <si>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</si>
  <si>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</si>
  <si>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</si>
  <si>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</si>
  <si>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</si>
  <si>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</si>
  <si>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</si>
  <si>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</si>
  <si>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</si>
  <si>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</si>
  <si>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</si>
  <si>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</si>
  <si>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</si>
  <si>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</si>
  <si>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</si>
  <si>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</si>
  <si>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</si>
  <si>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</si>
  <si>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</si>
  <si>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</si>
  <si>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</si>
  <si>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</si>
  <si>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</si>
  <si>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</si>
  <si>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</si>
  <si>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</si>
  <si>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</si>
  <si>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</si>
  <si>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</si>
  <si>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</si>
  <si>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</si>
  <si>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</si>
  <si>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</si>
  <si>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</si>
  <si>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</si>
  <si>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</si>
  <si>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</si>
  <si>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</si>
  <si>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</si>
  <si>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</si>
  <si>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</si>
  <si>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</si>
  <si>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</si>
  <si>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</si>
  <si>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</si>
  <si>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</si>
  <si>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</si>
  <si>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</si>
  <si>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</si>
  <si>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</si>
  <si>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</si>
  <si>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</si>
  <si>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</si>
  <si>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</si>
  <si>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</si>
  <si>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</si>
  <si>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</si>
  <si>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</si>
  <si>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</si>
  <si>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</si>
  <si>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</si>
  <si>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</si>
  <si>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</si>
  <si>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</si>
  <si>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</si>
  <si>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</si>
  <si>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</si>
  <si>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</si>
  <si>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</si>
  <si>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</si>
  <si>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</si>
  <si>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</si>
  <si>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</si>
  <si>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</si>
  <si>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</si>
  <si>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</si>
  <si>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</si>
  <si>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</si>
  <si>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</si>
  <si>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</si>
  <si>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</si>
  <si>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</si>
  <si>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</si>
  <si>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</si>
  <si>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</si>
  <si>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</si>
  <si>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</si>
  <si>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</si>
  <si>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</si>
  <si>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</si>
  <si>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</si>
  <si>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</si>
  <si>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</si>
  <si>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</si>
  <si>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</si>
  <si>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</si>
  <si>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</si>
  <si>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</si>
  <si>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</si>
  <si>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</si>
  <si>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</si>
  <si>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</si>
  <si>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</si>
  <si>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</si>
  <si>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</si>
  <si>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</si>
  <si>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</si>
  <si>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</si>
  <si>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</si>
  <si>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</si>
  <si>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</si>
  <si>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</si>
  <si>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</si>
  <si>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</si>
  <si>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</si>
  <si>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</si>
  <si>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</si>
  <si>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</si>
  <si>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</si>
  <si>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</si>
  <si>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</si>
  <si>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</si>
  <si>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</si>
  <si>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</si>
  <si>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</si>
  <si>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</si>
  <si>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</si>
  <si>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</si>
  <si>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</si>
  <si>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</si>
  <si>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</si>
  <si>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</si>
  <si>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</si>
  <si>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</si>
  <si>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</si>
  <si>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</si>
  <si>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</si>
  <si>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</si>
  <si>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</si>
  <si>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</si>
  <si>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</si>
  <si>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</si>
  <si>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</si>
  <si>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</si>
  <si>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</si>
  <si>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</si>
  <si>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</si>
  <si>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</si>
  <si>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</si>
  <si>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</si>
  <si>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</si>
  <si>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</si>
  <si>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</si>
  <si>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</si>
  <si>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</si>
  <si>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</si>
  <si>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</si>
  <si>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</si>
  <si>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</si>
  <si>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</si>
  <si>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</si>
  <si>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</si>
  <si>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</si>
  <si>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</si>
  <si>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</si>
  <si>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</si>
  <si>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</si>
  <si>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</si>
  <si>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</si>
  <si>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</si>
  <si>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</si>
  <si>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</si>
  <si>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</si>
  <si>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</si>
  <si>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</si>
  <si>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</si>
  <si>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</si>
  <si>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</si>
  <si>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</si>
  <si>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</si>
  <si>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</si>
  <si>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</si>
  <si>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</si>
  <si>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</si>
  <si>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</si>
  <si>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</si>
  <si>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</si>
  <si>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</si>
  <si>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</si>
  <si>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</si>
  <si>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</si>
  <si>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</si>
  <si>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</si>
  <si>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</si>
  <si>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</si>
  <si>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</si>
  <si>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</si>
  <si>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</si>
  <si>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</si>
  <si>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</si>
  <si>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</si>
  <si>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</si>
  <si>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</si>
  <si>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</si>
  <si>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</si>
  <si>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</si>
  <si>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</si>
  <si>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</si>
  <si>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</si>
  <si>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</si>
  <si>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</si>
  <si>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</si>
  <si>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</si>
  <si>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</si>
  <si>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</si>
  <si>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</si>
  <si>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</si>
  <si>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</si>
  <si>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</si>
  <si>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</si>
  <si>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</si>
  <si>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</si>
  <si>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</si>
  <si>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</si>
  <si>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</si>
  <si>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</si>
  <si>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</si>
  <si>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</si>
  <si>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</si>
  <si>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</si>
  <si>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</si>
  <si>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</si>
  <si>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</si>
  <si>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</si>
  <si>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</si>
  <si>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</si>
  <si>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</si>
  <si>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</si>
  <si>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</si>
  <si>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</si>
  <si>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</si>
  <si>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</si>
  <si>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</si>
  <si>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</si>
  <si>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</si>
  <si>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</si>
  <si>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</si>
  <si>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</si>
  <si>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</si>
  <si>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</si>
  <si>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</si>
  <si>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</si>
  <si>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</si>
  <si>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</si>
  <si>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</si>
  <si>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</si>
  <si>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</si>
  <si>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</si>
  <si>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</si>
  <si>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</si>
  <si>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</si>
  <si>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</si>
  <si>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</si>
  <si>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</si>
  <si>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</si>
  <si>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</si>
  <si>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</si>
  <si>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</si>
  <si>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</si>
  <si>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</si>
  <si>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</si>
  <si>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</si>
  <si>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</si>
  <si>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</si>
  <si>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</si>
  <si>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</si>
  <si>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</si>
  <si>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</si>
  <si>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</si>
  <si>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</si>
  <si>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</si>
  <si>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</si>
  <si>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</si>
  <si>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</si>
  <si>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</si>
  <si>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</si>
  <si>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</si>
  <si>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</si>
  <si>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</si>
  <si>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</si>
  <si>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</si>
  <si>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</si>
  <si>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</si>
  <si>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</si>
  <si>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</si>
  <si>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</si>
  <si>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</si>
  <si>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</si>
  <si>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</si>
  <si>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</si>
  <si>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</si>
  <si>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</si>
  <si>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</si>
  <si>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</si>
  <si>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</si>
  <si>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</si>
  <si>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</si>
  <si>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</si>
  <si>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</si>
  <si>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</si>
  <si>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</si>
  <si>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</si>
  <si>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</si>
  <si>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</si>
  <si>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</si>
  <si>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</si>
  <si>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)_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</si>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</sst>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abSelected="1"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64" t="s">
        <v>0</v>
      </c>
      <c r="B1" s="365" t="s">
        <v>1</v>
      </c>
      <c r="C1" s="365" t="s">
        <v>2</v>
      </c>
      <c r="D1" s="366" t="s">
        <v>3</v>
      </c>
      <c r="E1" s="365" t="s">
        <v>4</v>
      </c>
      <c r="F1" s="365" t="s">
        <v>5</v>
      </c>
      <c r="G1" s="365" t="s">
        <v>6</v>
      </c>
      <c r="H1" s="365" t="s">
        <v>7</v>
      </c>
      <c r="I1" s="365" t="s">
        <v>8</v>
      </c>
      <c r="J1" s="367" t="s">
        <v>9</v>
      </c>
    </row>
    <row r="2" spans="1:13">
      <c r="A2" s="352" t="s">
        <v>10</v>
      </c>
      <c r="B2" s="353" t="s">
        <v>11</v>
      </c>
      <c r="C2" s="353" t="s">
        <v>12</v>
      </c>
      <c r="D2" s="353">
        <v>30</v>
      </c>
      <c r="E2" s="353" t="s">
        <v>13</v>
      </c>
      <c r="F2" s="353">
        <v>108.72799999999999</v>
      </c>
      <c r="G2" s="353">
        <v>110.502</v>
      </c>
      <c r="H2" s="353">
        <v>1101091</v>
      </c>
      <c r="I2" s="353" t="s">
        <v>14</v>
      </c>
      <c r="J2" s="354" t="s">
        <v>15</v>
      </c>
    </row>
    <row r="3" spans="1:13">
      <c r="A3" s="355" t="s">
        <v>10</v>
      </c>
      <c r="B3" s="356" t="s">
        <v>11</v>
      </c>
      <c r="C3" s="356" t="s">
        <v>12</v>
      </c>
      <c r="D3" s="356">
        <v>30</v>
      </c>
      <c r="E3" s="356" t="s">
        <v>13</v>
      </c>
      <c r="F3" s="356">
        <v>108.72799999999999</v>
      </c>
      <c r="G3" s="356">
        <v>110.502</v>
      </c>
      <c r="H3" s="356">
        <v>1101093</v>
      </c>
      <c r="I3" s="356" t="s">
        <v>14</v>
      </c>
      <c r="J3" s="357" t="s">
        <v>15</v>
      </c>
    </row>
    <row r="4" spans="1:13">
      <c r="A4" s="352" t="s">
        <v>10</v>
      </c>
      <c r="B4" s="353" t="s">
        <v>11</v>
      </c>
      <c r="C4" s="353" t="s">
        <v>12</v>
      </c>
      <c r="D4" s="353">
        <v>30</v>
      </c>
      <c r="E4" s="353" t="s">
        <v>13</v>
      </c>
      <c r="F4" s="353">
        <v>110.502</v>
      </c>
      <c r="G4" s="353">
        <v>111.78700000000001</v>
      </c>
      <c r="H4" s="353">
        <v>1121101</v>
      </c>
      <c r="I4" s="353" t="s">
        <v>14</v>
      </c>
      <c r="J4" s="354" t="s">
        <v>15</v>
      </c>
    </row>
    <row r="5" spans="1:13">
      <c r="A5" s="355" t="s">
        <v>10</v>
      </c>
      <c r="B5" s="356" t="s">
        <v>11</v>
      </c>
      <c r="C5" s="356" t="s">
        <v>12</v>
      </c>
      <c r="D5" s="356">
        <v>30</v>
      </c>
      <c r="E5" s="356" t="s">
        <v>13</v>
      </c>
      <c r="F5" s="356">
        <v>110.502</v>
      </c>
      <c r="G5" s="356">
        <v>111.78700000000001</v>
      </c>
      <c r="H5" s="356">
        <v>1121103</v>
      </c>
      <c r="I5" s="356" t="s">
        <v>14</v>
      </c>
      <c r="J5" s="357" t="s">
        <v>15</v>
      </c>
    </row>
    <row r="6" spans="1:13">
      <c r="A6" s="352" t="s">
        <v>10</v>
      </c>
      <c r="B6" s="353" t="s">
        <v>11</v>
      </c>
      <c r="C6" s="353" t="s">
        <v>12</v>
      </c>
      <c r="D6" s="353">
        <v>30</v>
      </c>
      <c r="E6" s="353" t="s">
        <v>13</v>
      </c>
      <c r="F6" s="353">
        <v>111.78700000000001</v>
      </c>
      <c r="G6" s="353">
        <v>113</v>
      </c>
      <c r="H6" s="353">
        <v>1131121</v>
      </c>
      <c r="I6" s="353" t="s">
        <v>14</v>
      </c>
      <c r="J6" s="354" t="s">
        <v>15</v>
      </c>
    </row>
    <row r="7" spans="1:13">
      <c r="A7" s="355" t="s">
        <v>10</v>
      </c>
      <c r="B7" s="356" t="s">
        <v>11</v>
      </c>
      <c r="C7" s="356" t="s">
        <v>12</v>
      </c>
      <c r="D7" s="356">
        <v>30</v>
      </c>
      <c r="E7" s="356" t="s">
        <v>13</v>
      </c>
      <c r="F7" s="356">
        <v>113</v>
      </c>
      <c r="G7" s="356">
        <v>114</v>
      </c>
      <c r="H7" s="356" t="s">
        <v>16</v>
      </c>
      <c r="I7" s="356" t="s">
        <v>17</v>
      </c>
      <c r="J7" s="357" t="s">
        <v>15</v>
      </c>
    </row>
    <row r="8" spans="1:13">
      <c r="A8" s="352" t="s">
        <v>10</v>
      </c>
      <c r="B8" s="353" t="s">
        <v>11</v>
      </c>
      <c r="C8" s="353" t="s">
        <v>12</v>
      </c>
      <c r="D8" s="353">
        <v>30</v>
      </c>
      <c r="E8" s="353" t="s">
        <v>13</v>
      </c>
      <c r="F8" s="353">
        <v>114</v>
      </c>
      <c r="G8" s="353">
        <v>115</v>
      </c>
      <c r="H8" s="353" t="s">
        <v>17</v>
      </c>
      <c r="I8" s="353" t="s">
        <v>17</v>
      </c>
      <c r="J8" s="354" t="s">
        <v>15</v>
      </c>
      <c r="M8" s="197"/>
    </row>
    <row r="9" spans="1:13">
      <c r="A9" s="355" t="s">
        <v>10</v>
      </c>
      <c r="B9" s="356" t="s">
        <v>11</v>
      </c>
      <c r="C9" s="356" t="s">
        <v>12</v>
      </c>
      <c r="D9" s="356">
        <v>30</v>
      </c>
      <c r="E9" s="356" t="s">
        <v>13</v>
      </c>
      <c r="F9" s="356">
        <v>115</v>
      </c>
      <c r="G9" s="356">
        <v>116.72499999999999</v>
      </c>
      <c r="H9" s="356" t="s">
        <v>18</v>
      </c>
      <c r="I9" s="356" t="s">
        <v>19</v>
      </c>
      <c r="J9" s="357" t="s">
        <v>15</v>
      </c>
    </row>
    <row r="10" spans="1:13">
      <c r="A10" s="352" t="s">
        <v>10</v>
      </c>
      <c r="B10" s="353" t="s">
        <v>11</v>
      </c>
      <c r="C10" s="353" t="s">
        <v>12</v>
      </c>
      <c r="D10" s="353">
        <v>30</v>
      </c>
      <c r="E10" s="353" t="s">
        <v>13</v>
      </c>
      <c r="F10" s="353">
        <v>116.72499999999999</v>
      </c>
      <c r="G10" s="353">
        <v>118</v>
      </c>
      <c r="H10" s="353">
        <v>1181171</v>
      </c>
      <c r="I10" s="353" t="s">
        <v>19</v>
      </c>
      <c r="J10" s="354" t="s">
        <v>15</v>
      </c>
    </row>
    <row r="11" spans="1:13">
      <c r="A11" s="355" t="s">
        <v>10</v>
      </c>
      <c r="B11" s="356" t="s">
        <v>11</v>
      </c>
      <c r="C11" s="356" t="s">
        <v>12</v>
      </c>
      <c r="D11" s="356">
        <v>30</v>
      </c>
      <c r="E11" s="356" t="s">
        <v>13</v>
      </c>
      <c r="F11" s="356">
        <v>118</v>
      </c>
      <c r="G11" s="356">
        <v>119</v>
      </c>
      <c r="H11" s="356">
        <v>1191181</v>
      </c>
      <c r="I11" s="356" t="s">
        <v>19</v>
      </c>
      <c r="J11" s="357" t="s">
        <v>15</v>
      </c>
    </row>
    <row r="12" spans="1:13">
      <c r="A12" s="352" t="s">
        <v>10</v>
      </c>
      <c r="B12" s="353" t="s">
        <v>11</v>
      </c>
      <c r="C12" s="353" t="s">
        <v>12</v>
      </c>
      <c r="D12" s="353">
        <v>30</v>
      </c>
      <c r="E12" s="353" t="s">
        <v>13</v>
      </c>
      <c r="F12" s="353">
        <v>119</v>
      </c>
      <c r="G12" s="353">
        <v>120</v>
      </c>
      <c r="H12" s="353">
        <v>1201191</v>
      </c>
      <c r="I12" s="353" t="s">
        <v>19</v>
      </c>
      <c r="J12" s="354" t="s">
        <v>15</v>
      </c>
    </row>
    <row r="13" spans="1:13">
      <c r="A13" s="355" t="s">
        <v>10</v>
      </c>
      <c r="B13" s="356" t="s">
        <v>11</v>
      </c>
      <c r="C13" s="356" t="s">
        <v>12</v>
      </c>
      <c r="D13" s="356">
        <v>30</v>
      </c>
      <c r="E13" s="356" t="s">
        <v>13</v>
      </c>
      <c r="F13" s="356">
        <v>120</v>
      </c>
      <c r="G13" s="356">
        <v>121</v>
      </c>
      <c r="H13" s="356" t="s">
        <v>20</v>
      </c>
      <c r="I13" s="356" t="s">
        <v>19</v>
      </c>
      <c r="J13" s="357" t="s">
        <v>15</v>
      </c>
    </row>
    <row r="14" spans="1:13">
      <c r="A14" s="352" t="s">
        <v>10</v>
      </c>
      <c r="B14" s="353" t="s">
        <v>11</v>
      </c>
      <c r="C14" s="353" t="s">
        <v>12</v>
      </c>
      <c r="D14" s="353">
        <v>30</v>
      </c>
      <c r="E14" s="353" t="s">
        <v>13</v>
      </c>
      <c r="F14" s="353">
        <v>121</v>
      </c>
      <c r="G14" s="353">
        <v>122.66</v>
      </c>
      <c r="H14" s="353" t="s">
        <v>21</v>
      </c>
      <c r="I14" s="353" t="s">
        <v>22</v>
      </c>
      <c r="J14" s="354" t="s">
        <v>15</v>
      </c>
    </row>
    <row r="15" spans="1:13">
      <c r="A15" s="355" t="s">
        <v>23</v>
      </c>
      <c r="B15" s="356" t="s">
        <v>24</v>
      </c>
      <c r="C15" s="356" t="s">
        <v>12</v>
      </c>
      <c r="D15" s="358">
        <v>48</v>
      </c>
      <c r="E15" s="356" t="s">
        <v>25</v>
      </c>
      <c r="F15" s="356">
        <v>76.257999999999996</v>
      </c>
      <c r="G15" s="356">
        <v>78</v>
      </c>
      <c r="H15" s="356" t="s">
        <v>26</v>
      </c>
      <c r="I15" s="356" t="s">
        <v>27</v>
      </c>
      <c r="J15" s="357" t="s">
        <v>28</v>
      </c>
    </row>
    <row r="16" spans="1:13">
      <c r="A16" s="352" t="s">
        <v>23</v>
      </c>
      <c r="B16" s="353" t="s">
        <v>24</v>
      </c>
      <c r="C16" s="353" t="s">
        <v>12</v>
      </c>
      <c r="D16" s="359">
        <v>48</v>
      </c>
      <c r="E16" s="353" t="s">
        <v>25</v>
      </c>
      <c r="F16" s="353">
        <v>78</v>
      </c>
      <c r="G16" s="353">
        <v>79.599999999999994</v>
      </c>
      <c r="H16" s="353" t="s">
        <v>29</v>
      </c>
      <c r="I16" s="353" t="s">
        <v>30</v>
      </c>
      <c r="J16" s="354" t="s">
        <v>28</v>
      </c>
    </row>
    <row r="17" spans="1:10">
      <c r="A17" s="355" t="s">
        <v>23</v>
      </c>
      <c r="B17" s="356" t="s">
        <v>24</v>
      </c>
      <c r="C17" s="356" t="s">
        <v>12</v>
      </c>
      <c r="D17" s="358">
        <v>48</v>
      </c>
      <c r="E17" s="356" t="s">
        <v>25</v>
      </c>
      <c r="F17" s="356">
        <v>79.599999999999994</v>
      </c>
      <c r="G17" s="356">
        <v>83</v>
      </c>
      <c r="H17" s="356" t="s">
        <v>31</v>
      </c>
      <c r="I17" s="356" t="s">
        <v>32</v>
      </c>
      <c r="J17" s="357" t="s">
        <v>28</v>
      </c>
    </row>
    <row r="18" spans="1:10">
      <c r="A18" s="352" t="s">
        <v>23</v>
      </c>
      <c r="B18" s="353" t="s">
        <v>24</v>
      </c>
      <c r="C18" s="353" t="s">
        <v>12</v>
      </c>
      <c r="D18" s="359">
        <v>48</v>
      </c>
      <c r="E18" s="353" t="s">
        <v>25</v>
      </c>
      <c r="F18" s="353">
        <v>83</v>
      </c>
      <c r="G18" s="353">
        <v>85</v>
      </c>
      <c r="H18" s="353" t="s">
        <v>33</v>
      </c>
      <c r="I18" s="353" t="s">
        <v>34</v>
      </c>
      <c r="J18" s="354" t="s">
        <v>28</v>
      </c>
    </row>
    <row r="19" spans="1:10">
      <c r="A19" s="355" t="s">
        <v>23</v>
      </c>
      <c r="B19" s="356" t="s">
        <v>24</v>
      </c>
      <c r="C19" s="356" t="s">
        <v>12</v>
      </c>
      <c r="D19" s="358">
        <v>48</v>
      </c>
      <c r="E19" s="356" t="s">
        <v>25</v>
      </c>
      <c r="F19" s="356">
        <v>85</v>
      </c>
      <c r="G19" s="356">
        <v>86</v>
      </c>
      <c r="H19" s="356" t="s">
        <v>35</v>
      </c>
      <c r="I19" s="356" t="s">
        <v>36</v>
      </c>
      <c r="J19" s="357" t="s">
        <v>28</v>
      </c>
    </row>
    <row r="20" spans="1:10">
      <c r="A20" s="352" t="s">
        <v>23</v>
      </c>
      <c r="B20" s="353" t="s">
        <v>24</v>
      </c>
      <c r="C20" s="353" t="s">
        <v>12</v>
      </c>
      <c r="D20" s="359">
        <v>48</v>
      </c>
      <c r="E20" s="353" t="s">
        <v>25</v>
      </c>
      <c r="F20" s="353">
        <v>86</v>
      </c>
      <c r="G20" s="353">
        <v>87.424999999999997</v>
      </c>
      <c r="H20" s="353" t="s">
        <v>37</v>
      </c>
      <c r="I20" s="353" t="s">
        <v>38</v>
      </c>
      <c r="J20" s="354" t="s">
        <v>28</v>
      </c>
    </row>
    <row r="21" spans="1:10">
      <c r="A21" s="355" t="s">
        <v>23</v>
      </c>
      <c r="B21" s="356" t="s">
        <v>24</v>
      </c>
      <c r="C21" s="356" t="s">
        <v>12</v>
      </c>
      <c r="D21" s="358">
        <v>48</v>
      </c>
      <c r="E21" s="356" t="s">
        <v>25</v>
      </c>
      <c r="F21" s="356">
        <v>87.424999999999997</v>
      </c>
      <c r="G21" s="356">
        <v>91</v>
      </c>
      <c r="H21" s="356" t="s">
        <v>39</v>
      </c>
      <c r="I21" s="356" t="s">
        <v>40</v>
      </c>
      <c r="J21" s="357" t="s">
        <v>28</v>
      </c>
    </row>
    <row r="22" spans="1:10">
      <c r="A22" s="352" t="s">
        <v>23</v>
      </c>
      <c r="B22" s="353" t="s">
        <v>24</v>
      </c>
      <c r="C22" s="353" t="s">
        <v>12</v>
      </c>
      <c r="D22" s="359">
        <v>48</v>
      </c>
      <c r="E22" s="353" t="s">
        <v>25</v>
      </c>
      <c r="F22" s="353">
        <v>91</v>
      </c>
      <c r="G22" s="353">
        <v>93</v>
      </c>
      <c r="H22" s="353" t="s">
        <v>41</v>
      </c>
      <c r="I22" s="353" t="s">
        <v>40</v>
      </c>
      <c r="J22" s="354" t="s">
        <v>28</v>
      </c>
    </row>
    <row r="23" spans="1:10">
      <c r="A23" s="355" t="s">
        <v>23</v>
      </c>
      <c r="B23" s="356" t="s">
        <v>24</v>
      </c>
      <c r="C23" s="356" t="s">
        <v>12</v>
      </c>
      <c r="D23" s="358">
        <v>48</v>
      </c>
      <c r="E23" s="356" t="s">
        <v>25</v>
      </c>
      <c r="F23" s="356">
        <v>93</v>
      </c>
      <c r="G23" s="356">
        <v>95</v>
      </c>
      <c r="H23" s="356" t="s">
        <v>42</v>
      </c>
      <c r="I23" s="356" t="s">
        <v>40</v>
      </c>
      <c r="J23" s="357" t="s">
        <v>28</v>
      </c>
    </row>
    <row r="24" spans="1:10">
      <c r="A24" s="352" t="s">
        <v>23</v>
      </c>
      <c r="B24" s="353" t="s">
        <v>24</v>
      </c>
      <c r="C24" s="353" t="s">
        <v>12</v>
      </c>
      <c r="D24" s="359">
        <v>48</v>
      </c>
      <c r="E24" s="353" t="s">
        <v>25</v>
      </c>
      <c r="F24" s="353">
        <v>95</v>
      </c>
      <c r="G24" s="353">
        <v>97.728999999999999</v>
      </c>
      <c r="H24" s="353" t="s">
        <v>43</v>
      </c>
      <c r="I24" s="353" t="s">
        <v>40</v>
      </c>
      <c r="J24" s="354" t="s">
        <v>28</v>
      </c>
    </row>
    <row r="25" spans="1:10">
      <c r="A25" s="355" t="s">
        <v>23</v>
      </c>
      <c r="B25" s="356" t="s">
        <v>24</v>
      </c>
      <c r="C25" s="356" t="s">
        <v>12</v>
      </c>
      <c r="D25" s="358">
        <v>48</v>
      </c>
      <c r="E25" s="356" t="s">
        <v>25</v>
      </c>
      <c r="F25" s="356">
        <v>97.728999999999999</v>
      </c>
      <c r="G25" s="356">
        <v>102</v>
      </c>
      <c r="H25" s="356" t="s">
        <v>44</v>
      </c>
      <c r="I25" s="356" t="s">
        <v>45</v>
      </c>
      <c r="J25" s="357" t="s">
        <v>28</v>
      </c>
    </row>
    <row r="26" spans="1:10">
      <c r="A26" s="352" t="s">
        <v>23</v>
      </c>
      <c r="B26" s="353" t="s">
        <v>24</v>
      </c>
      <c r="C26" s="353" t="s">
        <v>12</v>
      </c>
      <c r="D26" s="359">
        <v>48</v>
      </c>
      <c r="E26" s="353" t="s">
        <v>25</v>
      </c>
      <c r="F26" s="353">
        <v>102</v>
      </c>
      <c r="G26" s="353">
        <v>103</v>
      </c>
      <c r="H26" s="353">
        <v>1031021</v>
      </c>
      <c r="I26" s="353" t="s">
        <v>45</v>
      </c>
      <c r="J26" s="354" t="s">
        <v>28</v>
      </c>
    </row>
    <row r="27" spans="1:10">
      <c r="A27" s="355" t="s">
        <v>23</v>
      </c>
      <c r="B27" s="356" t="s">
        <v>24</v>
      </c>
      <c r="C27" s="356" t="s">
        <v>12</v>
      </c>
      <c r="D27" s="358">
        <v>48</v>
      </c>
      <c r="E27" s="356" t="s">
        <v>25</v>
      </c>
      <c r="F27" s="356">
        <v>103</v>
      </c>
      <c r="G27" s="356">
        <v>105.501</v>
      </c>
      <c r="H27" s="356">
        <v>1051031</v>
      </c>
      <c r="I27" s="356" t="s">
        <v>45</v>
      </c>
      <c r="J27" s="357" t="s">
        <v>28</v>
      </c>
    </row>
    <row r="28" spans="1:10">
      <c r="A28" s="352" t="s">
        <v>23</v>
      </c>
      <c r="B28" s="353" t="s">
        <v>24</v>
      </c>
      <c r="C28" s="353" t="s">
        <v>12</v>
      </c>
      <c r="D28" s="359">
        <v>48</v>
      </c>
      <c r="E28" s="353" t="s">
        <v>25</v>
      </c>
      <c r="F28" s="353">
        <v>105.501</v>
      </c>
      <c r="G28" s="353">
        <v>108.349</v>
      </c>
      <c r="H28" s="353" t="s">
        <v>46</v>
      </c>
      <c r="I28" s="353" t="s">
        <v>47</v>
      </c>
      <c r="J28" s="354" t="s">
        <v>28</v>
      </c>
    </row>
    <row r="29" spans="1:10">
      <c r="A29" s="355" t="s">
        <v>23</v>
      </c>
      <c r="B29" s="356" t="s">
        <v>24</v>
      </c>
      <c r="C29" s="356" t="s">
        <v>12</v>
      </c>
      <c r="D29" s="358">
        <v>48</v>
      </c>
      <c r="E29" s="356" t="s">
        <v>25</v>
      </c>
      <c r="F29" s="356">
        <v>108.349</v>
      </c>
      <c r="G29" s="356">
        <v>110</v>
      </c>
      <c r="H29" s="356" t="s">
        <v>48</v>
      </c>
      <c r="I29" s="356" t="s">
        <v>47</v>
      </c>
      <c r="J29" s="357" t="s">
        <v>28</v>
      </c>
    </row>
    <row r="30" spans="1:10">
      <c r="A30" s="352" t="s">
        <v>23</v>
      </c>
      <c r="B30" s="353" t="s">
        <v>24</v>
      </c>
      <c r="C30" s="353" t="s">
        <v>12</v>
      </c>
      <c r="D30" s="359">
        <v>48</v>
      </c>
      <c r="E30" s="353" t="s">
        <v>25</v>
      </c>
      <c r="F30" s="353">
        <v>110</v>
      </c>
      <c r="G30" s="353">
        <v>111</v>
      </c>
      <c r="H30" s="353" t="s">
        <v>49</v>
      </c>
      <c r="I30" s="353" t="s">
        <v>47</v>
      </c>
      <c r="J30" s="354" t="s">
        <v>28</v>
      </c>
    </row>
    <row r="31" spans="1:10">
      <c r="A31" s="355" t="s">
        <v>23</v>
      </c>
      <c r="B31" s="356" t="s">
        <v>24</v>
      </c>
      <c r="C31" s="356" t="s">
        <v>12</v>
      </c>
      <c r="D31" s="358">
        <v>48</v>
      </c>
      <c r="E31" s="356" t="s">
        <v>25</v>
      </c>
      <c r="F31" s="356">
        <v>111</v>
      </c>
      <c r="G31" s="356">
        <v>112</v>
      </c>
      <c r="H31" s="356" t="s">
        <v>50</v>
      </c>
      <c r="I31" s="356" t="s">
        <v>47</v>
      </c>
      <c r="J31" s="357" t="s">
        <v>28</v>
      </c>
    </row>
    <row r="32" spans="1:10">
      <c r="A32" s="352" t="s">
        <v>23</v>
      </c>
      <c r="B32" s="353" t="s">
        <v>24</v>
      </c>
      <c r="C32" s="353" t="s">
        <v>12</v>
      </c>
      <c r="D32" s="359">
        <v>48</v>
      </c>
      <c r="E32" s="353" t="s">
        <v>25</v>
      </c>
      <c r="F32" s="353">
        <v>112</v>
      </c>
      <c r="G32" s="353">
        <v>113.337</v>
      </c>
      <c r="H32" s="353" t="s">
        <v>51</v>
      </c>
      <c r="I32" s="353" t="s">
        <v>47</v>
      </c>
      <c r="J32" s="354" t="s">
        <v>28</v>
      </c>
    </row>
    <row r="33" spans="1:10">
      <c r="A33" s="355" t="s">
        <v>23</v>
      </c>
      <c r="B33" s="356" t="s">
        <v>24</v>
      </c>
      <c r="C33" s="356" t="s">
        <v>12</v>
      </c>
      <c r="D33" s="358">
        <v>48</v>
      </c>
      <c r="E33" s="356" t="s">
        <v>25</v>
      </c>
      <c r="F33" s="356">
        <v>113.337</v>
      </c>
      <c r="G33" s="356">
        <v>118.181</v>
      </c>
      <c r="H33" s="356" t="s">
        <v>52</v>
      </c>
      <c r="I33" s="356" t="s">
        <v>53</v>
      </c>
      <c r="J33" s="357" t="s">
        <v>28</v>
      </c>
    </row>
    <row r="34" spans="1:10">
      <c r="A34" s="352" t="s">
        <v>23</v>
      </c>
      <c r="B34" s="353" t="s">
        <v>24</v>
      </c>
      <c r="C34" s="353" t="s">
        <v>12</v>
      </c>
      <c r="D34" s="359">
        <v>48</v>
      </c>
      <c r="E34" s="353" t="s">
        <v>25</v>
      </c>
      <c r="F34" s="353">
        <v>118.181</v>
      </c>
      <c r="G34" s="353">
        <v>120</v>
      </c>
      <c r="H34" s="353" t="s">
        <v>54</v>
      </c>
      <c r="I34" s="353" t="s">
        <v>55</v>
      </c>
      <c r="J34" s="354" t="s">
        <v>28</v>
      </c>
    </row>
    <row r="35" spans="1:10">
      <c r="A35" s="355" t="s">
        <v>23</v>
      </c>
      <c r="B35" s="356" t="s">
        <v>24</v>
      </c>
      <c r="C35" s="356" t="s">
        <v>12</v>
      </c>
      <c r="D35" s="358">
        <v>48</v>
      </c>
      <c r="E35" s="356" t="s">
        <v>25</v>
      </c>
      <c r="F35" s="356">
        <v>120</v>
      </c>
      <c r="G35" s="356">
        <v>121</v>
      </c>
      <c r="H35" s="356" t="s">
        <v>56</v>
      </c>
      <c r="I35" s="356" t="s">
        <v>55</v>
      </c>
      <c r="J35" s="357" t="s">
        <v>28</v>
      </c>
    </row>
    <row r="36" spans="1:10">
      <c r="A36" s="352" t="s">
        <v>23</v>
      </c>
      <c r="B36" s="353" t="s">
        <v>24</v>
      </c>
      <c r="C36" s="353" t="s">
        <v>12</v>
      </c>
      <c r="D36" s="359">
        <v>48</v>
      </c>
      <c r="E36" s="353" t="s">
        <v>25</v>
      </c>
      <c r="F36" s="353">
        <v>121</v>
      </c>
      <c r="G36" s="353">
        <v>123</v>
      </c>
      <c r="H36" s="353">
        <v>1231211</v>
      </c>
      <c r="I36" s="353" t="s">
        <v>55</v>
      </c>
      <c r="J36" s="354" t="s">
        <v>28</v>
      </c>
    </row>
    <row r="37" spans="1:10">
      <c r="A37" s="355" t="s">
        <v>23</v>
      </c>
      <c r="B37" s="356" t="s">
        <v>24</v>
      </c>
      <c r="C37" s="356" t="s">
        <v>12</v>
      </c>
      <c r="D37" s="358">
        <v>48</v>
      </c>
      <c r="E37" s="356" t="s">
        <v>25</v>
      </c>
      <c r="F37" s="356">
        <v>123</v>
      </c>
      <c r="G37" s="356">
        <v>124</v>
      </c>
      <c r="H37" s="356">
        <v>1241231</v>
      </c>
      <c r="I37" s="356" t="s">
        <v>55</v>
      </c>
      <c r="J37" s="357" t="s">
        <v>28</v>
      </c>
    </row>
    <row r="38" spans="1:10">
      <c r="A38" s="352" t="s">
        <v>23</v>
      </c>
      <c r="B38" s="353" t="s">
        <v>24</v>
      </c>
      <c r="C38" s="353" t="s">
        <v>12</v>
      </c>
      <c r="D38" s="359">
        <v>48</v>
      </c>
      <c r="E38" s="353" t="s">
        <v>25</v>
      </c>
      <c r="F38" s="353">
        <v>124</v>
      </c>
      <c r="G38" s="353">
        <v>125</v>
      </c>
      <c r="H38" s="353">
        <v>1251241</v>
      </c>
      <c r="I38" s="353" t="s">
        <v>55</v>
      </c>
      <c r="J38" s="354" t="s">
        <v>28</v>
      </c>
    </row>
    <row r="39" spans="1:10">
      <c r="A39" s="355" t="s">
        <v>23</v>
      </c>
      <c r="B39" s="356" t="s">
        <v>24</v>
      </c>
      <c r="C39" s="356" t="s">
        <v>12</v>
      </c>
      <c r="D39" s="358">
        <v>48</v>
      </c>
      <c r="E39" s="356" t="s">
        <v>25</v>
      </c>
      <c r="F39" s="356">
        <v>125</v>
      </c>
      <c r="G39" s="356">
        <v>126</v>
      </c>
      <c r="H39" s="356">
        <v>1261251</v>
      </c>
      <c r="I39" s="356" t="s">
        <v>55</v>
      </c>
      <c r="J39" s="357" t="s">
        <v>28</v>
      </c>
    </row>
    <row r="40" spans="1:10">
      <c r="A40" s="352" t="s">
        <v>23</v>
      </c>
      <c r="B40" s="353" t="s">
        <v>24</v>
      </c>
      <c r="C40" s="353" t="s">
        <v>12</v>
      </c>
      <c r="D40" s="359">
        <v>48</v>
      </c>
      <c r="E40" s="353" t="s">
        <v>25</v>
      </c>
      <c r="F40" s="353">
        <v>126</v>
      </c>
      <c r="G40" s="353">
        <v>127.20099999999999</v>
      </c>
      <c r="H40" s="353" t="s">
        <v>57</v>
      </c>
      <c r="I40" s="353" t="s">
        <v>55</v>
      </c>
      <c r="J40" s="354" t="s">
        <v>28</v>
      </c>
    </row>
    <row r="41" spans="1:10">
      <c r="A41" s="355" t="s">
        <v>23</v>
      </c>
      <c r="B41" s="356" t="s">
        <v>24</v>
      </c>
      <c r="C41" s="356" t="s">
        <v>12</v>
      </c>
      <c r="D41" s="358">
        <v>48</v>
      </c>
      <c r="E41" s="356" t="s">
        <v>25</v>
      </c>
      <c r="F41" s="356">
        <v>127.20099999999999</v>
      </c>
      <c r="G41" s="356">
        <v>130</v>
      </c>
      <c r="H41" s="356" t="s">
        <v>58</v>
      </c>
      <c r="I41" s="356" t="s">
        <v>59</v>
      </c>
      <c r="J41" s="357" t="s">
        <v>28</v>
      </c>
    </row>
    <row r="42" spans="1:10">
      <c r="A42" s="352" t="s">
        <v>23</v>
      </c>
      <c r="B42" s="353" t="s">
        <v>24</v>
      </c>
      <c r="C42" s="353" t="s">
        <v>12</v>
      </c>
      <c r="D42" s="359">
        <v>48</v>
      </c>
      <c r="E42" s="353" t="s">
        <v>25</v>
      </c>
      <c r="F42" s="353">
        <v>130</v>
      </c>
      <c r="G42" s="353">
        <v>134</v>
      </c>
      <c r="H42" s="353" t="s">
        <v>60</v>
      </c>
      <c r="I42" s="353" t="s">
        <v>59</v>
      </c>
      <c r="J42" s="354" t="s">
        <v>28</v>
      </c>
    </row>
    <row r="43" spans="1:10">
      <c r="A43" s="355" t="s">
        <v>23</v>
      </c>
      <c r="B43" s="356" t="s">
        <v>24</v>
      </c>
      <c r="C43" s="356" t="s">
        <v>12</v>
      </c>
      <c r="D43" s="358">
        <v>48</v>
      </c>
      <c r="E43" s="356" t="s">
        <v>25</v>
      </c>
      <c r="F43" s="356">
        <v>134</v>
      </c>
      <c r="G43" s="356">
        <v>137.46600000000001</v>
      </c>
      <c r="H43" s="356" t="s">
        <v>61</v>
      </c>
      <c r="I43" s="356" t="s">
        <v>59</v>
      </c>
      <c r="J43" s="357" t="s">
        <v>28</v>
      </c>
    </row>
    <row r="44" spans="1:10">
      <c r="A44" s="352" t="s">
        <v>23</v>
      </c>
      <c r="B44" s="353" t="s">
        <v>24</v>
      </c>
      <c r="C44" s="353" t="s">
        <v>12</v>
      </c>
      <c r="D44" s="359">
        <v>48</v>
      </c>
      <c r="E44" s="353" t="s">
        <v>25</v>
      </c>
      <c r="F44" s="353">
        <v>137.46600000000001</v>
      </c>
      <c r="G44" s="353">
        <v>139</v>
      </c>
      <c r="H44" s="353" t="s">
        <v>62</v>
      </c>
      <c r="I44" s="353" t="s">
        <v>63</v>
      </c>
      <c r="J44" s="354" t="s">
        <v>28</v>
      </c>
    </row>
    <row r="45" spans="1:10">
      <c r="A45" s="355" t="s">
        <v>23</v>
      </c>
      <c r="B45" s="356" t="s">
        <v>24</v>
      </c>
      <c r="C45" s="356" t="s">
        <v>12</v>
      </c>
      <c r="D45" s="358">
        <v>48</v>
      </c>
      <c r="E45" s="356" t="s">
        <v>25</v>
      </c>
      <c r="F45" s="356">
        <v>139</v>
      </c>
      <c r="G45" s="356">
        <v>140</v>
      </c>
      <c r="H45" s="356">
        <v>1401391</v>
      </c>
      <c r="I45" s="356" t="s">
        <v>63</v>
      </c>
      <c r="J45" s="357" t="s">
        <v>28</v>
      </c>
    </row>
    <row r="46" spans="1:10">
      <c r="A46" s="352" t="s">
        <v>23</v>
      </c>
      <c r="B46" s="353" t="s">
        <v>24</v>
      </c>
      <c r="C46" s="353" t="s">
        <v>12</v>
      </c>
      <c r="D46" s="359">
        <v>48</v>
      </c>
      <c r="E46" s="353" t="s">
        <v>25</v>
      </c>
      <c r="F46" s="353">
        <v>140</v>
      </c>
      <c r="G46" s="353">
        <v>142</v>
      </c>
      <c r="H46" s="353" t="s">
        <v>64</v>
      </c>
      <c r="I46" s="353" t="s">
        <v>63</v>
      </c>
      <c r="J46" s="354" t="s">
        <v>28</v>
      </c>
    </row>
    <row r="47" spans="1:10">
      <c r="A47" s="355" t="s">
        <v>23</v>
      </c>
      <c r="B47" s="356" t="s">
        <v>24</v>
      </c>
      <c r="C47" s="356" t="s">
        <v>12</v>
      </c>
      <c r="D47" s="358">
        <v>48</v>
      </c>
      <c r="E47" s="356" t="s">
        <v>25</v>
      </c>
      <c r="F47" s="356">
        <v>142</v>
      </c>
      <c r="G47" s="356">
        <v>144</v>
      </c>
      <c r="H47" s="356" t="s">
        <v>65</v>
      </c>
      <c r="I47" s="356" t="s">
        <v>63</v>
      </c>
      <c r="J47" s="357" t="s">
        <v>28</v>
      </c>
    </row>
    <row r="48" spans="1:10">
      <c r="A48" s="352" t="s">
        <v>23</v>
      </c>
      <c r="B48" s="353" t="s">
        <v>24</v>
      </c>
      <c r="C48" s="353" t="s">
        <v>12</v>
      </c>
      <c r="D48" s="359">
        <v>48</v>
      </c>
      <c r="E48" s="353" t="s">
        <v>25</v>
      </c>
      <c r="F48" s="353">
        <v>144</v>
      </c>
      <c r="G48" s="353">
        <v>145.67599999999999</v>
      </c>
      <c r="H48" s="353" t="s">
        <v>66</v>
      </c>
      <c r="I48" s="353" t="s">
        <v>63</v>
      </c>
      <c r="J48" s="354" t="s">
        <v>28</v>
      </c>
    </row>
    <row r="49" spans="1:10">
      <c r="A49" s="355" t="s">
        <v>23</v>
      </c>
      <c r="B49" s="356" t="s">
        <v>24</v>
      </c>
      <c r="C49" s="356" t="s">
        <v>12</v>
      </c>
      <c r="D49" s="358">
        <v>48</v>
      </c>
      <c r="E49" s="356" t="s">
        <v>25</v>
      </c>
      <c r="F49" s="356">
        <v>145.67599999999999</v>
      </c>
      <c r="G49" s="356">
        <v>147</v>
      </c>
      <c r="H49" s="356" t="s">
        <v>67</v>
      </c>
      <c r="I49" s="356" t="s">
        <v>63</v>
      </c>
      <c r="J49" s="357" t="s">
        <v>28</v>
      </c>
    </row>
    <row r="50" spans="1:10">
      <c r="A50" s="352" t="s">
        <v>23</v>
      </c>
      <c r="B50" s="353" t="s">
        <v>24</v>
      </c>
      <c r="C50" s="353" t="s">
        <v>12</v>
      </c>
      <c r="D50" s="359">
        <v>48</v>
      </c>
      <c r="E50" s="353" t="s">
        <v>25</v>
      </c>
      <c r="F50" s="353">
        <v>147</v>
      </c>
      <c r="G50" s="353">
        <v>148</v>
      </c>
      <c r="H50" s="353" t="s">
        <v>68</v>
      </c>
      <c r="I50" s="353" t="s">
        <v>69</v>
      </c>
      <c r="J50" s="354" t="s">
        <v>28</v>
      </c>
    </row>
    <row r="51" spans="1:10">
      <c r="A51" s="355" t="s">
        <v>23</v>
      </c>
      <c r="B51" s="356" t="s">
        <v>24</v>
      </c>
      <c r="C51" s="356" t="s">
        <v>12</v>
      </c>
      <c r="D51" s="358">
        <v>48</v>
      </c>
      <c r="E51" s="356" t="s">
        <v>25</v>
      </c>
      <c r="F51" s="356">
        <v>148</v>
      </c>
      <c r="G51" s="356">
        <v>149</v>
      </c>
      <c r="H51" s="356">
        <v>1491481</v>
      </c>
      <c r="I51" s="356" t="s">
        <v>69</v>
      </c>
      <c r="J51" s="357" t="s">
        <v>28</v>
      </c>
    </row>
    <row r="52" spans="1:10">
      <c r="A52" s="352" t="s">
        <v>23</v>
      </c>
      <c r="B52" s="353" t="s">
        <v>24</v>
      </c>
      <c r="C52" s="353" t="s">
        <v>12</v>
      </c>
      <c r="D52" s="359">
        <v>48</v>
      </c>
      <c r="E52" s="353" t="s">
        <v>25</v>
      </c>
      <c r="F52" s="353">
        <v>149</v>
      </c>
      <c r="G52" s="353">
        <v>150</v>
      </c>
      <c r="H52" s="353">
        <v>1501491</v>
      </c>
      <c r="I52" s="353" t="s">
        <v>69</v>
      </c>
      <c r="J52" s="354" t="s">
        <v>28</v>
      </c>
    </row>
    <row r="53" spans="1:10">
      <c r="A53" s="355" t="s">
        <v>23</v>
      </c>
      <c r="B53" s="356" t="s">
        <v>24</v>
      </c>
      <c r="C53" s="356" t="s">
        <v>12</v>
      </c>
      <c r="D53" s="358">
        <v>48</v>
      </c>
      <c r="E53" s="356" t="s">
        <v>25</v>
      </c>
      <c r="F53" s="356">
        <v>150</v>
      </c>
      <c r="G53" s="356">
        <v>151.89099999999999</v>
      </c>
      <c r="H53" s="356" t="s">
        <v>70</v>
      </c>
      <c r="I53" s="356" t="s">
        <v>69</v>
      </c>
      <c r="J53" s="357" t="s">
        <v>28</v>
      </c>
    </row>
    <row r="54" spans="1:10">
      <c r="A54" s="352" t="s">
        <v>23</v>
      </c>
      <c r="B54" s="353" t="s">
        <v>24</v>
      </c>
      <c r="C54" s="353" t="s">
        <v>12</v>
      </c>
      <c r="D54" s="359">
        <v>48</v>
      </c>
      <c r="E54" s="353" t="s">
        <v>25</v>
      </c>
      <c r="F54" s="353">
        <v>151.89099999999999</v>
      </c>
      <c r="G54" s="353">
        <v>153</v>
      </c>
      <c r="H54" s="353" t="s">
        <v>71</v>
      </c>
      <c r="I54" s="353" t="s">
        <v>69</v>
      </c>
      <c r="J54" s="354" t="s">
        <v>28</v>
      </c>
    </row>
    <row r="55" spans="1:10">
      <c r="A55" s="360" t="s">
        <v>23</v>
      </c>
      <c r="B55" s="361" t="s">
        <v>24</v>
      </c>
      <c r="C55" s="361" t="s">
        <v>12</v>
      </c>
      <c r="D55" s="362">
        <v>48</v>
      </c>
      <c r="E55" s="361" t="s">
        <v>25</v>
      </c>
      <c r="F55" s="361">
        <v>153</v>
      </c>
      <c r="G55" s="361">
        <v>154</v>
      </c>
      <c r="H55" s="361" t="s">
        <v>72</v>
      </c>
      <c r="I55" s="361" t="s">
        <v>73</v>
      </c>
      <c r="J55" s="363" t="s">
        <v>28</v>
      </c>
    </row>
    <row r="56" spans="1:10">
      <c r="A56" s="352" t="s">
        <v>23</v>
      </c>
      <c r="B56" s="353" t="s">
        <v>24</v>
      </c>
      <c r="C56" s="353" t="s">
        <v>12</v>
      </c>
      <c r="D56" s="359">
        <v>48</v>
      </c>
      <c r="E56" s="353" t="s">
        <v>25</v>
      </c>
      <c r="F56" s="353">
        <v>154</v>
      </c>
      <c r="G56" s="353">
        <v>155</v>
      </c>
      <c r="H56" s="353">
        <v>1551541</v>
      </c>
      <c r="I56" s="353" t="s">
        <v>69</v>
      </c>
      <c r="J56" s="354" t="s">
        <v>28</v>
      </c>
    </row>
    <row r="57" spans="1:10">
      <c r="A57" s="355" t="s">
        <v>23</v>
      </c>
      <c r="B57" s="356" t="s">
        <v>24</v>
      </c>
      <c r="C57" s="356" t="s">
        <v>12</v>
      </c>
      <c r="D57" s="358">
        <v>48</v>
      </c>
      <c r="E57" s="356" t="s">
        <v>25</v>
      </c>
      <c r="F57" s="356">
        <v>155</v>
      </c>
      <c r="G57" s="356">
        <v>156</v>
      </c>
      <c r="H57" s="356">
        <v>1561551</v>
      </c>
      <c r="I57" s="356" t="s">
        <v>69</v>
      </c>
      <c r="J57" s="357" t="s">
        <v>28</v>
      </c>
    </row>
    <row r="58" spans="1:10">
      <c r="A58" s="352" t="s">
        <v>23</v>
      </c>
      <c r="B58" s="353" t="s">
        <v>24</v>
      </c>
      <c r="C58" s="353" t="s">
        <v>12</v>
      </c>
      <c r="D58" s="359">
        <v>48</v>
      </c>
      <c r="E58" s="353" t="s">
        <v>25</v>
      </c>
      <c r="F58" s="353">
        <v>156</v>
      </c>
      <c r="G58" s="353">
        <v>157</v>
      </c>
      <c r="H58" s="353">
        <v>1571561</v>
      </c>
      <c r="I58" s="353" t="s">
        <v>69</v>
      </c>
      <c r="J58" s="354" t="s">
        <v>28</v>
      </c>
    </row>
    <row r="59" spans="1:10">
      <c r="A59" s="355" t="s">
        <v>23</v>
      </c>
      <c r="B59" s="356" t="s">
        <v>24</v>
      </c>
      <c r="C59" s="356" t="s">
        <v>12</v>
      </c>
      <c r="D59" s="358">
        <v>48</v>
      </c>
      <c r="E59" s="356" t="s">
        <v>25</v>
      </c>
      <c r="F59" s="356">
        <v>157</v>
      </c>
      <c r="G59" s="356">
        <v>158</v>
      </c>
      <c r="H59" s="356" t="s">
        <v>74</v>
      </c>
      <c r="I59" s="356" t="s">
        <v>69</v>
      </c>
      <c r="J59" s="357" t="s">
        <v>28</v>
      </c>
    </row>
    <row r="60" spans="1:10">
      <c r="A60" s="352" t="s">
        <v>23</v>
      </c>
      <c r="B60" s="353" t="s">
        <v>24</v>
      </c>
      <c r="C60" s="353" t="s">
        <v>12</v>
      </c>
      <c r="D60" s="359">
        <v>48</v>
      </c>
      <c r="E60" s="353" t="s">
        <v>25</v>
      </c>
      <c r="F60" s="353">
        <v>158</v>
      </c>
      <c r="G60" s="353">
        <v>159</v>
      </c>
      <c r="H60" s="353" t="s">
        <v>75</v>
      </c>
      <c r="I60" s="353" t="s">
        <v>69</v>
      </c>
      <c r="J60" s="354" t="s">
        <v>28</v>
      </c>
    </row>
    <row r="61" spans="1:10">
      <c r="A61" s="355" t="s">
        <v>76</v>
      </c>
      <c r="B61" s="356" t="s">
        <v>77</v>
      </c>
      <c r="C61" s="356" t="s">
        <v>12</v>
      </c>
      <c r="D61" s="358">
        <v>49</v>
      </c>
      <c r="E61" s="356" t="s">
        <v>78</v>
      </c>
      <c r="F61" s="356">
        <v>146.81</v>
      </c>
      <c r="G61" s="356">
        <v>149.19999999999999</v>
      </c>
      <c r="H61" s="356" t="s">
        <v>79</v>
      </c>
      <c r="I61" s="356" t="s">
        <v>80</v>
      </c>
      <c r="J61" s="357" t="s">
        <v>81</v>
      </c>
    </row>
    <row r="62" spans="1:10">
      <c r="A62" s="352" t="s">
        <v>76</v>
      </c>
      <c r="B62" s="353" t="s">
        <v>77</v>
      </c>
      <c r="C62" s="353" t="s">
        <v>12</v>
      </c>
      <c r="D62" s="359">
        <v>49</v>
      </c>
      <c r="E62" s="353" t="s">
        <v>78</v>
      </c>
      <c r="F62" s="353">
        <v>149.19999999999999</v>
      </c>
      <c r="G62" s="353">
        <v>151.506</v>
      </c>
      <c r="H62" s="353" t="s">
        <v>82</v>
      </c>
      <c r="I62" s="353" t="s">
        <v>83</v>
      </c>
      <c r="J62" s="354" t="s">
        <v>81</v>
      </c>
    </row>
    <row r="63" spans="1:10">
      <c r="A63" s="355" t="s">
        <v>76</v>
      </c>
      <c r="B63" s="356" t="s">
        <v>77</v>
      </c>
      <c r="C63" s="356" t="s">
        <v>12</v>
      </c>
      <c r="D63" s="358">
        <v>49</v>
      </c>
      <c r="E63" s="356" t="s">
        <v>78</v>
      </c>
      <c r="F63" s="356">
        <v>151.506</v>
      </c>
      <c r="G63" s="356">
        <v>153.958</v>
      </c>
      <c r="H63" s="356" t="s">
        <v>84</v>
      </c>
      <c r="I63" s="356" t="s">
        <v>83</v>
      </c>
      <c r="J63" s="357" t="s">
        <v>81</v>
      </c>
    </row>
    <row r="64" spans="1:10">
      <c r="A64" s="352" t="s">
        <v>76</v>
      </c>
      <c r="B64" s="353" t="s">
        <v>77</v>
      </c>
      <c r="C64" s="353" t="s">
        <v>12</v>
      </c>
      <c r="D64" s="359">
        <v>49</v>
      </c>
      <c r="E64" s="353" t="s">
        <v>78</v>
      </c>
      <c r="F64" s="353">
        <v>159.25800000000001</v>
      </c>
      <c r="G64" s="353">
        <v>162</v>
      </c>
      <c r="H64" s="353" t="s">
        <v>85</v>
      </c>
      <c r="I64" s="353" t="s">
        <v>86</v>
      </c>
      <c r="J64" s="354" t="s">
        <v>81</v>
      </c>
    </row>
    <row r="65" spans="1:10">
      <c r="A65" s="355" t="s">
        <v>76</v>
      </c>
      <c r="B65" s="356" t="s">
        <v>77</v>
      </c>
      <c r="C65" s="356" t="s">
        <v>12</v>
      </c>
      <c r="D65" s="358">
        <v>49</v>
      </c>
      <c r="E65" s="356" t="s">
        <v>78</v>
      </c>
      <c r="F65" s="356">
        <v>162</v>
      </c>
      <c r="G65" s="356">
        <v>164.602</v>
      </c>
      <c r="H65" s="356" t="s">
        <v>87</v>
      </c>
      <c r="I65" s="356" t="s">
        <v>86</v>
      </c>
      <c r="J65" s="357" t="s">
        <v>81</v>
      </c>
    </row>
    <row r="66" spans="1:10">
      <c r="A66" s="352" t="s">
        <v>76</v>
      </c>
      <c r="B66" s="353" t="s">
        <v>77</v>
      </c>
      <c r="C66" s="353" t="s">
        <v>12</v>
      </c>
      <c r="D66" s="359">
        <v>49</v>
      </c>
      <c r="E66" s="353" t="s">
        <v>78</v>
      </c>
      <c r="F66" s="353">
        <v>164.602</v>
      </c>
      <c r="G66" s="353">
        <v>167.40199999999999</v>
      </c>
      <c r="H66" s="353" t="s">
        <v>88</v>
      </c>
      <c r="I66" s="353" t="s">
        <v>86</v>
      </c>
      <c r="J66" s="354" t="s">
        <v>81</v>
      </c>
    </row>
    <row r="67" spans="1:10">
      <c r="A67" s="355" t="s">
        <v>76</v>
      </c>
      <c r="B67" s="356" t="s">
        <v>77</v>
      </c>
      <c r="C67" s="356" t="s">
        <v>12</v>
      </c>
      <c r="D67" s="358">
        <v>49</v>
      </c>
      <c r="E67" s="356" t="s">
        <v>78</v>
      </c>
      <c r="F67" s="356">
        <v>168.51</v>
      </c>
      <c r="G67" s="356">
        <v>172</v>
      </c>
      <c r="H67" s="356" t="s">
        <v>89</v>
      </c>
      <c r="I67" s="356" t="s">
        <v>90</v>
      </c>
      <c r="J67" s="357" t="s">
        <v>81</v>
      </c>
    </row>
    <row r="68" spans="1:10">
      <c r="A68" s="352" t="s">
        <v>76</v>
      </c>
      <c r="B68" s="353" t="s">
        <v>77</v>
      </c>
      <c r="C68" s="353" t="s">
        <v>12</v>
      </c>
      <c r="D68" s="359">
        <v>49</v>
      </c>
      <c r="E68" s="353" t="s">
        <v>78</v>
      </c>
      <c r="F68" s="353">
        <v>172</v>
      </c>
      <c r="G68" s="353">
        <v>175</v>
      </c>
      <c r="H68" s="353" t="s">
        <v>91</v>
      </c>
      <c r="I68" s="353" t="s">
        <v>90</v>
      </c>
      <c r="J68" s="354" t="s">
        <v>81</v>
      </c>
    </row>
    <row r="69" spans="1:10">
      <c r="A69" s="355" t="s">
        <v>76</v>
      </c>
      <c r="B69" s="356" t="s">
        <v>77</v>
      </c>
      <c r="C69" s="356" t="s">
        <v>12</v>
      </c>
      <c r="D69" s="358">
        <v>49</v>
      </c>
      <c r="E69" s="356" t="s">
        <v>78</v>
      </c>
      <c r="F69" s="356">
        <v>175</v>
      </c>
      <c r="G69" s="356">
        <v>178.39</v>
      </c>
      <c r="H69" s="356" t="s">
        <v>92</v>
      </c>
      <c r="I69" s="356" t="s">
        <v>90</v>
      </c>
      <c r="J69" s="357" t="s">
        <v>81</v>
      </c>
    </row>
    <row r="70" spans="1:10">
      <c r="A70" s="352" t="s">
        <v>76</v>
      </c>
      <c r="B70" s="353" t="s">
        <v>77</v>
      </c>
      <c r="C70" s="353" t="s">
        <v>12</v>
      </c>
      <c r="D70" s="359">
        <v>49</v>
      </c>
      <c r="E70" s="353" t="s">
        <v>78</v>
      </c>
      <c r="F70" s="353">
        <v>178.39</v>
      </c>
      <c r="G70" s="353">
        <v>181</v>
      </c>
      <c r="H70" s="353" t="s">
        <v>93</v>
      </c>
      <c r="I70" s="353" t="s">
        <v>94</v>
      </c>
      <c r="J70" s="354" t="s">
        <v>81</v>
      </c>
    </row>
    <row r="71" spans="1:10">
      <c r="A71" s="355" t="s">
        <v>76</v>
      </c>
      <c r="B71" s="356" t="s">
        <v>77</v>
      </c>
      <c r="C71" s="356" t="s">
        <v>12</v>
      </c>
      <c r="D71" s="358">
        <v>49</v>
      </c>
      <c r="E71" s="356" t="s">
        <v>78</v>
      </c>
      <c r="F71" s="356">
        <v>181</v>
      </c>
      <c r="G71" s="356">
        <v>183</v>
      </c>
      <c r="H71" s="356" t="s">
        <v>95</v>
      </c>
      <c r="I71" s="356" t="s">
        <v>94</v>
      </c>
      <c r="J71" s="357" t="s">
        <v>81</v>
      </c>
    </row>
    <row r="72" spans="1:10">
      <c r="A72" s="352" t="s">
        <v>76</v>
      </c>
      <c r="B72" s="353" t="s">
        <v>77</v>
      </c>
      <c r="C72" s="353" t="s">
        <v>12</v>
      </c>
      <c r="D72" s="359">
        <v>49</v>
      </c>
      <c r="E72" s="353" t="s">
        <v>78</v>
      </c>
      <c r="F72" s="353">
        <v>183</v>
      </c>
      <c r="G72" s="353">
        <v>185</v>
      </c>
      <c r="H72" s="353">
        <v>1831851</v>
      </c>
      <c r="I72" s="353" t="s">
        <v>94</v>
      </c>
      <c r="J72" s="354" t="s">
        <v>81</v>
      </c>
    </row>
    <row r="73" spans="1:10">
      <c r="A73" s="355" t="s">
        <v>76</v>
      </c>
      <c r="B73" s="356" t="s">
        <v>77</v>
      </c>
      <c r="C73" s="356" t="s">
        <v>12</v>
      </c>
      <c r="D73" s="358">
        <v>49</v>
      </c>
      <c r="E73" s="356" t="s">
        <v>78</v>
      </c>
      <c r="F73" s="356">
        <v>185</v>
      </c>
      <c r="G73" s="356">
        <v>187.06899999999999</v>
      </c>
      <c r="H73" s="356" t="s">
        <v>96</v>
      </c>
      <c r="I73" s="356" t="s">
        <v>94</v>
      </c>
      <c r="J73" s="357" t="s">
        <v>81</v>
      </c>
    </row>
    <row r="74" spans="1:10">
      <c r="A74" s="352" t="s">
        <v>76</v>
      </c>
      <c r="B74" s="353" t="s">
        <v>77</v>
      </c>
      <c r="C74" s="353" t="s">
        <v>12</v>
      </c>
      <c r="D74" s="359">
        <v>49</v>
      </c>
      <c r="E74" s="353" t="s">
        <v>78</v>
      </c>
      <c r="F74" s="353">
        <v>192.523</v>
      </c>
      <c r="G74" s="353">
        <v>195</v>
      </c>
      <c r="H74" s="353" t="s">
        <v>97</v>
      </c>
      <c r="I74" s="353" t="s">
        <v>98</v>
      </c>
      <c r="J74" s="354" t="s">
        <v>81</v>
      </c>
    </row>
    <row r="75" spans="1:10">
      <c r="A75" s="355" t="s">
        <v>76</v>
      </c>
      <c r="B75" s="356" t="s">
        <v>77</v>
      </c>
      <c r="C75" s="356" t="s">
        <v>12</v>
      </c>
      <c r="D75" s="358">
        <v>49</v>
      </c>
      <c r="E75" s="356" t="s">
        <v>78</v>
      </c>
      <c r="F75" s="356">
        <v>195</v>
      </c>
      <c r="G75" s="356">
        <v>198.36</v>
      </c>
      <c r="H75" s="356" t="s">
        <v>99</v>
      </c>
      <c r="I75" s="356" t="s">
        <v>98</v>
      </c>
      <c r="J75" s="357" t="s">
        <v>81</v>
      </c>
    </row>
    <row r="76" spans="1:10">
      <c r="A76" s="352" t="s">
        <v>76</v>
      </c>
      <c r="B76" s="353" t="s">
        <v>77</v>
      </c>
      <c r="C76" s="353" t="s">
        <v>12</v>
      </c>
      <c r="D76" s="359">
        <v>49</v>
      </c>
      <c r="E76" s="353" t="s">
        <v>78</v>
      </c>
      <c r="F76" s="353">
        <v>198.36</v>
      </c>
      <c r="G76" s="353">
        <v>201</v>
      </c>
      <c r="H76" s="353" t="s">
        <v>100</v>
      </c>
      <c r="I76" s="353" t="s">
        <v>101</v>
      </c>
      <c r="J76" s="354" t="s">
        <v>81</v>
      </c>
    </row>
    <row r="77" spans="1:10">
      <c r="A77" s="355" t="s">
        <v>76</v>
      </c>
      <c r="B77" s="356" t="s">
        <v>77</v>
      </c>
      <c r="C77" s="356" t="s">
        <v>12</v>
      </c>
      <c r="D77" s="358">
        <v>49</v>
      </c>
      <c r="E77" s="356" t="s">
        <v>78</v>
      </c>
      <c r="F77" s="356">
        <v>201</v>
      </c>
      <c r="G77" s="356">
        <v>203.85400000000001</v>
      </c>
      <c r="H77" s="356" t="s">
        <v>102</v>
      </c>
      <c r="I77" s="356" t="s">
        <v>101</v>
      </c>
      <c r="J77" s="357" t="s">
        <v>81</v>
      </c>
    </row>
    <row r="78" spans="1:10">
      <c r="A78" s="352" t="s">
        <v>76</v>
      </c>
      <c r="B78" s="353" t="s">
        <v>77</v>
      </c>
      <c r="C78" s="353" t="s">
        <v>12</v>
      </c>
      <c r="D78" s="359">
        <v>49</v>
      </c>
      <c r="E78" s="353" t="s">
        <v>78</v>
      </c>
      <c r="F78" s="353">
        <v>208.61099999999999</v>
      </c>
      <c r="G78" s="353">
        <v>211</v>
      </c>
      <c r="H78" s="353" t="s">
        <v>103</v>
      </c>
      <c r="I78" s="353" t="s">
        <v>104</v>
      </c>
      <c r="J78" s="354" t="s">
        <v>81</v>
      </c>
    </row>
    <row r="79" spans="1:10">
      <c r="A79" s="355" t="s">
        <v>76</v>
      </c>
      <c r="B79" s="356" t="s">
        <v>77</v>
      </c>
      <c r="C79" s="356" t="s">
        <v>12</v>
      </c>
      <c r="D79" s="358">
        <v>49</v>
      </c>
      <c r="E79" s="356" t="s">
        <v>78</v>
      </c>
      <c r="F79" s="356">
        <v>211</v>
      </c>
      <c r="G79" s="356">
        <v>216</v>
      </c>
      <c r="H79" s="356" t="s">
        <v>105</v>
      </c>
      <c r="I79" s="356" t="s">
        <v>104</v>
      </c>
      <c r="J79" s="357" t="s">
        <v>81</v>
      </c>
    </row>
    <row r="80" spans="1:10">
      <c r="A80" s="352" t="s">
        <v>76</v>
      </c>
      <c r="B80" s="353" t="s">
        <v>77</v>
      </c>
      <c r="C80" s="353" t="s">
        <v>12</v>
      </c>
      <c r="D80" s="359">
        <v>49</v>
      </c>
      <c r="E80" s="353" t="s">
        <v>78</v>
      </c>
      <c r="F80" s="353">
        <v>216</v>
      </c>
      <c r="G80" s="353">
        <v>218.80799999999999</v>
      </c>
      <c r="H80" s="353" t="s">
        <v>106</v>
      </c>
      <c r="I80" s="353" t="s">
        <v>104</v>
      </c>
      <c r="J80" s="354" t="s">
        <v>81</v>
      </c>
    </row>
    <row r="81" spans="1:10">
      <c r="A81" s="355" t="s">
        <v>76</v>
      </c>
      <c r="B81" s="356" t="s">
        <v>77</v>
      </c>
      <c r="C81" s="356" t="s">
        <v>12</v>
      </c>
      <c r="D81" s="358">
        <v>49</v>
      </c>
      <c r="E81" s="356" t="s">
        <v>78</v>
      </c>
      <c r="F81" s="356">
        <v>218.80799999999999</v>
      </c>
      <c r="G81" s="356">
        <v>221</v>
      </c>
      <c r="H81" s="356" t="s">
        <v>107</v>
      </c>
      <c r="I81" s="356" t="s">
        <v>108</v>
      </c>
      <c r="J81" s="357" t="s">
        <v>81</v>
      </c>
    </row>
    <row r="82" spans="1:10">
      <c r="A82" s="352" t="s">
        <v>76</v>
      </c>
      <c r="B82" s="353" t="s">
        <v>77</v>
      </c>
      <c r="C82" s="353" t="s">
        <v>12</v>
      </c>
      <c r="D82" s="359">
        <v>49</v>
      </c>
      <c r="E82" s="353" t="s">
        <v>78</v>
      </c>
      <c r="F82" s="353">
        <v>221</v>
      </c>
      <c r="G82" s="353">
        <v>222</v>
      </c>
      <c r="H82" s="353" t="s">
        <v>109</v>
      </c>
      <c r="I82" s="353" t="s">
        <v>108</v>
      </c>
      <c r="J82" s="354" t="s">
        <v>81</v>
      </c>
    </row>
    <row r="83" spans="1:10">
      <c r="A83" s="355" t="s">
        <v>76</v>
      </c>
      <c r="B83" s="356" t="s">
        <v>77</v>
      </c>
      <c r="C83" s="356" t="s">
        <v>12</v>
      </c>
      <c r="D83" s="358">
        <v>49</v>
      </c>
      <c r="E83" s="356" t="s">
        <v>78</v>
      </c>
      <c r="F83" s="356">
        <v>222</v>
      </c>
      <c r="G83" s="356">
        <v>224</v>
      </c>
      <c r="H83" s="356">
        <v>2222241</v>
      </c>
      <c r="I83" s="356" t="s">
        <v>108</v>
      </c>
      <c r="J83" s="357" t="s">
        <v>81</v>
      </c>
    </row>
    <row r="84" spans="1:10">
      <c r="A84" s="352" t="s">
        <v>76</v>
      </c>
      <c r="B84" s="353" t="s">
        <v>77</v>
      </c>
      <c r="C84" s="353" t="s">
        <v>12</v>
      </c>
      <c r="D84" s="359">
        <v>49</v>
      </c>
      <c r="E84" s="353" t="s">
        <v>78</v>
      </c>
      <c r="F84" s="353">
        <v>224</v>
      </c>
      <c r="G84" s="353">
        <v>225</v>
      </c>
      <c r="H84" s="353" t="s">
        <v>110</v>
      </c>
      <c r="I84" s="353" t="s">
        <v>108</v>
      </c>
      <c r="J84" s="354" t="s">
        <v>81</v>
      </c>
    </row>
    <row r="85" spans="1:10">
      <c r="A85" s="355" t="s">
        <v>76</v>
      </c>
      <c r="B85" s="356" t="s">
        <v>77</v>
      </c>
      <c r="C85" s="356" t="s">
        <v>12</v>
      </c>
      <c r="D85" s="358">
        <v>49</v>
      </c>
      <c r="E85" s="356" t="s">
        <v>78</v>
      </c>
      <c r="F85" s="356">
        <v>225</v>
      </c>
      <c r="G85" s="356">
        <v>227</v>
      </c>
      <c r="H85" s="356" t="s">
        <v>111</v>
      </c>
      <c r="I85" s="356" t="s">
        <v>108</v>
      </c>
      <c r="J85" s="357" t="s">
        <v>81</v>
      </c>
    </row>
    <row r="86" spans="1:10">
      <c r="A86" s="352" t="s">
        <v>76</v>
      </c>
      <c r="B86" s="353" t="s">
        <v>77</v>
      </c>
      <c r="C86" s="353" t="s">
        <v>12</v>
      </c>
      <c r="D86" s="359">
        <v>49</v>
      </c>
      <c r="E86" s="353" t="s">
        <v>78</v>
      </c>
      <c r="F86" s="353">
        <v>227</v>
      </c>
      <c r="G86" s="353">
        <v>229.23699999999999</v>
      </c>
      <c r="H86" s="353" t="s">
        <v>112</v>
      </c>
      <c r="I86" s="353" t="s">
        <v>108</v>
      </c>
      <c r="J86" s="354" t="s">
        <v>81</v>
      </c>
    </row>
    <row r="87" spans="1:10">
      <c r="A87" s="355" t="s">
        <v>76</v>
      </c>
      <c r="B87" s="356" t="s">
        <v>77</v>
      </c>
      <c r="C87" s="356" t="s">
        <v>12</v>
      </c>
      <c r="D87" s="358">
        <v>49</v>
      </c>
      <c r="E87" s="356" t="s">
        <v>78</v>
      </c>
      <c r="F87" s="356">
        <v>229.23699999999999</v>
      </c>
      <c r="G87" s="356">
        <v>232</v>
      </c>
      <c r="H87" s="356" t="s">
        <v>113</v>
      </c>
      <c r="I87" s="356" t="s">
        <v>114</v>
      </c>
      <c r="J87" s="357" t="s">
        <v>81</v>
      </c>
    </row>
    <row r="88" spans="1:10">
      <c r="A88" s="352" t="s">
        <v>76</v>
      </c>
      <c r="B88" s="353" t="s">
        <v>77</v>
      </c>
      <c r="C88" s="353" t="s">
        <v>12</v>
      </c>
      <c r="D88" s="359">
        <v>49</v>
      </c>
      <c r="E88" s="353" t="s">
        <v>78</v>
      </c>
      <c r="F88" s="353">
        <v>232</v>
      </c>
      <c r="G88" s="353">
        <v>235</v>
      </c>
      <c r="H88" s="353" t="s">
        <v>115</v>
      </c>
      <c r="I88" s="353" t="s">
        <v>114</v>
      </c>
      <c r="J88" s="354" t="s">
        <v>81</v>
      </c>
    </row>
    <row r="89" spans="1:10">
      <c r="A89" s="355" t="s">
        <v>76</v>
      </c>
      <c r="B89" s="356" t="s">
        <v>77</v>
      </c>
      <c r="C89" s="356" t="s">
        <v>12</v>
      </c>
      <c r="D89" s="358">
        <v>49</v>
      </c>
      <c r="E89" s="356" t="s">
        <v>78</v>
      </c>
      <c r="F89" s="356">
        <v>235</v>
      </c>
      <c r="G89" s="356">
        <v>237.85</v>
      </c>
      <c r="H89" s="356" t="s">
        <v>116</v>
      </c>
      <c r="I89" s="356" t="s">
        <v>114</v>
      </c>
      <c r="J89" s="357" t="s">
        <v>81</v>
      </c>
    </row>
    <row r="90" spans="1:10">
      <c r="A90" s="352" t="s">
        <v>76</v>
      </c>
      <c r="B90" s="353" t="s">
        <v>77</v>
      </c>
      <c r="C90" s="353" t="s">
        <v>12</v>
      </c>
      <c r="D90" s="359">
        <v>49</v>
      </c>
      <c r="E90" s="353" t="s">
        <v>78</v>
      </c>
      <c r="F90" s="353">
        <v>237.85</v>
      </c>
      <c r="G90" s="353">
        <v>240.863</v>
      </c>
      <c r="H90" s="353" t="s">
        <v>117</v>
      </c>
      <c r="I90" s="353" t="s">
        <v>114</v>
      </c>
      <c r="J90" s="354" t="s">
        <v>81</v>
      </c>
    </row>
    <row r="91" spans="1:10">
      <c r="A91" s="355" t="s">
        <v>76</v>
      </c>
      <c r="B91" s="356" t="s">
        <v>77</v>
      </c>
      <c r="C91" s="356" t="s">
        <v>12</v>
      </c>
      <c r="D91" s="358">
        <v>49</v>
      </c>
      <c r="E91" s="356" t="s">
        <v>78</v>
      </c>
      <c r="F91" s="356">
        <v>240.863</v>
      </c>
      <c r="G91" s="356">
        <v>248.12</v>
      </c>
      <c r="H91" s="356" t="s">
        <v>118</v>
      </c>
      <c r="I91" s="356" t="s">
        <v>119</v>
      </c>
      <c r="J91" s="357" t="s">
        <v>81</v>
      </c>
    </row>
    <row r="92" spans="1:10">
      <c r="A92" s="352" t="s">
        <v>76</v>
      </c>
      <c r="B92" s="353" t="s">
        <v>77</v>
      </c>
      <c r="C92" s="353" t="s">
        <v>12</v>
      </c>
      <c r="D92" s="359">
        <v>49</v>
      </c>
      <c r="E92" s="353" t="s">
        <v>78</v>
      </c>
      <c r="F92" s="353">
        <v>248.12</v>
      </c>
      <c r="G92" s="353">
        <v>253.60300000000001</v>
      </c>
      <c r="H92" s="353" t="s">
        <v>120</v>
      </c>
      <c r="I92" s="353" t="s">
        <v>119</v>
      </c>
      <c r="J92" s="354" t="s">
        <v>81</v>
      </c>
    </row>
    <row r="93" spans="1:10">
      <c r="A93" s="360" t="s">
        <v>10</v>
      </c>
      <c r="B93" s="361" t="s">
        <v>121</v>
      </c>
      <c r="C93" s="361" t="s">
        <v>12</v>
      </c>
      <c r="D93" s="362">
        <v>53</v>
      </c>
      <c r="E93" s="361" t="s">
        <v>122</v>
      </c>
      <c r="F93" s="361">
        <v>108.72799999999999</v>
      </c>
      <c r="G93" s="361">
        <v>110.502</v>
      </c>
      <c r="H93" s="361" t="s">
        <v>123</v>
      </c>
      <c r="I93" s="361" t="s">
        <v>124</v>
      </c>
      <c r="J93" s="363" t="s">
        <v>125</v>
      </c>
    </row>
    <row r="94" spans="1:10">
      <c r="A94" s="360" t="s">
        <v>10</v>
      </c>
      <c r="B94" s="361" t="s">
        <v>121</v>
      </c>
      <c r="C94" s="361" t="s">
        <v>12</v>
      </c>
      <c r="D94" s="362">
        <v>53</v>
      </c>
      <c r="E94" s="361" t="s">
        <v>122</v>
      </c>
      <c r="F94" s="361">
        <v>110.502</v>
      </c>
      <c r="G94" s="361">
        <v>111.78700000000001</v>
      </c>
      <c r="H94" s="361" t="s">
        <v>126</v>
      </c>
      <c r="I94" s="361" t="s">
        <v>124</v>
      </c>
      <c r="J94" s="363" t="s">
        <v>125</v>
      </c>
    </row>
    <row r="95" spans="1:10">
      <c r="A95" s="355" t="s">
        <v>10</v>
      </c>
      <c r="B95" s="356" t="s">
        <v>121</v>
      </c>
      <c r="C95" s="356" t="s">
        <v>12</v>
      </c>
      <c r="D95" s="358">
        <v>53</v>
      </c>
      <c r="E95" s="356" t="s">
        <v>122</v>
      </c>
      <c r="F95" s="356">
        <v>111.78700000000001</v>
      </c>
      <c r="G95" s="356">
        <v>113</v>
      </c>
      <c r="H95" s="356">
        <v>1131122</v>
      </c>
      <c r="I95" s="356" t="s">
        <v>14</v>
      </c>
      <c r="J95" s="357" t="s">
        <v>125</v>
      </c>
    </row>
    <row r="96" spans="1:10">
      <c r="A96" s="352" t="s">
        <v>10</v>
      </c>
      <c r="B96" s="353" t="s">
        <v>121</v>
      </c>
      <c r="C96" s="353" t="s">
        <v>12</v>
      </c>
      <c r="D96" s="359">
        <v>53</v>
      </c>
      <c r="E96" s="353" t="s">
        <v>122</v>
      </c>
      <c r="F96" s="353">
        <v>113</v>
      </c>
      <c r="G96" s="353">
        <v>114</v>
      </c>
      <c r="H96" s="353" t="s">
        <v>127</v>
      </c>
      <c r="I96" s="353" t="s">
        <v>14</v>
      </c>
      <c r="J96" s="354" t="s">
        <v>125</v>
      </c>
    </row>
    <row r="97" spans="1:10">
      <c r="A97" s="355" t="s">
        <v>10</v>
      </c>
      <c r="B97" s="356" t="s">
        <v>121</v>
      </c>
      <c r="C97" s="356" t="s">
        <v>12</v>
      </c>
      <c r="D97" s="358">
        <v>53</v>
      </c>
      <c r="E97" s="356" t="s">
        <v>122</v>
      </c>
      <c r="F97" s="356">
        <v>114</v>
      </c>
      <c r="G97" s="356">
        <v>115</v>
      </c>
      <c r="H97" s="356" t="s">
        <v>128</v>
      </c>
      <c r="I97" s="356" t="s">
        <v>14</v>
      </c>
      <c r="J97" s="357" t="s">
        <v>125</v>
      </c>
    </row>
    <row r="98" spans="1:10">
      <c r="A98" s="352" t="s">
        <v>10</v>
      </c>
      <c r="B98" s="353" t="s">
        <v>121</v>
      </c>
      <c r="C98" s="353" t="s">
        <v>12</v>
      </c>
      <c r="D98" s="359">
        <v>53</v>
      </c>
      <c r="E98" s="353" t="s">
        <v>122</v>
      </c>
      <c r="F98" s="353">
        <v>115</v>
      </c>
      <c r="G98" s="353">
        <v>116.72499999999999</v>
      </c>
      <c r="H98" s="353" t="s">
        <v>129</v>
      </c>
      <c r="I98" s="353" t="s">
        <v>14</v>
      </c>
      <c r="J98" s="354" t="s">
        <v>125</v>
      </c>
    </row>
    <row r="99" spans="1:10">
      <c r="A99" s="355" t="s">
        <v>10</v>
      </c>
      <c r="B99" s="356" t="s">
        <v>121</v>
      </c>
      <c r="C99" s="356" t="s">
        <v>12</v>
      </c>
      <c r="D99" s="358">
        <v>53</v>
      </c>
      <c r="E99" s="356" t="s">
        <v>122</v>
      </c>
      <c r="F99" s="356">
        <v>116.72499999999999</v>
      </c>
      <c r="G99" s="356">
        <v>118</v>
      </c>
      <c r="H99" s="356">
        <v>1181172</v>
      </c>
      <c r="I99" s="356" t="s">
        <v>22</v>
      </c>
      <c r="J99" s="357" t="s">
        <v>125</v>
      </c>
    </row>
    <row r="100" spans="1:10">
      <c r="A100" s="352" t="s">
        <v>10</v>
      </c>
      <c r="B100" s="353" t="s">
        <v>121</v>
      </c>
      <c r="C100" s="353" t="s">
        <v>12</v>
      </c>
      <c r="D100" s="359">
        <v>53</v>
      </c>
      <c r="E100" s="353" t="s">
        <v>122</v>
      </c>
      <c r="F100" s="353">
        <v>118</v>
      </c>
      <c r="G100" s="353">
        <v>119</v>
      </c>
      <c r="H100" s="353">
        <v>1191182</v>
      </c>
      <c r="I100" s="353" t="s">
        <v>22</v>
      </c>
      <c r="J100" s="354" t="s">
        <v>125</v>
      </c>
    </row>
    <row r="101" spans="1:10">
      <c r="A101" s="355" t="s">
        <v>10</v>
      </c>
      <c r="B101" s="356" t="s">
        <v>121</v>
      </c>
      <c r="C101" s="356" t="s">
        <v>12</v>
      </c>
      <c r="D101" s="358">
        <v>53</v>
      </c>
      <c r="E101" s="356" t="s">
        <v>122</v>
      </c>
      <c r="F101" s="356">
        <v>119</v>
      </c>
      <c r="G101" s="356">
        <v>120</v>
      </c>
      <c r="H101" s="356">
        <v>1201192</v>
      </c>
      <c r="I101" s="356" t="s">
        <v>22</v>
      </c>
      <c r="J101" s="357" t="s">
        <v>125</v>
      </c>
    </row>
    <row r="102" spans="1:10">
      <c r="A102" s="352" t="s">
        <v>10</v>
      </c>
      <c r="B102" s="353" t="s">
        <v>121</v>
      </c>
      <c r="C102" s="353" t="s">
        <v>12</v>
      </c>
      <c r="D102" s="359">
        <v>53</v>
      </c>
      <c r="E102" s="353" t="s">
        <v>122</v>
      </c>
      <c r="F102" s="353">
        <v>120</v>
      </c>
      <c r="G102" s="353">
        <v>121</v>
      </c>
      <c r="H102" s="353" t="s">
        <v>130</v>
      </c>
      <c r="I102" s="353" t="s">
        <v>22</v>
      </c>
      <c r="J102" s="354" t="s">
        <v>125</v>
      </c>
    </row>
    <row r="103" spans="1:10">
      <c r="A103" s="355" t="s">
        <v>10</v>
      </c>
      <c r="B103" s="356" t="s">
        <v>121</v>
      </c>
      <c r="C103" s="356" t="s">
        <v>12</v>
      </c>
      <c r="D103" s="358">
        <v>53</v>
      </c>
      <c r="E103" s="356" t="s">
        <v>122</v>
      </c>
      <c r="F103" s="356">
        <v>121</v>
      </c>
      <c r="G103" s="356">
        <v>122.66</v>
      </c>
      <c r="H103" s="356" t="s">
        <v>131</v>
      </c>
      <c r="I103" s="356" t="s">
        <v>22</v>
      </c>
      <c r="J103" s="357" t="s">
        <v>125</v>
      </c>
    </row>
    <row r="104" spans="1:10">
      <c r="A104" s="352" t="s">
        <v>10</v>
      </c>
      <c r="B104" s="353" t="s">
        <v>121</v>
      </c>
      <c r="C104" s="353" t="s">
        <v>12</v>
      </c>
      <c r="D104" s="359">
        <v>53</v>
      </c>
      <c r="E104" s="353" t="s">
        <v>122</v>
      </c>
      <c r="F104" s="353">
        <v>122.66</v>
      </c>
      <c r="G104" s="353">
        <v>123.631</v>
      </c>
      <c r="H104" s="353" t="s">
        <v>132</v>
      </c>
      <c r="I104" s="353" t="s">
        <v>133</v>
      </c>
      <c r="J104" s="354" t="s">
        <v>125</v>
      </c>
    </row>
    <row r="105" spans="1:10">
      <c r="A105" s="355" t="s">
        <v>10</v>
      </c>
      <c r="B105" s="356" t="s">
        <v>121</v>
      </c>
      <c r="C105" s="356" t="s">
        <v>12</v>
      </c>
      <c r="D105" s="358">
        <v>53</v>
      </c>
      <c r="E105" s="356" t="s">
        <v>122</v>
      </c>
      <c r="F105" s="356">
        <v>123.631</v>
      </c>
      <c r="G105" s="356">
        <v>125</v>
      </c>
      <c r="H105" s="356" t="s">
        <v>134</v>
      </c>
      <c r="I105" s="356" t="s">
        <v>135</v>
      </c>
      <c r="J105" s="357" t="s">
        <v>125</v>
      </c>
    </row>
    <row r="106" spans="1:10">
      <c r="A106" s="352" t="s">
        <v>10</v>
      </c>
      <c r="B106" s="353" t="s">
        <v>121</v>
      </c>
      <c r="C106" s="353" t="s">
        <v>12</v>
      </c>
      <c r="D106" s="359">
        <v>53</v>
      </c>
      <c r="E106" s="353" t="s">
        <v>122</v>
      </c>
      <c r="F106" s="353">
        <v>123.631</v>
      </c>
      <c r="G106" s="353">
        <v>125</v>
      </c>
      <c r="H106" s="353" t="s">
        <v>136</v>
      </c>
      <c r="I106" s="353" t="s">
        <v>135</v>
      </c>
      <c r="J106" s="354" t="s">
        <v>125</v>
      </c>
    </row>
    <row r="107" spans="1:10">
      <c r="A107" s="355" t="s">
        <v>10</v>
      </c>
      <c r="B107" s="356" t="s">
        <v>121</v>
      </c>
      <c r="C107" s="356" t="s">
        <v>12</v>
      </c>
      <c r="D107" s="358">
        <v>53</v>
      </c>
      <c r="E107" s="356" t="s">
        <v>122</v>
      </c>
      <c r="F107" s="356">
        <v>125</v>
      </c>
      <c r="G107" s="356">
        <v>126.363</v>
      </c>
      <c r="H107" s="356" t="s">
        <v>137</v>
      </c>
      <c r="I107" s="356" t="s">
        <v>135</v>
      </c>
      <c r="J107" s="357" t="s">
        <v>125</v>
      </c>
    </row>
    <row r="108" spans="1:10">
      <c r="A108" s="352" t="s">
        <v>10</v>
      </c>
      <c r="B108" s="353" t="s">
        <v>121</v>
      </c>
      <c r="C108" s="353" t="s">
        <v>12</v>
      </c>
      <c r="D108" s="359">
        <v>53</v>
      </c>
      <c r="E108" s="353" t="s">
        <v>122</v>
      </c>
      <c r="F108" s="353">
        <v>125</v>
      </c>
      <c r="G108" s="353">
        <v>126.291</v>
      </c>
      <c r="H108" s="353" t="s">
        <v>138</v>
      </c>
      <c r="I108" s="353" t="s">
        <v>135</v>
      </c>
      <c r="J108" s="354" t="s">
        <v>125</v>
      </c>
    </row>
    <row r="109" spans="1:10">
      <c r="A109" s="355" t="s">
        <v>10</v>
      </c>
      <c r="B109" s="356" t="s">
        <v>121</v>
      </c>
      <c r="C109" s="356" t="s">
        <v>12</v>
      </c>
      <c r="D109" s="358">
        <v>53</v>
      </c>
      <c r="E109" s="356" t="s">
        <v>122</v>
      </c>
      <c r="F109" s="356">
        <v>126.291</v>
      </c>
      <c r="G109" s="356">
        <v>127.45699999999999</v>
      </c>
      <c r="H109" s="356" t="s">
        <v>139</v>
      </c>
      <c r="I109" s="356" t="s">
        <v>140</v>
      </c>
      <c r="J109" s="357" t="s">
        <v>125</v>
      </c>
    </row>
    <row r="110" spans="1:10">
      <c r="A110" s="352" t="s">
        <v>10</v>
      </c>
      <c r="B110" s="353" t="s">
        <v>121</v>
      </c>
      <c r="C110" s="353" t="s">
        <v>12</v>
      </c>
      <c r="D110" s="359">
        <v>53</v>
      </c>
      <c r="E110" s="353" t="s">
        <v>122</v>
      </c>
      <c r="F110" s="353">
        <v>126.363</v>
      </c>
      <c r="G110" s="353">
        <v>127.46</v>
      </c>
      <c r="H110" s="353" t="s">
        <v>141</v>
      </c>
      <c r="I110" s="353" t="s">
        <v>140</v>
      </c>
      <c r="J110" s="354" t="s">
        <v>125</v>
      </c>
    </row>
    <row r="111" spans="1:10">
      <c r="A111" s="355" t="s">
        <v>10</v>
      </c>
      <c r="B111" s="356" t="s">
        <v>121</v>
      </c>
      <c r="C111" s="356" t="s">
        <v>12</v>
      </c>
      <c r="D111" s="358">
        <v>54</v>
      </c>
      <c r="E111" s="356" t="s">
        <v>142</v>
      </c>
      <c r="F111" s="356">
        <v>65.075999999999993</v>
      </c>
      <c r="G111" s="356">
        <v>66.77</v>
      </c>
      <c r="H111" s="356" t="s">
        <v>143</v>
      </c>
      <c r="I111" s="356" t="s">
        <v>144</v>
      </c>
      <c r="J111" s="357" t="s">
        <v>15</v>
      </c>
    </row>
    <row r="112" spans="1:10">
      <c r="A112" s="352" t="s">
        <v>10</v>
      </c>
      <c r="B112" s="353" t="s">
        <v>121</v>
      </c>
      <c r="C112" s="353" t="s">
        <v>12</v>
      </c>
      <c r="D112" s="359">
        <v>54</v>
      </c>
      <c r="E112" s="353" t="s">
        <v>142</v>
      </c>
      <c r="F112" s="353">
        <v>65.135000000000005</v>
      </c>
      <c r="G112" s="353">
        <v>65.304000000000002</v>
      </c>
      <c r="H112" s="353" t="s">
        <v>145</v>
      </c>
      <c r="I112" s="353" t="s">
        <v>144</v>
      </c>
      <c r="J112" s="354" t="s">
        <v>15</v>
      </c>
    </row>
    <row r="113" spans="1:10">
      <c r="A113" s="355" t="s">
        <v>10</v>
      </c>
      <c r="B113" s="356" t="s">
        <v>121</v>
      </c>
      <c r="C113" s="356" t="s">
        <v>12</v>
      </c>
      <c r="D113" s="358">
        <v>54</v>
      </c>
      <c r="E113" s="356" t="s">
        <v>142</v>
      </c>
      <c r="F113" s="356">
        <v>66.77</v>
      </c>
      <c r="G113" s="356">
        <v>68.722999999999999</v>
      </c>
      <c r="H113" s="356" t="s">
        <v>146</v>
      </c>
      <c r="I113" s="356" t="s">
        <v>147</v>
      </c>
      <c r="J113" s="357" t="s">
        <v>15</v>
      </c>
    </row>
    <row r="114" spans="1:10">
      <c r="A114" s="352" t="s">
        <v>10</v>
      </c>
      <c r="B114" s="353" t="s">
        <v>121</v>
      </c>
      <c r="C114" s="353" t="s">
        <v>12</v>
      </c>
      <c r="D114" s="359">
        <v>54</v>
      </c>
      <c r="E114" s="353" t="s">
        <v>142</v>
      </c>
      <c r="F114" s="353">
        <v>68.722999999999999</v>
      </c>
      <c r="G114" s="353">
        <v>70</v>
      </c>
      <c r="H114" s="353" t="s">
        <v>148</v>
      </c>
      <c r="I114" s="353" t="s">
        <v>149</v>
      </c>
      <c r="J114" s="354" t="s">
        <v>15</v>
      </c>
    </row>
    <row r="115" spans="1:10">
      <c r="A115" s="355" t="s">
        <v>10</v>
      </c>
      <c r="B115" s="356" t="s">
        <v>121</v>
      </c>
      <c r="C115" s="356" t="s">
        <v>12</v>
      </c>
      <c r="D115" s="358">
        <v>54</v>
      </c>
      <c r="E115" s="356" t="s">
        <v>142</v>
      </c>
      <c r="F115" s="356">
        <v>70</v>
      </c>
      <c r="G115" s="356">
        <v>71</v>
      </c>
      <c r="H115" s="356" t="s">
        <v>150</v>
      </c>
      <c r="I115" s="356" t="s">
        <v>149</v>
      </c>
      <c r="J115" s="357" t="s">
        <v>15</v>
      </c>
    </row>
    <row r="116" spans="1:10">
      <c r="A116" s="352" t="s">
        <v>10</v>
      </c>
      <c r="B116" s="353" t="s">
        <v>121</v>
      </c>
      <c r="C116" s="353" t="s">
        <v>12</v>
      </c>
      <c r="D116" s="359">
        <v>54</v>
      </c>
      <c r="E116" s="353" t="s">
        <v>142</v>
      </c>
      <c r="F116" s="353">
        <v>71</v>
      </c>
      <c r="G116" s="353">
        <v>71.887</v>
      </c>
      <c r="H116" s="353" t="s">
        <v>151</v>
      </c>
      <c r="I116" s="353" t="s">
        <v>149</v>
      </c>
      <c r="J116" s="354" t="s">
        <v>15</v>
      </c>
    </row>
    <row r="117" spans="1:10">
      <c r="A117" s="355" t="s">
        <v>10</v>
      </c>
      <c r="B117" s="356" t="s">
        <v>121</v>
      </c>
      <c r="C117" s="356" t="s">
        <v>12</v>
      </c>
      <c r="D117" s="358">
        <v>54</v>
      </c>
      <c r="E117" s="356" t="s">
        <v>142</v>
      </c>
      <c r="F117" s="356">
        <v>71.887</v>
      </c>
      <c r="G117" s="356">
        <v>73</v>
      </c>
      <c r="H117" s="356" t="s">
        <v>152</v>
      </c>
      <c r="I117" s="356" t="s">
        <v>149</v>
      </c>
      <c r="J117" s="357" t="s">
        <v>15</v>
      </c>
    </row>
    <row r="118" spans="1:10">
      <c r="A118" s="352" t="s">
        <v>10</v>
      </c>
      <c r="B118" s="353" t="s">
        <v>121</v>
      </c>
      <c r="C118" s="353" t="s">
        <v>12</v>
      </c>
      <c r="D118" s="359">
        <v>54</v>
      </c>
      <c r="E118" s="353" t="s">
        <v>142</v>
      </c>
      <c r="F118" s="353">
        <v>73</v>
      </c>
      <c r="G118" s="353">
        <v>74</v>
      </c>
      <c r="H118" s="353" t="s">
        <v>153</v>
      </c>
      <c r="I118" s="353" t="s">
        <v>149</v>
      </c>
      <c r="J118" s="354" t="s">
        <v>15</v>
      </c>
    </row>
    <row r="119" spans="1:10">
      <c r="A119" s="355" t="s">
        <v>10</v>
      </c>
      <c r="B119" s="356" t="s">
        <v>121</v>
      </c>
      <c r="C119" s="356" t="s">
        <v>12</v>
      </c>
      <c r="D119" s="358">
        <v>54</v>
      </c>
      <c r="E119" s="356" t="s">
        <v>142</v>
      </c>
      <c r="F119" s="356">
        <v>74</v>
      </c>
      <c r="G119" s="356">
        <v>75.120999999999995</v>
      </c>
      <c r="H119" s="356" t="s">
        <v>154</v>
      </c>
      <c r="I119" s="356" t="s">
        <v>149</v>
      </c>
      <c r="J119" s="357" t="s">
        <v>15</v>
      </c>
    </row>
    <row r="120" spans="1:10">
      <c r="A120" s="352" t="s">
        <v>10</v>
      </c>
      <c r="B120" s="353" t="s">
        <v>121</v>
      </c>
      <c r="C120" s="353" t="s">
        <v>12</v>
      </c>
      <c r="D120" s="359">
        <v>54</v>
      </c>
      <c r="E120" s="353" t="s">
        <v>142</v>
      </c>
      <c r="F120" s="353">
        <v>75.120999999999995</v>
      </c>
      <c r="G120" s="353">
        <v>78.584999999999994</v>
      </c>
      <c r="H120" s="353" t="s">
        <v>155</v>
      </c>
      <c r="I120" s="353" t="s">
        <v>156</v>
      </c>
      <c r="J120" s="354" t="s">
        <v>15</v>
      </c>
    </row>
    <row r="121" spans="1:10">
      <c r="A121" s="355" t="s">
        <v>10</v>
      </c>
      <c r="B121" s="356" t="s">
        <v>121</v>
      </c>
      <c r="C121" s="356" t="s">
        <v>12</v>
      </c>
      <c r="D121" s="358">
        <v>54</v>
      </c>
      <c r="E121" s="356" t="s">
        <v>142</v>
      </c>
      <c r="F121" s="356">
        <v>78.584999999999994</v>
      </c>
      <c r="G121" s="356">
        <v>81.918999999999997</v>
      </c>
      <c r="H121" s="356" t="s">
        <v>157</v>
      </c>
      <c r="I121" s="356" t="s">
        <v>156</v>
      </c>
      <c r="J121" s="357" t="s">
        <v>15</v>
      </c>
    </row>
    <row r="122" spans="1:10">
      <c r="A122" s="352" t="s">
        <v>10</v>
      </c>
      <c r="B122" s="353" t="s">
        <v>121</v>
      </c>
      <c r="C122" s="353" t="s">
        <v>12</v>
      </c>
      <c r="D122" s="359">
        <v>54</v>
      </c>
      <c r="E122" s="353" t="s">
        <v>142</v>
      </c>
      <c r="F122" s="353">
        <v>81.918999999999997</v>
      </c>
      <c r="G122" s="353">
        <v>83</v>
      </c>
      <c r="H122" s="353" t="s">
        <v>158</v>
      </c>
      <c r="I122" s="353" t="s">
        <v>159</v>
      </c>
      <c r="J122" s="354" t="s">
        <v>15</v>
      </c>
    </row>
    <row r="123" spans="1:10">
      <c r="A123" s="355" t="s">
        <v>10</v>
      </c>
      <c r="B123" s="356" t="s">
        <v>121</v>
      </c>
      <c r="C123" s="356" t="s">
        <v>12</v>
      </c>
      <c r="D123" s="358">
        <v>54</v>
      </c>
      <c r="E123" s="356" t="s">
        <v>142</v>
      </c>
      <c r="F123" s="356">
        <v>83</v>
      </c>
      <c r="G123" s="356">
        <v>84</v>
      </c>
      <c r="H123" s="356" t="s">
        <v>160</v>
      </c>
      <c r="I123" s="356" t="s">
        <v>159</v>
      </c>
      <c r="J123" s="357" t="s">
        <v>15</v>
      </c>
    </row>
    <row r="124" spans="1:10">
      <c r="A124" s="352" t="s">
        <v>10</v>
      </c>
      <c r="B124" s="353" t="s">
        <v>121</v>
      </c>
      <c r="C124" s="353" t="s">
        <v>12</v>
      </c>
      <c r="D124" s="359">
        <v>54</v>
      </c>
      <c r="E124" s="353" t="s">
        <v>142</v>
      </c>
      <c r="F124" s="353">
        <v>84</v>
      </c>
      <c r="G124" s="353">
        <v>85</v>
      </c>
      <c r="H124" s="353" t="s">
        <v>161</v>
      </c>
      <c r="I124" s="353" t="s">
        <v>159</v>
      </c>
      <c r="J124" s="354" t="s">
        <v>15</v>
      </c>
    </row>
    <row r="125" spans="1:10">
      <c r="A125" s="355" t="s">
        <v>10</v>
      </c>
      <c r="B125" s="356" t="s">
        <v>121</v>
      </c>
      <c r="C125" s="356" t="s">
        <v>12</v>
      </c>
      <c r="D125" s="358">
        <v>54</v>
      </c>
      <c r="E125" s="356" t="s">
        <v>142</v>
      </c>
      <c r="F125" s="356">
        <v>85</v>
      </c>
      <c r="G125" s="356">
        <v>86.436000000000007</v>
      </c>
      <c r="H125" s="356" t="s">
        <v>162</v>
      </c>
      <c r="I125" s="356" t="s">
        <v>159</v>
      </c>
      <c r="J125" s="357" t="s">
        <v>15</v>
      </c>
    </row>
    <row r="126" spans="1:10">
      <c r="A126" s="352" t="s">
        <v>10</v>
      </c>
      <c r="B126" s="353" t="s">
        <v>121</v>
      </c>
      <c r="C126" s="353" t="s">
        <v>12</v>
      </c>
      <c r="D126" s="359">
        <v>54</v>
      </c>
      <c r="E126" s="353" t="s">
        <v>142</v>
      </c>
      <c r="F126" s="353">
        <v>86.436000000000007</v>
      </c>
      <c r="G126" s="353">
        <v>89</v>
      </c>
      <c r="H126" s="353" t="s">
        <v>163</v>
      </c>
      <c r="I126" s="353" t="s">
        <v>164</v>
      </c>
      <c r="J126" s="354" t="s">
        <v>15</v>
      </c>
    </row>
    <row r="127" spans="1:10">
      <c r="A127" s="355" t="s">
        <v>10</v>
      </c>
      <c r="B127" s="356" t="s">
        <v>121</v>
      </c>
      <c r="C127" s="356" t="s">
        <v>12</v>
      </c>
      <c r="D127" s="358">
        <v>54</v>
      </c>
      <c r="E127" s="356" t="s">
        <v>142</v>
      </c>
      <c r="F127" s="356">
        <v>89</v>
      </c>
      <c r="G127" s="356">
        <v>91.953000000000003</v>
      </c>
      <c r="H127" s="356" t="s">
        <v>165</v>
      </c>
      <c r="I127" s="356" t="s">
        <v>164</v>
      </c>
      <c r="J127" s="357" t="s">
        <v>15</v>
      </c>
    </row>
    <row r="128" spans="1:10">
      <c r="A128" s="352" t="s">
        <v>10</v>
      </c>
      <c r="B128" s="353" t="s">
        <v>121</v>
      </c>
      <c r="C128" s="353" t="s">
        <v>12</v>
      </c>
      <c r="D128" s="359">
        <v>54</v>
      </c>
      <c r="E128" s="353" t="s">
        <v>142</v>
      </c>
      <c r="F128" s="353">
        <v>91.953000000000003</v>
      </c>
      <c r="G128" s="353">
        <v>94</v>
      </c>
      <c r="H128" s="353" t="s">
        <v>166</v>
      </c>
      <c r="I128" s="353" t="s">
        <v>167</v>
      </c>
      <c r="J128" s="354" t="s">
        <v>15</v>
      </c>
    </row>
    <row r="129" spans="1:10">
      <c r="A129" s="355" t="s">
        <v>10</v>
      </c>
      <c r="B129" s="356" t="s">
        <v>121</v>
      </c>
      <c r="C129" s="356" t="s">
        <v>12</v>
      </c>
      <c r="D129" s="358">
        <v>54</v>
      </c>
      <c r="E129" s="356" t="s">
        <v>142</v>
      </c>
      <c r="F129" s="356">
        <v>94</v>
      </c>
      <c r="G129" s="356">
        <v>95</v>
      </c>
      <c r="H129" s="356" t="s">
        <v>168</v>
      </c>
      <c r="I129" s="356" t="s">
        <v>167</v>
      </c>
      <c r="J129" s="357" t="s">
        <v>15</v>
      </c>
    </row>
    <row r="130" spans="1:10">
      <c r="A130" s="352" t="s">
        <v>10</v>
      </c>
      <c r="B130" s="353" t="s">
        <v>121</v>
      </c>
      <c r="C130" s="353" t="s">
        <v>12</v>
      </c>
      <c r="D130" s="359">
        <v>54</v>
      </c>
      <c r="E130" s="353" t="s">
        <v>142</v>
      </c>
      <c r="F130" s="353">
        <v>95</v>
      </c>
      <c r="G130" s="353">
        <v>96</v>
      </c>
      <c r="H130" s="353" t="s">
        <v>169</v>
      </c>
      <c r="I130" s="353" t="s">
        <v>167</v>
      </c>
      <c r="J130" s="354" t="s">
        <v>15</v>
      </c>
    </row>
    <row r="131" spans="1:10">
      <c r="A131" s="355" t="s">
        <v>10</v>
      </c>
      <c r="B131" s="356" t="s">
        <v>121</v>
      </c>
      <c r="C131" s="356" t="s">
        <v>12</v>
      </c>
      <c r="D131" s="358">
        <v>54</v>
      </c>
      <c r="E131" s="356" t="s">
        <v>142</v>
      </c>
      <c r="F131" s="356">
        <v>96</v>
      </c>
      <c r="G131" s="356">
        <v>97.254999999999995</v>
      </c>
      <c r="H131" s="356" t="s">
        <v>170</v>
      </c>
      <c r="I131" s="356" t="s">
        <v>167</v>
      </c>
      <c r="J131" s="357" t="s">
        <v>15</v>
      </c>
    </row>
    <row r="132" spans="1:10">
      <c r="A132" s="352" t="s">
        <v>10</v>
      </c>
      <c r="B132" s="353" t="s">
        <v>121</v>
      </c>
      <c r="C132" s="353" t="s">
        <v>12</v>
      </c>
      <c r="D132" s="359">
        <v>54</v>
      </c>
      <c r="E132" s="353" t="s">
        <v>142</v>
      </c>
      <c r="F132" s="353">
        <v>97.254999999999995</v>
      </c>
      <c r="G132" s="353">
        <v>99</v>
      </c>
      <c r="H132" s="353" t="s">
        <v>171</v>
      </c>
      <c r="I132" s="353" t="s">
        <v>172</v>
      </c>
      <c r="J132" s="354" t="s">
        <v>15</v>
      </c>
    </row>
    <row r="133" spans="1:10">
      <c r="A133" s="355" t="s">
        <v>10</v>
      </c>
      <c r="B133" s="356" t="s">
        <v>121</v>
      </c>
      <c r="C133" s="356" t="s">
        <v>12</v>
      </c>
      <c r="D133" s="358">
        <v>54</v>
      </c>
      <c r="E133" s="356" t="s">
        <v>142</v>
      </c>
      <c r="F133" s="356">
        <v>99</v>
      </c>
      <c r="G133" s="356">
        <v>100</v>
      </c>
      <c r="H133" s="356" t="s">
        <v>173</v>
      </c>
      <c r="I133" s="356" t="s">
        <v>172</v>
      </c>
      <c r="J133" s="357" t="s">
        <v>15</v>
      </c>
    </row>
    <row r="134" spans="1:10">
      <c r="A134" s="352" t="s">
        <v>10</v>
      </c>
      <c r="B134" s="353" t="s">
        <v>121</v>
      </c>
      <c r="C134" s="353" t="s">
        <v>12</v>
      </c>
      <c r="D134" s="359">
        <v>54</v>
      </c>
      <c r="E134" s="353" t="s">
        <v>142</v>
      </c>
      <c r="F134" s="353">
        <v>100</v>
      </c>
      <c r="G134" s="353">
        <v>101.925</v>
      </c>
      <c r="H134" s="353" t="s">
        <v>174</v>
      </c>
      <c r="I134" s="353" t="s">
        <v>172</v>
      </c>
      <c r="J134" s="354" t="s">
        <v>15</v>
      </c>
    </row>
    <row r="135" spans="1:10">
      <c r="A135" s="355" t="s">
        <v>10</v>
      </c>
      <c r="B135" s="356" t="s">
        <v>121</v>
      </c>
      <c r="C135" s="356" t="s">
        <v>12</v>
      </c>
      <c r="D135" s="358">
        <v>54</v>
      </c>
      <c r="E135" s="356" t="s">
        <v>142</v>
      </c>
      <c r="F135" s="356">
        <v>101.925</v>
      </c>
      <c r="G135" s="356">
        <v>104</v>
      </c>
      <c r="H135" s="356" t="s">
        <v>175</v>
      </c>
      <c r="I135" s="356" t="s">
        <v>176</v>
      </c>
      <c r="J135" s="357" t="s">
        <v>15</v>
      </c>
    </row>
    <row r="136" spans="1:10">
      <c r="A136" s="352" t="s">
        <v>10</v>
      </c>
      <c r="B136" s="353" t="s">
        <v>121</v>
      </c>
      <c r="C136" s="353" t="s">
        <v>12</v>
      </c>
      <c r="D136" s="359">
        <v>54</v>
      </c>
      <c r="E136" s="353" t="s">
        <v>142</v>
      </c>
      <c r="F136" s="353">
        <v>104</v>
      </c>
      <c r="G136" s="353">
        <v>104.845</v>
      </c>
      <c r="H136" s="353" t="s">
        <v>177</v>
      </c>
      <c r="I136" s="353" t="s">
        <v>176</v>
      </c>
      <c r="J136" s="354" t="s">
        <v>15</v>
      </c>
    </row>
    <row r="137" spans="1:10">
      <c r="A137" s="355" t="s">
        <v>10</v>
      </c>
      <c r="B137" s="356" t="s">
        <v>121</v>
      </c>
      <c r="C137" s="356" t="s">
        <v>12</v>
      </c>
      <c r="D137" s="358">
        <v>54</v>
      </c>
      <c r="E137" s="356" t="s">
        <v>142</v>
      </c>
      <c r="F137" s="356">
        <v>104.845</v>
      </c>
      <c r="G137" s="356">
        <v>106.456</v>
      </c>
      <c r="H137" s="356" t="s">
        <v>178</v>
      </c>
      <c r="I137" s="356" t="s">
        <v>125</v>
      </c>
      <c r="J137" s="357" t="s">
        <v>15</v>
      </c>
    </row>
    <row r="138" spans="1:10">
      <c r="A138" s="352" t="s">
        <v>10</v>
      </c>
      <c r="B138" s="353" t="s">
        <v>121</v>
      </c>
      <c r="C138" s="353" t="s">
        <v>12</v>
      </c>
      <c r="D138" s="359">
        <v>54</v>
      </c>
      <c r="E138" s="353" t="s">
        <v>142</v>
      </c>
      <c r="F138" s="353">
        <v>106.456</v>
      </c>
      <c r="G138" s="353">
        <v>108.30500000000001</v>
      </c>
      <c r="H138" s="353" t="s">
        <v>179</v>
      </c>
      <c r="I138" s="353" t="s">
        <v>180</v>
      </c>
      <c r="J138" s="354" t="s">
        <v>15</v>
      </c>
    </row>
    <row r="139" spans="1:10">
      <c r="A139" s="355" t="s">
        <v>10</v>
      </c>
      <c r="B139" s="356" t="s">
        <v>121</v>
      </c>
      <c r="C139" s="356" t="s">
        <v>12</v>
      </c>
      <c r="D139" s="358">
        <v>54</v>
      </c>
      <c r="E139" s="356" t="s">
        <v>142</v>
      </c>
      <c r="F139" s="356">
        <v>106.456</v>
      </c>
      <c r="G139" s="356">
        <v>108.30500000000001</v>
      </c>
      <c r="H139" s="356" t="s">
        <v>181</v>
      </c>
      <c r="I139" s="356" t="s">
        <v>180</v>
      </c>
      <c r="J139" s="357" t="s">
        <v>15</v>
      </c>
    </row>
    <row r="140" spans="1:10">
      <c r="A140" s="352" t="s">
        <v>10</v>
      </c>
      <c r="B140" s="353" t="s">
        <v>121</v>
      </c>
      <c r="C140" s="353" t="s">
        <v>12</v>
      </c>
      <c r="D140" s="359">
        <v>54</v>
      </c>
      <c r="E140" s="353" t="s">
        <v>142</v>
      </c>
      <c r="F140" s="353">
        <v>108.30500000000001</v>
      </c>
      <c r="G140" s="353">
        <v>108.72799999999999</v>
      </c>
      <c r="H140" s="353" t="s">
        <v>182</v>
      </c>
      <c r="I140" s="353" t="s">
        <v>180</v>
      </c>
      <c r="J140" s="354" t="s">
        <v>15</v>
      </c>
    </row>
    <row r="141" spans="1:10">
      <c r="A141" s="355" t="s">
        <v>23</v>
      </c>
      <c r="B141" s="356" t="s">
        <v>24</v>
      </c>
      <c r="C141" s="356" t="s">
        <v>12</v>
      </c>
      <c r="D141" s="358">
        <v>55</v>
      </c>
      <c r="E141" s="356" t="s">
        <v>183</v>
      </c>
      <c r="F141" s="356">
        <v>76.257999999999996</v>
      </c>
      <c r="G141" s="356">
        <v>78</v>
      </c>
      <c r="H141" s="356" t="s">
        <v>184</v>
      </c>
      <c r="I141" s="356" t="s">
        <v>27</v>
      </c>
      <c r="J141" s="357" t="s">
        <v>28</v>
      </c>
    </row>
    <row r="142" spans="1:10">
      <c r="A142" s="352" t="s">
        <v>23</v>
      </c>
      <c r="B142" s="353" t="s">
        <v>24</v>
      </c>
      <c r="C142" s="353" t="s">
        <v>12</v>
      </c>
      <c r="D142" s="359">
        <v>55</v>
      </c>
      <c r="E142" s="353" t="s">
        <v>183</v>
      </c>
      <c r="F142" s="353">
        <v>78</v>
      </c>
      <c r="G142" s="353">
        <v>79.599999999999994</v>
      </c>
      <c r="H142" s="353" t="s">
        <v>185</v>
      </c>
      <c r="I142" s="353" t="s">
        <v>27</v>
      </c>
      <c r="J142" s="354" t="s">
        <v>28</v>
      </c>
    </row>
    <row r="143" spans="1:10">
      <c r="A143" s="355" t="s">
        <v>23</v>
      </c>
      <c r="B143" s="356" t="s">
        <v>24</v>
      </c>
      <c r="C143" s="356" t="s">
        <v>12</v>
      </c>
      <c r="D143" s="358">
        <v>55</v>
      </c>
      <c r="E143" s="356" t="s">
        <v>183</v>
      </c>
      <c r="F143" s="356">
        <v>79.599999999999994</v>
      </c>
      <c r="G143" s="356">
        <v>83</v>
      </c>
      <c r="H143" s="356" t="s">
        <v>186</v>
      </c>
      <c r="I143" s="356" t="s">
        <v>32</v>
      </c>
      <c r="J143" s="357" t="s">
        <v>28</v>
      </c>
    </row>
    <row r="144" spans="1:10">
      <c r="A144" s="352" t="s">
        <v>23</v>
      </c>
      <c r="B144" s="353" t="s">
        <v>24</v>
      </c>
      <c r="C144" s="353" t="s">
        <v>12</v>
      </c>
      <c r="D144" s="359">
        <v>55</v>
      </c>
      <c r="E144" s="353" t="s">
        <v>183</v>
      </c>
      <c r="F144" s="353">
        <v>83</v>
      </c>
      <c r="G144" s="353">
        <v>85</v>
      </c>
      <c r="H144" s="353" t="s">
        <v>187</v>
      </c>
      <c r="I144" s="353" t="s">
        <v>34</v>
      </c>
      <c r="J144" s="354" t="s">
        <v>28</v>
      </c>
    </row>
    <row r="145" spans="1:10">
      <c r="A145" s="355" t="s">
        <v>23</v>
      </c>
      <c r="B145" s="356" t="s">
        <v>24</v>
      </c>
      <c r="C145" s="356" t="s">
        <v>12</v>
      </c>
      <c r="D145" s="358">
        <v>55</v>
      </c>
      <c r="E145" s="356" t="s">
        <v>183</v>
      </c>
      <c r="F145" s="356">
        <v>85</v>
      </c>
      <c r="G145" s="356">
        <v>86</v>
      </c>
      <c r="H145" s="356" t="s">
        <v>188</v>
      </c>
      <c r="I145" s="356" t="s">
        <v>189</v>
      </c>
      <c r="J145" s="357" t="s">
        <v>28</v>
      </c>
    </row>
    <row r="146" spans="1:10">
      <c r="A146" s="352" t="s">
        <v>23</v>
      </c>
      <c r="B146" s="353" t="s">
        <v>24</v>
      </c>
      <c r="C146" s="353" t="s">
        <v>12</v>
      </c>
      <c r="D146" s="359">
        <v>55</v>
      </c>
      <c r="E146" s="353" t="s">
        <v>183</v>
      </c>
      <c r="F146" s="353">
        <v>86</v>
      </c>
      <c r="G146" s="353">
        <v>87.424999999999997</v>
      </c>
      <c r="H146" s="353" t="s">
        <v>190</v>
      </c>
      <c r="I146" s="353" t="s">
        <v>38</v>
      </c>
      <c r="J146" s="354" t="s">
        <v>28</v>
      </c>
    </row>
    <row r="147" spans="1:10">
      <c r="A147" s="355" t="s">
        <v>23</v>
      </c>
      <c r="B147" s="356" t="s">
        <v>24</v>
      </c>
      <c r="C147" s="356" t="s">
        <v>12</v>
      </c>
      <c r="D147" s="358">
        <v>55</v>
      </c>
      <c r="E147" s="356" t="s">
        <v>183</v>
      </c>
      <c r="F147" s="356">
        <v>87.424999999999997</v>
      </c>
      <c r="G147" s="356">
        <v>91</v>
      </c>
      <c r="H147" s="356" t="s">
        <v>191</v>
      </c>
      <c r="I147" s="356" t="s">
        <v>40</v>
      </c>
      <c r="J147" s="357" t="s">
        <v>28</v>
      </c>
    </row>
    <row r="148" spans="1:10">
      <c r="A148" s="352" t="s">
        <v>23</v>
      </c>
      <c r="B148" s="353" t="s">
        <v>24</v>
      </c>
      <c r="C148" s="353" t="s">
        <v>12</v>
      </c>
      <c r="D148" s="359">
        <v>55</v>
      </c>
      <c r="E148" s="353" t="s">
        <v>183</v>
      </c>
      <c r="F148" s="353">
        <v>91</v>
      </c>
      <c r="G148" s="353">
        <v>93</v>
      </c>
      <c r="H148" s="353" t="s">
        <v>192</v>
      </c>
      <c r="I148" s="353" t="s">
        <v>40</v>
      </c>
      <c r="J148" s="354" t="s">
        <v>28</v>
      </c>
    </row>
    <row r="149" spans="1:10">
      <c r="A149" s="355" t="s">
        <v>23</v>
      </c>
      <c r="B149" s="356" t="s">
        <v>24</v>
      </c>
      <c r="C149" s="356" t="s">
        <v>12</v>
      </c>
      <c r="D149" s="358">
        <v>55</v>
      </c>
      <c r="E149" s="356" t="s">
        <v>183</v>
      </c>
      <c r="F149" s="356">
        <v>93</v>
      </c>
      <c r="G149" s="356">
        <v>95</v>
      </c>
      <c r="H149" s="356" t="s">
        <v>193</v>
      </c>
      <c r="I149" s="356" t="s">
        <v>40</v>
      </c>
      <c r="J149" s="357" t="s">
        <v>28</v>
      </c>
    </row>
    <row r="150" spans="1:10">
      <c r="A150" s="352" t="s">
        <v>23</v>
      </c>
      <c r="B150" s="353" t="s">
        <v>24</v>
      </c>
      <c r="C150" s="353" t="s">
        <v>12</v>
      </c>
      <c r="D150" s="359">
        <v>55</v>
      </c>
      <c r="E150" s="353" t="s">
        <v>183</v>
      </c>
      <c r="F150" s="353">
        <v>95</v>
      </c>
      <c r="G150" s="353">
        <v>97.728999999999999</v>
      </c>
      <c r="H150" s="353" t="s">
        <v>194</v>
      </c>
      <c r="I150" s="353" t="s">
        <v>40</v>
      </c>
      <c r="J150" s="354" t="s">
        <v>28</v>
      </c>
    </row>
    <row r="151" spans="1:10">
      <c r="A151" s="355" t="s">
        <v>23</v>
      </c>
      <c r="B151" s="356" t="s">
        <v>24</v>
      </c>
      <c r="C151" s="356" t="s">
        <v>12</v>
      </c>
      <c r="D151" s="358">
        <v>55</v>
      </c>
      <c r="E151" s="356" t="s">
        <v>183</v>
      </c>
      <c r="F151" s="356">
        <v>97.728999999999999</v>
      </c>
      <c r="G151" s="356">
        <v>102</v>
      </c>
      <c r="H151" s="356" t="s">
        <v>195</v>
      </c>
      <c r="I151" s="356" t="s">
        <v>196</v>
      </c>
      <c r="J151" s="357" t="s">
        <v>28</v>
      </c>
    </row>
    <row r="152" spans="1:10">
      <c r="A152" s="352" t="s">
        <v>23</v>
      </c>
      <c r="B152" s="353" t="s">
        <v>24</v>
      </c>
      <c r="C152" s="353" t="s">
        <v>12</v>
      </c>
      <c r="D152" s="359">
        <v>55</v>
      </c>
      <c r="E152" s="353" t="s">
        <v>183</v>
      </c>
      <c r="F152" s="353">
        <v>102</v>
      </c>
      <c r="G152" s="353">
        <v>103</v>
      </c>
      <c r="H152" s="353">
        <v>1031022</v>
      </c>
      <c r="I152" s="353" t="s">
        <v>45</v>
      </c>
      <c r="J152" s="354" t="s">
        <v>28</v>
      </c>
    </row>
    <row r="153" spans="1:10">
      <c r="A153" s="355" t="s">
        <v>23</v>
      </c>
      <c r="B153" s="356" t="s">
        <v>24</v>
      </c>
      <c r="C153" s="356" t="s">
        <v>12</v>
      </c>
      <c r="D153" s="358">
        <v>55</v>
      </c>
      <c r="E153" s="356" t="s">
        <v>183</v>
      </c>
      <c r="F153" s="356">
        <v>103</v>
      </c>
      <c r="G153" s="356">
        <v>105.501</v>
      </c>
      <c r="H153" s="356">
        <v>1051032</v>
      </c>
      <c r="I153" s="356" t="s">
        <v>45</v>
      </c>
      <c r="J153" s="357" t="s">
        <v>28</v>
      </c>
    </row>
    <row r="154" spans="1:10">
      <c r="A154" s="352" t="s">
        <v>23</v>
      </c>
      <c r="B154" s="353" t="s">
        <v>24</v>
      </c>
      <c r="C154" s="353" t="s">
        <v>12</v>
      </c>
      <c r="D154" s="359">
        <v>55</v>
      </c>
      <c r="E154" s="353" t="s">
        <v>183</v>
      </c>
      <c r="F154" s="353">
        <v>105.501</v>
      </c>
      <c r="G154" s="353">
        <v>108.349</v>
      </c>
      <c r="H154" s="353" t="s">
        <v>197</v>
      </c>
      <c r="I154" s="353" t="s">
        <v>47</v>
      </c>
      <c r="J154" s="354" t="s">
        <v>28</v>
      </c>
    </row>
    <row r="155" spans="1:10">
      <c r="A155" s="355" t="s">
        <v>23</v>
      </c>
      <c r="B155" s="356" t="s">
        <v>24</v>
      </c>
      <c r="C155" s="356" t="s">
        <v>12</v>
      </c>
      <c r="D155" s="358">
        <v>55</v>
      </c>
      <c r="E155" s="356" t="s">
        <v>183</v>
      </c>
      <c r="F155" s="356">
        <v>108.349</v>
      </c>
      <c r="G155" s="356">
        <v>110</v>
      </c>
      <c r="H155" s="356" t="s">
        <v>198</v>
      </c>
      <c r="I155" s="356" t="s">
        <v>47</v>
      </c>
      <c r="J155" s="357" t="s">
        <v>28</v>
      </c>
    </row>
    <row r="156" spans="1:10">
      <c r="A156" s="352" t="s">
        <v>23</v>
      </c>
      <c r="B156" s="353" t="s">
        <v>24</v>
      </c>
      <c r="C156" s="353" t="s">
        <v>12</v>
      </c>
      <c r="D156" s="359">
        <v>55</v>
      </c>
      <c r="E156" s="353" t="s">
        <v>183</v>
      </c>
      <c r="F156" s="353">
        <v>110</v>
      </c>
      <c r="G156" s="353">
        <v>111</v>
      </c>
      <c r="H156" s="353" t="s">
        <v>199</v>
      </c>
      <c r="I156" s="353" t="s">
        <v>47</v>
      </c>
      <c r="J156" s="354" t="s">
        <v>28</v>
      </c>
    </row>
    <row r="157" spans="1:10">
      <c r="A157" s="355" t="s">
        <v>23</v>
      </c>
      <c r="B157" s="356" t="s">
        <v>24</v>
      </c>
      <c r="C157" s="356" t="s">
        <v>12</v>
      </c>
      <c r="D157" s="358">
        <v>55</v>
      </c>
      <c r="E157" s="356" t="s">
        <v>183</v>
      </c>
      <c r="F157" s="356">
        <v>111</v>
      </c>
      <c r="G157" s="356">
        <v>112</v>
      </c>
      <c r="H157" s="356" t="s">
        <v>200</v>
      </c>
      <c r="I157" s="356" t="s">
        <v>47</v>
      </c>
      <c r="J157" s="357" t="s">
        <v>28</v>
      </c>
    </row>
    <row r="158" spans="1:10">
      <c r="A158" s="352" t="s">
        <v>23</v>
      </c>
      <c r="B158" s="353" t="s">
        <v>24</v>
      </c>
      <c r="C158" s="353" t="s">
        <v>12</v>
      </c>
      <c r="D158" s="359">
        <v>55</v>
      </c>
      <c r="E158" s="353" t="s">
        <v>183</v>
      </c>
      <c r="F158" s="353">
        <v>112</v>
      </c>
      <c r="G158" s="353">
        <v>113.337</v>
      </c>
      <c r="H158" s="353" t="s">
        <v>201</v>
      </c>
      <c r="I158" s="353" t="s">
        <v>47</v>
      </c>
      <c r="J158" s="354" t="s">
        <v>28</v>
      </c>
    </row>
    <row r="159" spans="1:10">
      <c r="A159" s="355" t="s">
        <v>23</v>
      </c>
      <c r="B159" s="356" t="s">
        <v>24</v>
      </c>
      <c r="C159" s="356" t="s">
        <v>12</v>
      </c>
      <c r="D159" s="358">
        <v>55</v>
      </c>
      <c r="E159" s="356" t="s">
        <v>183</v>
      </c>
      <c r="F159" s="356">
        <v>113.337</v>
      </c>
      <c r="G159" s="356">
        <v>118.181</v>
      </c>
      <c r="H159" s="356" t="s">
        <v>202</v>
      </c>
      <c r="I159" s="356" t="s">
        <v>203</v>
      </c>
      <c r="J159" s="357" t="s">
        <v>28</v>
      </c>
    </row>
    <row r="160" spans="1:10">
      <c r="A160" s="352" t="s">
        <v>23</v>
      </c>
      <c r="B160" s="353" t="s">
        <v>24</v>
      </c>
      <c r="C160" s="353" t="s">
        <v>12</v>
      </c>
      <c r="D160" s="359">
        <v>55</v>
      </c>
      <c r="E160" s="353" t="s">
        <v>183</v>
      </c>
      <c r="F160" s="353">
        <v>118.181</v>
      </c>
      <c r="G160" s="353">
        <v>120</v>
      </c>
      <c r="H160" s="353" t="s">
        <v>204</v>
      </c>
      <c r="I160" s="353" t="s">
        <v>203</v>
      </c>
      <c r="J160" s="354" t="s">
        <v>28</v>
      </c>
    </row>
    <row r="161" spans="1:10">
      <c r="A161" s="355" t="s">
        <v>23</v>
      </c>
      <c r="B161" s="356" t="s">
        <v>24</v>
      </c>
      <c r="C161" s="356" t="s">
        <v>12</v>
      </c>
      <c r="D161" s="358">
        <v>55</v>
      </c>
      <c r="E161" s="356" t="s">
        <v>183</v>
      </c>
      <c r="F161" s="356">
        <v>120</v>
      </c>
      <c r="G161" s="356">
        <v>121</v>
      </c>
      <c r="H161" s="356" t="s">
        <v>205</v>
      </c>
      <c r="I161" s="356" t="s">
        <v>55</v>
      </c>
      <c r="J161" s="357" t="s">
        <v>28</v>
      </c>
    </row>
    <row r="162" spans="1:10">
      <c r="A162" s="352" t="s">
        <v>23</v>
      </c>
      <c r="B162" s="353" t="s">
        <v>24</v>
      </c>
      <c r="C162" s="353" t="s">
        <v>12</v>
      </c>
      <c r="D162" s="359">
        <v>55</v>
      </c>
      <c r="E162" s="353" t="s">
        <v>183</v>
      </c>
      <c r="F162" s="353">
        <v>121</v>
      </c>
      <c r="G162" s="353">
        <v>123</v>
      </c>
      <c r="H162" s="353">
        <v>1231212</v>
      </c>
      <c r="I162" s="353" t="s">
        <v>55</v>
      </c>
      <c r="J162" s="354" t="s">
        <v>28</v>
      </c>
    </row>
    <row r="163" spans="1:10">
      <c r="A163" s="355" t="s">
        <v>23</v>
      </c>
      <c r="B163" s="356" t="s">
        <v>24</v>
      </c>
      <c r="C163" s="356" t="s">
        <v>12</v>
      </c>
      <c r="D163" s="358">
        <v>55</v>
      </c>
      <c r="E163" s="356" t="s">
        <v>183</v>
      </c>
      <c r="F163" s="356">
        <v>123</v>
      </c>
      <c r="G163" s="356">
        <v>124</v>
      </c>
      <c r="H163" s="356">
        <v>1241232</v>
      </c>
      <c r="I163" s="356" t="s">
        <v>55</v>
      </c>
      <c r="J163" s="357" t="s">
        <v>28</v>
      </c>
    </row>
    <row r="164" spans="1:10">
      <c r="A164" s="352" t="s">
        <v>23</v>
      </c>
      <c r="B164" s="353" t="s">
        <v>24</v>
      </c>
      <c r="C164" s="353" t="s">
        <v>12</v>
      </c>
      <c r="D164" s="359">
        <v>55</v>
      </c>
      <c r="E164" s="353" t="s">
        <v>183</v>
      </c>
      <c r="F164" s="353">
        <v>124</v>
      </c>
      <c r="G164" s="353">
        <v>125</v>
      </c>
      <c r="H164" s="353">
        <v>1251242</v>
      </c>
      <c r="I164" s="353" t="s">
        <v>55</v>
      </c>
      <c r="J164" s="354" t="s">
        <v>28</v>
      </c>
    </row>
    <row r="165" spans="1:10">
      <c r="A165" s="355" t="s">
        <v>23</v>
      </c>
      <c r="B165" s="356" t="s">
        <v>24</v>
      </c>
      <c r="C165" s="356" t="s">
        <v>12</v>
      </c>
      <c r="D165" s="358">
        <v>55</v>
      </c>
      <c r="E165" s="356" t="s">
        <v>183</v>
      </c>
      <c r="F165" s="356">
        <v>125</v>
      </c>
      <c r="G165" s="356">
        <v>126</v>
      </c>
      <c r="H165" s="356">
        <v>1261252</v>
      </c>
      <c r="I165" s="356" t="s">
        <v>55</v>
      </c>
      <c r="J165" s="357" t="s">
        <v>28</v>
      </c>
    </row>
    <row r="166" spans="1:10">
      <c r="A166" s="352" t="s">
        <v>23</v>
      </c>
      <c r="B166" s="353" t="s">
        <v>24</v>
      </c>
      <c r="C166" s="353" t="s">
        <v>12</v>
      </c>
      <c r="D166" s="359">
        <v>55</v>
      </c>
      <c r="E166" s="353" t="s">
        <v>183</v>
      </c>
      <c r="F166" s="353">
        <v>126</v>
      </c>
      <c r="G166" s="353">
        <v>127.20099999999999</v>
      </c>
      <c r="H166" s="353" t="s">
        <v>206</v>
      </c>
      <c r="I166" s="353" t="s">
        <v>55</v>
      </c>
      <c r="J166" s="354" t="s">
        <v>28</v>
      </c>
    </row>
    <row r="167" spans="1:10">
      <c r="A167" s="355" t="s">
        <v>23</v>
      </c>
      <c r="B167" s="356" t="s">
        <v>24</v>
      </c>
      <c r="C167" s="356" t="s">
        <v>12</v>
      </c>
      <c r="D167" s="358">
        <v>55</v>
      </c>
      <c r="E167" s="356" t="s">
        <v>183</v>
      </c>
      <c r="F167" s="356">
        <v>127.20099999999999</v>
      </c>
      <c r="G167" s="356">
        <v>130</v>
      </c>
      <c r="H167" s="356" t="s">
        <v>207</v>
      </c>
      <c r="I167" s="356" t="s">
        <v>59</v>
      </c>
      <c r="J167" s="357" t="s">
        <v>28</v>
      </c>
    </row>
    <row r="168" spans="1:10">
      <c r="A168" s="352" t="s">
        <v>23</v>
      </c>
      <c r="B168" s="353" t="s">
        <v>24</v>
      </c>
      <c r="C168" s="353" t="s">
        <v>12</v>
      </c>
      <c r="D168" s="359">
        <v>55</v>
      </c>
      <c r="E168" s="353" t="s">
        <v>183</v>
      </c>
      <c r="F168" s="353">
        <v>130</v>
      </c>
      <c r="G168" s="353">
        <v>134</v>
      </c>
      <c r="H168" s="353" t="s">
        <v>208</v>
      </c>
      <c r="I168" s="353" t="s">
        <v>59</v>
      </c>
      <c r="J168" s="354" t="s">
        <v>28</v>
      </c>
    </row>
    <row r="169" spans="1:10">
      <c r="A169" s="355" t="s">
        <v>23</v>
      </c>
      <c r="B169" s="356" t="s">
        <v>24</v>
      </c>
      <c r="C169" s="356" t="s">
        <v>12</v>
      </c>
      <c r="D169" s="358">
        <v>55</v>
      </c>
      <c r="E169" s="356" t="s">
        <v>183</v>
      </c>
      <c r="F169" s="356">
        <v>134</v>
      </c>
      <c r="G169" s="356">
        <v>137.46600000000001</v>
      </c>
      <c r="H169" s="356" t="s">
        <v>209</v>
      </c>
      <c r="I169" s="356" t="s">
        <v>59</v>
      </c>
      <c r="J169" s="357" t="s">
        <v>28</v>
      </c>
    </row>
    <row r="170" spans="1:10">
      <c r="A170" s="352" t="s">
        <v>23</v>
      </c>
      <c r="B170" s="353" t="s">
        <v>24</v>
      </c>
      <c r="C170" s="353" t="s">
        <v>12</v>
      </c>
      <c r="D170" s="359">
        <v>55</v>
      </c>
      <c r="E170" s="353" t="s">
        <v>183</v>
      </c>
      <c r="F170" s="353">
        <v>137.46600000000001</v>
      </c>
      <c r="G170" s="353">
        <v>139</v>
      </c>
      <c r="H170" s="353" t="s">
        <v>210</v>
      </c>
      <c r="I170" s="353" t="s">
        <v>63</v>
      </c>
      <c r="J170" s="354" t="s">
        <v>28</v>
      </c>
    </row>
    <row r="171" spans="1:10">
      <c r="A171" s="355" t="s">
        <v>23</v>
      </c>
      <c r="B171" s="356" t="s">
        <v>24</v>
      </c>
      <c r="C171" s="356" t="s">
        <v>12</v>
      </c>
      <c r="D171" s="358">
        <v>55</v>
      </c>
      <c r="E171" s="356" t="s">
        <v>183</v>
      </c>
      <c r="F171" s="356">
        <v>139</v>
      </c>
      <c r="G171" s="356">
        <v>140</v>
      </c>
      <c r="H171" s="356">
        <v>1401392</v>
      </c>
      <c r="I171" s="356" t="s">
        <v>63</v>
      </c>
      <c r="J171" s="357" t="s">
        <v>28</v>
      </c>
    </row>
    <row r="172" spans="1:10">
      <c r="A172" s="352" t="s">
        <v>23</v>
      </c>
      <c r="B172" s="353" t="s">
        <v>24</v>
      </c>
      <c r="C172" s="353" t="s">
        <v>12</v>
      </c>
      <c r="D172" s="359">
        <v>55</v>
      </c>
      <c r="E172" s="353" t="s">
        <v>183</v>
      </c>
      <c r="F172" s="353">
        <v>140</v>
      </c>
      <c r="G172" s="353">
        <v>142</v>
      </c>
      <c r="H172" s="353" t="s">
        <v>211</v>
      </c>
      <c r="I172" s="353" t="s">
        <v>63</v>
      </c>
      <c r="J172" s="354" t="s">
        <v>28</v>
      </c>
    </row>
    <row r="173" spans="1:10">
      <c r="A173" s="355" t="s">
        <v>23</v>
      </c>
      <c r="B173" s="356" t="s">
        <v>24</v>
      </c>
      <c r="C173" s="356" t="s">
        <v>12</v>
      </c>
      <c r="D173" s="358">
        <v>55</v>
      </c>
      <c r="E173" s="356" t="s">
        <v>183</v>
      </c>
      <c r="F173" s="356">
        <v>142</v>
      </c>
      <c r="G173" s="356">
        <v>144</v>
      </c>
      <c r="H173" s="356" t="s">
        <v>212</v>
      </c>
      <c r="I173" s="356" t="s">
        <v>63</v>
      </c>
      <c r="J173" s="357" t="s">
        <v>28</v>
      </c>
    </row>
    <row r="174" spans="1:10">
      <c r="A174" s="352" t="s">
        <v>23</v>
      </c>
      <c r="B174" s="353" t="s">
        <v>24</v>
      </c>
      <c r="C174" s="353" t="s">
        <v>12</v>
      </c>
      <c r="D174" s="359">
        <v>55</v>
      </c>
      <c r="E174" s="353" t="s">
        <v>183</v>
      </c>
      <c r="F174" s="353">
        <v>144</v>
      </c>
      <c r="G174" s="353">
        <v>145.67599999999999</v>
      </c>
      <c r="H174" s="353" t="s">
        <v>213</v>
      </c>
      <c r="I174" s="353" t="s">
        <v>63</v>
      </c>
      <c r="J174" s="354" t="s">
        <v>28</v>
      </c>
    </row>
    <row r="175" spans="1:10">
      <c r="A175" s="355" t="s">
        <v>23</v>
      </c>
      <c r="B175" s="356" t="s">
        <v>24</v>
      </c>
      <c r="C175" s="356" t="s">
        <v>12</v>
      </c>
      <c r="D175" s="358">
        <v>55</v>
      </c>
      <c r="E175" s="356" t="s">
        <v>183</v>
      </c>
      <c r="F175" s="356">
        <v>145.67599999999999</v>
      </c>
      <c r="G175" s="356">
        <v>147</v>
      </c>
      <c r="H175" s="356" t="s">
        <v>214</v>
      </c>
      <c r="I175" s="356" t="s">
        <v>63</v>
      </c>
      <c r="J175" s="357" t="s">
        <v>28</v>
      </c>
    </row>
    <row r="176" spans="1:10">
      <c r="A176" s="352" t="s">
        <v>23</v>
      </c>
      <c r="B176" s="353" t="s">
        <v>24</v>
      </c>
      <c r="C176" s="353" t="s">
        <v>12</v>
      </c>
      <c r="D176" s="359">
        <v>55</v>
      </c>
      <c r="E176" s="353" t="s">
        <v>183</v>
      </c>
      <c r="F176" s="353">
        <v>147</v>
      </c>
      <c r="G176" s="353">
        <v>148</v>
      </c>
      <c r="H176" s="353" t="s">
        <v>215</v>
      </c>
      <c r="I176" s="353" t="s">
        <v>69</v>
      </c>
      <c r="J176" s="354" t="s">
        <v>28</v>
      </c>
    </row>
    <row r="177" spans="1:10">
      <c r="A177" s="355" t="s">
        <v>23</v>
      </c>
      <c r="B177" s="356" t="s">
        <v>24</v>
      </c>
      <c r="C177" s="356" t="s">
        <v>12</v>
      </c>
      <c r="D177" s="358">
        <v>55</v>
      </c>
      <c r="E177" s="356" t="s">
        <v>183</v>
      </c>
      <c r="F177" s="356">
        <v>148</v>
      </c>
      <c r="G177" s="356">
        <v>149</v>
      </c>
      <c r="H177" s="356">
        <v>1491482</v>
      </c>
      <c r="I177" s="356" t="s">
        <v>69</v>
      </c>
      <c r="J177" s="357" t="s">
        <v>28</v>
      </c>
    </row>
    <row r="178" spans="1:10">
      <c r="A178" s="352" t="s">
        <v>23</v>
      </c>
      <c r="B178" s="353" t="s">
        <v>24</v>
      </c>
      <c r="C178" s="353" t="s">
        <v>12</v>
      </c>
      <c r="D178" s="359">
        <v>55</v>
      </c>
      <c r="E178" s="353" t="s">
        <v>183</v>
      </c>
      <c r="F178" s="353">
        <v>149</v>
      </c>
      <c r="G178" s="353">
        <v>150</v>
      </c>
      <c r="H178" s="353">
        <v>1501492</v>
      </c>
      <c r="I178" s="353" t="s">
        <v>69</v>
      </c>
      <c r="J178" s="354" t="s">
        <v>28</v>
      </c>
    </row>
    <row r="179" spans="1:10">
      <c r="A179" s="355" t="s">
        <v>23</v>
      </c>
      <c r="B179" s="356" t="s">
        <v>24</v>
      </c>
      <c r="C179" s="356" t="s">
        <v>12</v>
      </c>
      <c r="D179" s="358">
        <v>55</v>
      </c>
      <c r="E179" s="356" t="s">
        <v>183</v>
      </c>
      <c r="F179" s="356">
        <v>150</v>
      </c>
      <c r="G179" s="356">
        <v>151.89099999999999</v>
      </c>
      <c r="H179" s="356" t="s">
        <v>216</v>
      </c>
      <c r="I179" s="356" t="s">
        <v>69</v>
      </c>
      <c r="J179" s="357" t="s">
        <v>28</v>
      </c>
    </row>
    <row r="180" spans="1:10">
      <c r="A180" s="352" t="s">
        <v>23</v>
      </c>
      <c r="B180" s="353" t="s">
        <v>24</v>
      </c>
      <c r="C180" s="353" t="s">
        <v>12</v>
      </c>
      <c r="D180" s="359">
        <v>55</v>
      </c>
      <c r="E180" s="353" t="s">
        <v>183</v>
      </c>
      <c r="F180" s="353">
        <v>151.89099999999999</v>
      </c>
      <c r="G180" s="353">
        <v>153</v>
      </c>
      <c r="H180" s="353" t="s">
        <v>217</v>
      </c>
      <c r="I180" s="353" t="s">
        <v>69</v>
      </c>
      <c r="J180" s="354" t="s">
        <v>28</v>
      </c>
    </row>
    <row r="181" spans="1:10">
      <c r="A181" s="360" t="s">
        <v>23</v>
      </c>
      <c r="B181" s="361" t="s">
        <v>24</v>
      </c>
      <c r="C181" s="361" t="s">
        <v>12</v>
      </c>
      <c r="D181" s="362">
        <v>55</v>
      </c>
      <c r="E181" s="361" t="s">
        <v>183</v>
      </c>
      <c r="F181" s="361">
        <v>153</v>
      </c>
      <c r="G181" s="361">
        <v>154</v>
      </c>
      <c r="H181" s="361" t="s">
        <v>218</v>
      </c>
      <c r="I181" s="361" t="s">
        <v>73</v>
      </c>
      <c r="J181" s="363" t="s">
        <v>28</v>
      </c>
    </row>
    <row r="182" spans="1:10">
      <c r="A182" s="352" t="s">
        <v>23</v>
      </c>
      <c r="B182" s="353" t="s">
        <v>24</v>
      </c>
      <c r="C182" s="353" t="s">
        <v>12</v>
      </c>
      <c r="D182" s="359">
        <v>55</v>
      </c>
      <c r="E182" s="353" t="s">
        <v>183</v>
      </c>
      <c r="F182" s="353">
        <v>154</v>
      </c>
      <c r="G182" s="353">
        <v>155</v>
      </c>
      <c r="H182" s="353">
        <v>1551542</v>
      </c>
      <c r="I182" s="353" t="s">
        <v>69</v>
      </c>
      <c r="J182" s="354" t="s">
        <v>28</v>
      </c>
    </row>
    <row r="183" spans="1:10">
      <c r="A183" s="355" t="s">
        <v>23</v>
      </c>
      <c r="B183" s="356" t="s">
        <v>24</v>
      </c>
      <c r="C183" s="356" t="s">
        <v>12</v>
      </c>
      <c r="D183" s="358">
        <v>55</v>
      </c>
      <c r="E183" s="356" t="s">
        <v>183</v>
      </c>
      <c r="F183" s="356">
        <v>155</v>
      </c>
      <c r="G183" s="356">
        <v>156</v>
      </c>
      <c r="H183" s="356">
        <v>1561552</v>
      </c>
      <c r="I183" s="356" t="s">
        <v>69</v>
      </c>
      <c r="J183" s="357" t="s">
        <v>28</v>
      </c>
    </row>
    <row r="184" spans="1:10">
      <c r="A184" s="352" t="s">
        <v>23</v>
      </c>
      <c r="B184" s="353" t="s">
        <v>24</v>
      </c>
      <c r="C184" s="353" t="s">
        <v>12</v>
      </c>
      <c r="D184" s="359">
        <v>55</v>
      </c>
      <c r="E184" s="353" t="s">
        <v>183</v>
      </c>
      <c r="F184" s="353">
        <v>156</v>
      </c>
      <c r="G184" s="353">
        <v>157</v>
      </c>
      <c r="H184" s="353">
        <v>1571562</v>
      </c>
      <c r="I184" s="353" t="s">
        <v>69</v>
      </c>
      <c r="J184" s="354" t="s">
        <v>28</v>
      </c>
    </row>
    <row r="185" spans="1:10">
      <c r="A185" s="355" t="s">
        <v>23</v>
      </c>
      <c r="B185" s="356" t="s">
        <v>24</v>
      </c>
      <c r="C185" s="356" t="s">
        <v>12</v>
      </c>
      <c r="D185" s="358">
        <v>55</v>
      </c>
      <c r="E185" s="356" t="s">
        <v>183</v>
      </c>
      <c r="F185" s="356">
        <v>157</v>
      </c>
      <c r="G185" s="356">
        <v>158</v>
      </c>
      <c r="H185" s="356" t="s">
        <v>219</v>
      </c>
      <c r="I185" s="356" t="s">
        <v>69</v>
      </c>
      <c r="J185" s="357" t="s">
        <v>28</v>
      </c>
    </row>
    <row r="186" spans="1:10">
      <c r="A186" s="352" t="s">
        <v>23</v>
      </c>
      <c r="B186" s="353" t="s">
        <v>24</v>
      </c>
      <c r="C186" s="353" t="s">
        <v>12</v>
      </c>
      <c r="D186" s="359">
        <v>55</v>
      </c>
      <c r="E186" s="353" t="s">
        <v>183</v>
      </c>
      <c r="F186" s="353">
        <v>158</v>
      </c>
      <c r="G186" s="353">
        <v>159</v>
      </c>
      <c r="H186" s="353" t="s">
        <v>220</v>
      </c>
      <c r="I186" s="353" t="s">
        <v>69</v>
      </c>
      <c r="J186" s="354" t="s">
        <v>28</v>
      </c>
    </row>
    <row r="187" spans="1:10">
      <c r="A187" s="355" t="s">
        <v>76</v>
      </c>
      <c r="B187" s="356" t="s">
        <v>77</v>
      </c>
      <c r="C187" s="356" t="s">
        <v>12</v>
      </c>
      <c r="D187" s="358">
        <v>56</v>
      </c>
      <c r="E187" s="356" t="s">
        <v>221</v>
      </c>
      <c r="F187" s="356">
        <v>146.83500000000001</v>
      </c>
      <c r="G187" s="356">
        <v>149.19999999999999</v>
      </c>
      <c r="H187" s="356" t="s">
        <v>222</v>
      </c>
      <c r="I187" s="356" t="s">
        <v>83</v>
      </c>
      <c r="J187" s="357" t="s">
        <v>81</v>
      </c>
    </row>
    <row r="188" spans="1:10">
      <c r="A188" s="352" t="s">
        <v>76</v>
      </c>
      <c r="B188" s="353" t="s">
        <v>77</v>
      </c>
      <c r="C188" s="353" t="s">
        <v>12</v>
      </c>
      <c r="D188" s="359">
        <v>56</v>
      </c>
      <c r="E188" s="353" t="s">
        <v>221</v>
      </c>
      <c r="F188" s="353">
        <v>149.19999999999999</v>
      </c>
      <c r="G188" s="353">
        <v>151.506</v>
      </c>
      <c r="H188" s="353" t="s">
        <v>223</v>
      </c>
      <c r="I188" s="353" t="s">
        <v>83</v>
      </c>
      <c r="J188" s="354" t="s">
        <v>81</v>
      </c>
    </row>
    <row r="189" spans="1:10">
      <c r="A189" s="355" t="s">
        <v>76</v>
      </c>
      <c r="B189" s="356" t="s">
        <v>77</v>
      </c>
      <c r="C189" s="356" t="s">
        <v>12</v>
      </c>
      <c r="D189" s="358">
        <v>56</v>
      </c>
      <c r="E189" s="356" t="s">
        <v>221</v>
      </c>
      <c r="F189" s="356">
        <v>151.506</v>
      </c>
      <c r="G189" s="356">
        <v>153.958</v>
      </c>
      <c r="H189" s="356" t="s">
        <v>224</v>
      </c>
      <c r="I189" s="356" t="s">
        <v>83</v>
      </c>
      <c r="J189" s="357" t="s">
        <v>81</v>
      </c>
    </row>
    <row r="190" spans="1:10">
      <c r="A190" s="352" t="s">
        <v>76</v>
      </c>
      <c r="B190" s="353" t="s">
        <v>77</v>
      </c>
      <c r="C190" s="353" t="s">
        <v>12</v>
      </c>
      <c r="D190" s="359">
        <v>56</v>
      </c>
      <c r="E190" s="353" t="s">
        <v>221</v>
      </c>
      <c r="F190" s="353">
        <v>153.958</v>
      </c>
      <c r="G190" s="353">
        <v>157.929</v>
      </c>
      <c r="H190" s="353" t="s">
        <v>225</v>
      </c>
      <c r="I190" s="353" t="s">
        <v>226</v>
      </c>
      <c r="J190" s="354" t="s">
        <v>81</v>
      </c>
    </row>
    <row r="191" spans="1:10">
      <c r="A191" s="355" t="s">
        <v>76</v>
      </c>
      <c r="B191" s="356" t="s">
        <v>77</v>
      </c>
      <c r="C191" s="356" t="s">
        <v>12</v>
      </c>
      <c r="D191" s="358">
        <v>56</v>
      </c>
      <c r="E191" s="356" t="s">
        <v>221</v>
      </c>
      <c r="F191" s="356">
        <v>157.929</v>
      </c>
      <c r="G191" s="356">
        <v>159.25800000000001</v>
      </c>
      <c r="H191" s="356" t="s">
        <v>227</v>
      </c>
      <c r="I191" s="356" t="s">
        <v>228</v>
      </c>
      <c r="J191" s="357" t="s">
        <v>81</v>
      </c>
    </row>
    <row r="192" spans="1:10">
      <c r="A192" s="352" t="s">
        <v>76</v>
      </c>
      <c r="B192" s="353" t="s">
        <v>77</v>
      </c>
      <c r="C192" s="353" t="s">
        <v>12</v>
      </c>
      <c r="D192" s="359">
        <v>56</v>
      </c>
      <c r="E192" s="353" t="s">
        <v>221</v>
      </c>
      <c r="F192" s="353">
        <v>159.25800000000001</v>
      </c>
      <c r="G192" s="353">
        <v>162</v>
      </c>
      <c r="H192" s="353" t="s">
        <v>229</v>
      </c>
      <c r="I192" s="353" t="s">
        <v>86</v>
      </c>
      <c r="J192" s="354" t="s">
        <v>81</v>
      </c>
    </row>
    <row r="193" spans="1:10">
      <c r="A193" s="355" t="s">
        <v>76</v>
      </c>
      <c r="B193" s="356" t="s">
        <v>77</v>
      </c>
      <c r="C193" s="356" t="s">
        <v>12</v>
      </c>
      <c r="D193" s="358">
        <v>56</v>
      </c>
      <c r="E193" s="356" t="s">
        <v>221</v>
      </c>
      <c r="F193" s="356">
        <v>162</v>
      </c>
      <c r="G193" s="356">
        <v>164.6</v>
      </c>
      <c r="H193" s="356" t="s">
        <v>230</v>
      </c>
      <c r="I193" s="356" t="s">
        <v>86</v>
      </c>
      <c r="J193" s="357" t="s">
        <v>81</v>
      </c>
    </row>
    <row r="194" spans="1:10">
      <c r="A194" s="352" t="s">
        <v>76</v>
      </c>
      <c r="B194" s="353" t="s">
        <v>77</v>
      </c>
      <c r="C194" s="353" t="s">
        <v>12</v>
      </c>
      <c r="D194" s="359">
        <v>56</v>
      </c>
      <c r="E194" s="353" t="s">
        <v>221</v>
      </c>
      <c r="F194" s="353">
        <v>164.6</v>
      </c>
      <c r="G194" s="353">
        <v>167.40199999999999</v>
      </c>
      <c r="H194" s="353" t="s">
        <v>231</v>
      </c>
      <c r="I194" s="353" t="s">
        <v>86</v>
      </c>
      <c r="J194" s="354" t="s">
        <v>81</v>
      </c>
    </row>
    <row r="195" spans="1:10">
      <c r="A195" s="355" t="s">
        <v>76</v>
      </c>
      <c r="B195" s="356" t="s">
        <v>77</v>
      </c>
      <c r="C195" s="356" t="s">
        <v>12</v>
      </c>
      <c r="D195" s="358">
        <v>56</v>
      </c>
      <c r="E195" s="356" t="s">
        <v>221</v>
      </c>
      <c r="F195" s="356">
        <v>167.40199999999999</v>
      </c>
      <c r="G195" s="356">
        <v>168.51</v>
      </c>
      <c r="H195" s="356" t="s">
        <v>232</v>
      </c>
      <c r="I195" s="356" t="s">
        <v>233</v>
      </c>
      <c r="J195" s="357" t="s">
        <v>81</v>
      </c>
    </row>
    <row r="196" spans="1:10">
      <c r="A196" s="352" t="s">
        <v>76</v>
      </c>
      <c r="B196" s="353" t="s">
        <v>77</v>
      </c>
      <c r="C196" s="353" t="s">
        <v>12</v>
      </c>
      <c r="D196" s="359">
        <v>56</v>
      </c>
      <c r="E196" s="353" t="s">
        <v>221</v>
      </c>
      <c r="F196" s="353">
        <v>168.51</v>
      </c>
      <c r="G196" s="353">
        <v>172</v>
      </c>
      <c r="H196" s="353" t="s">
        <v>234</v>
      </c>
      <c r="I196" s="353" t="s">
        <v>90</v>
      </c>
      <c r="J196" s="354" t="s">
        <v>81</v>
      </c>
    </row>
    <row r="197" spans="1:10">
      <c r="A197" s="355" t="s">
        <v>76</v>
      </c>
      <c r="B197" s="356" t="s">
        <v>77</v>
      </c>
      <c r="C197" s="356" t="s">
        <v>12</v>
      </c>
      <c r="D197" s="358">
        <v>56</v>
      </c>
      <c r="E197" s="356" t="s">
        <v>221</v>
      </c>
      <c r="F197" s="356">
        <v>172</v>
      </c>
      <c r="G197" s="356">
        <v>175</v>
      </c>
      <c r="H197" s="356" t="s">
        <v>235</v>
      </c>
      <c r="I197" s="356" t="s">
        <v>90</v>
      </c>
      <c r="J197" s="357" t="s">
        <v>81</v>
      </c>
    </row>
    <row r="198" spans="1:10">
      <c r="A198" s="352" t="s">
        <v>76</v>
      </c>
      <c r="B198" s="353" t="s">
        <v>77</v>
      </c>
      <c r="C198" s="353" t="s">
        <v>12</v>
      </c>
      <c r="D198" s="359">
        <v>56</v>
      </c>
      <c r="E198" s="353" t="s">
        <v>221</v>
      </c>
      <c r="F198" s="353">
        <v>175</v>
      </c>
      <c r="G198" s="353">
        <v>178.39</v>
      </c>
      <c r="H198" s="353" t="s">
        <v>236</v>
      </c>
      <c r="I198" s="353" t="s">
        <v>90</v>
      </c>
      <c r="J198" s="354" t="s">
        <v>81</v>
      </c>
    </row>
    <row r="199" spans="1:10">
      <c r="A199" s="355" t="s">
        <v>76</v>
      </c>
      <c r="B199" s="356" t="s">
        <v>77</v>
      </c>
      <c r="C199" s="356" t="s">
        <v>12</v>
      </c>
      <c r="D199" s="358">
        <v>56</v>
      </c>
      <c r="E199" s="356" t="s">
        <v>221</v>
      </c>
      <c r="F199" s="356">
        <v>178.39</v>
      </c>
      <c r="G199" s="356">
        <v>181</v>
      </c>
      <c r="H199" s="356" t="s">
        <v>237</v>
      </c>
      <c r="I199" s="356" t="s">
        <v>94</v>
      </c>
      <c r="J199" s="357" t="s">
        <v>81</v>
      </c>
    </row>
    <row r="200" spans="1:10">
      <c r="A200" s="352" t="s">
        <v>76</v>
      </c>
      <c r="B200" s="353" t="s">
        <v>77</v>
      </c>
      <c r="C200" s="353" t="s">
        <v>12</v>
      </c>
      <c r="D200" s="359">
        <v>56</v>
      </c>
      <c r="E200" s="353" t="s">
        <v>221</v>
      </c>
      <c r="F200" s="353">
        <v>181</v>
      </c>
      <c r="G200" s="353">
        <v>183</v>
      </c>
      <c r="H200" s="353" t="s">
        <v>238</v>
      </c>
      <c r="I200" s="353" t="s">
        <v>94</v>
      </c>
      <c r="J200" s="354" t="s">
        <v>81</v>
      </c>
    </row>
    <row r="201" spans="1:10">
      <c r="A201" s="355" t="s">
        <v>76</v>
      </c>
      <c r="B201" s="356" t="s">
        <v>77</v>
      </c>
      <c r="C201" s="356" t="s">
        <v>12</v>
      </c>
      <c r="D201" s="358">
        <v>56</v>
      </c>
      <c r="E201" s="356" t="s">
        <v>221</v>
      </c>
      <c r="F201" s="356">
        <v>183</v>
      </c>
      <c r="G201" s="356">
        <v>185</v>
      </c>
      <c r="H201" s="356">
        <v>1831852</v>
      </c>
      <c r="I201" s="356" t="s">
        <v>94</v>
      </c>
      <c r="J201" s="357" t="s">
        <v>81</v>
      </c>
    </row>
    <row r="202" spans="1:10">
      <c r="A202" s="352" t="s">
        <v>76</v>
      </c>
      <c r="B202" s="353" t="s">
        <v>77</v>
      </c>
      <c r="C202" s="353" t="s">
        <v>12</v>
      </c>
      <c r="D202" s="359">
        <v>56</v>
      </c>
      <c r="E202" s="353" t="s">
        <v>221</v>
      </c>
      <c r="F202" s="353">
        <v>185</v>
      </c>
      <c r="G202" s="353">
        <v>187.06899999999999</v>
      </c>
      <c r="H202" s="353" t="s">
        <v>239</v>
      </c>
      <c r="I202" s="353" t="s">
        <v>94</v>
      </c>
      <c r="J202" s="354" t="s">
        <v>81</v>
      </c>
    </row>
    <row r="203" spans="1:10">
      <c r="A203" s="355" t="s">
        <v>76</v>
      </c>
      <c r="B203" s="356" t="s">
        <v>77</v>
      </c>
      <c r="C203" s="356" t="s">
        <v>12</v>
      </c>
      <c r="D203" s="358">
        <v>56</v>
      </c>
      <c r="E203" s="356" t="s">
        <v>221</v>
      </c>
      <c r="F203" s="356">
        <v>187.06899999999999</v>
      </c>
      <c r="G203" s="356">
        <v>189</v>
      </c>
      <c r="H203" s="356" t="s">
        <v>240</v>
      </c>
      <c r="I203" s="356" t="s">
        <v>241</v>
      </c>
      <c r="J203" s="357" t="s">
        <v>81</v>
      </c>
    </row>
    <row r="204" spans="1:10">
      <c r="A204" s="352" t="s">
        <v>76</v>
      </c>
      <c r="B204" s="353" t="s">
        <v>77</v>
      </c>
      <c r="C204" s="353" t="s">
        <v>12</v>
      </c>
      <c r="D204" s="359">
        <v>56</v>
      </c>
      <c r="E204" s="353" t="s">
        <v>221</v>
      </c>
      <c r="F204" s="353">
        <v>189</v>
      </c>
      <c r="G204" s="353">
        <v>192.523</v>
      </c>
      <c r="H204" s="353" t="s">
        <v>242</v>
      </c>
      <c r="I204" s="353" t="s">
        <v>241</v>
      </c>
      <c r="J204" s="354" t="s">
        <v>81</v>
      </c>
    </row>
    <row r="205" spans="1:10">
      <c r="A205" s="355" t="s">
        <v>76</v>
      </c>
      <c r="B205" s="356" t="s">
        <v>77</v>
      </c>
      <c r="C205" s="356" t="s">
        <v>12</v>
      </c>
      <c r="D205" s="358">
        <v>56</v>
      </c>
      <c r="E205" s="356" t="s">
        <v>221</v>
      </c>
      <c r="F205" s="356">
        <v>192.523</v>
      </c>
      <c r="G205" s="356">
        <v>195</v>
      </c>
      <c r="H205" s="356" t="s">
        <v>243</v>
      </c>
      <c r="I205" s="356" t="s">
        <v>98</v>
      </c>
      <c r="J205" s="357" t="s">
        <v>81</v>
      </c>
    </row>
    <row r="206" spans="1:10">
      <c r="A206" s="352" t="s">
        <v>76</v>
      </c>
      <c r="B206" s="353" t="s">
        <v>77</v>
      </c>
      <c r="C206" s="353" t="s">
        <v>12</v>
      </c>
      <c r="D206" s="359">
        <v>56</v>
      </c>
      <c r="E206" s="353" t="s">
        <v>221</v>
      </c>
      <c r="F206" s="353">
        <v>195</v>
      </c>
      <c r="G206" s="353">
        <v>198.36</v>
      </c>
      <c r="H206" s="353" t="s">
        <v>244</v>
      </c>
      <c r="I206" s="353" t="s">
        <v>98</v>
      </c>
      <c r="J206" s="354" t="s">
        <v>81</v>
      </c>
    </row>
    <row r="207" spans="1:10">
      <c r="A207" s="355" t="s">
        <v>76</v>
      </c>
      <c r="B207" s="356" t="s">
        <v>77</v>
      </c>
      <c r="C207" s="356" t="s">
        <v>12</v>
      </c>
      <c r="D207" s="358">
        <v>56</v>
      </c>
      <c r="E207" s="356" t="s">
        <v>221</v>
      </c>
      <c r="F207" s="356">
        <v>198.36</v>
      </c>
      <c r="G207" s="356">
        <v>201</v>
      </c>
      <c r="H207" s="356" t="s">
        <v>245</v>
      </c>
      <c r="I207" s="356" t="s">
        <v>101</v>
      </c>
      <c r="J207" s="357" t="s">
        <v>81</v>
      </c>
    </row>
    <row r="208" spans="1:10">
      <c r="A208" s="352" t="s">
        <v>76</v>
      </c>
      <c r="B208" s="353" t="s">
        <v>77</v>
      </c>
      <c r="C208" s="353" t="s">
        <v>12</v>
      </c>
      <c r="D208" s="359">
        <v>56</v>
      </c>
      <c r="E208" s="353" t="s">
        <v>221</v>
      </c>
      <c r="F208" s="353">
        <v>201</v>
      </c>
      <c r="G208" s="353">
        <v>203.85400000000001</v>
      </c>
      <c r="H208" s="353" t="s">
        <v>246</v>
      </c>
      <c r="I208" s="353" t="s">
        <v>101</v>
      </c>
      <c r="J208" s="354" t="s">
        <v>81</v>
      </c>
    </row>
    <row r="209" spans="1:10">
      <c r="A209" s="355" t="s">
        <v>76</v>
      </c>
      <c r="B209" s="356" t="s">
        <v>77</v>
      </c>
      <c r="C209" s="356" t="s">
        <v>12</v>
      </c>
      <c r="D209" s="358">
        <v>56</v>
      </c>
      <c r="E209" s="356" t="s">
        <v>221</v>
      </c>
      <c r="F209" s="356">
        <v>203.85400000000001</v>
      </c>
      <c r="G209" s="356">
        <v>206</v>
      </c>
      <c r="H209" s="356" t="s">
        <v>247</v>
      </c>
      <c r="I209" s="356" t="s">
        <v>248</v>
      </c>
      <c r="J209" s="357" t="s">
        <v>81</v>
      </c>
    </row>
    <row r="210" spans="1:10">
      <c r="A210" s="352" t="s">
        <v>76</v>
      </c>
      <c r="B210" s="353" t="s">
        <v>77</v>
      </c>
      <c r="C210" s="353" t="s">
        <v>12</v>
      </c>
      <c r="D210" s="359">
        <v>56</v>
      </c>
      <c r="E210" s="353" t="s">
        <v>221</v>
      </c>
      <c r="F210" s="353">
        <v>206</v>
      </c>
      <c r="G210" s="353">
        <v>208.61099999999999</v>
      </c>
      <c r="H210" s="353" t="s">
        <v>249</v>
      </c>
      <c r="I210" s="353" t="s">
        <v>248</v>
      </c>
      <c r="J210" s="354" t="s">
        <v>81</v>
      </c>
    </row>
    <row r="211" spans="1:10">
      <c r="A211" s="355" t="s">
        <v>76</v>
      </c>
      <c r="B211" s="356" t="s">
        <v>77</v>
      </c>
      <c r="C211" s="356" t="s">
        <v>12</v>
      </c>
      <c r="D211" s="358">
        <v>56</v>
      </c>
      <c r="E211" s="356" t="s">
        <v>221</v>
      </c>
      <c r="F211" s="356">
        <v>208.61099999999999</v>
      </c>
      <c r="G211" s="356">
        <v>211</v>
      </c>
      <c r="H211" s="356" t="s">
        <v>250</v>
      </c>
      <c r="I211" s="356" t="s">
        <v>104</v>
      </c>
      <c r="J211" s="357" t="s">
        <v>81</v>
      </c>
    </row>
    <row r="212" spans="1:10">
      <c r="A212" s="352" t="s">
        <v>76</v>
      </c>
      <c r="B212" s="353" t="s">
        <v>77</v>
      </c>
      <c r="C212" s="353" t="s">
        <v>12</v>
      </c>
      <c r="D212" s="359">
        <v>56</v>
      </c>
      <c r="E212" s="353" t="s">
        <v>221</v>
      </c>
      <c r="F212" s="353">
        <v>211</v>
      </c>
      <c r="G212" s="353">
        <v>216</v>
      </c>
      <c r="H212" s="353" t="s">
        <v>251</v>
      </c>
      <c r="I212" s="353" t="s">
        <v>104</v>
      </c>
      <c r="J212" s="354" t="s">
        <v>81</v>
      </c>
    </row>
    <row r="213" spans="1:10">
      <c r="A213" s="355" t="s">
        <v>76</v>
      </c>
      <c r="B213" s="356" t="s">
        <v>77</v>
      </c>
      <c r="C213" s="356" t="s">
        <v>12</v>
      </c>
      <c r="D213" s="358">
        <v>56</v>
      </c>
      <c r="E213" s="356" t="s">
        <v>221</v>
      </c>
      <c r="F213" s="356">
        <v>216</v>
      </c>
      <c r="G213" s="356">
        <v>218.80799999999999</v>
      </c>
      <c r="H213" s="356" t="s">
        <v>252</v>
      </c>
      <c r="I213" s="356" t="s">
        <v>104</v>
      </c>
      <c r="J213" s="357" t="s">
        <v>81</v>
      </c>
    </row>
    <row r="214" spans="1:10">
      <c r="A214" s="352" t="s">
        <v>76</v>
      </c>
      <c r="B214" s="353" t="s">
        <v>77</v>
      </c>
      <c r="C214" s="353" t="s">
        <v>12</v>
      </c>
      <c r="D214" s="359">
        <v>56</v>
      </c>
      <c r="E214" s="353" t="s">
        <v>221</v>
      </c>
      <c r="F214" s="353">
        <v>218.80799999999999</v>
      </c>
      <c r="G214" s="353">
        <v>221</v>
      </c>
      <c r="H214" s="353" t="s">
        <v>253</v>
      </c>
      <c r="I214" s="353" t="s">
        <v>108</v>
      </c>
      <c r="J214" s="354" t="s">
        <v>81</v>
      </c>
    </row>
    <row r="215" spans="1:10">
      <c r="A215" s="355" t="s">
        <v>76</v>
      </c>
      <c r="B215" s="356" t="s">
        <v>77</v>
      </c>
      <c r="C215" s="356" t="s">
        <v>12</v>
      </c>
      <c r="D215" s="358">
        <v>56</v>
      </c>
      <c r="E215" s="356" t="s">
        <v>221</v>
      </c>
      <c r="F215" s="356">
        <v>221</v>
      </c>
      <c r="G215" s="356">
        <v>222</v>
      </c>
      <c r="H215" s="356" t="s">
        <v>254</v>
      </c>
      <c r="I215" s="356" t="s">
        <v>108</v>
      </c>
      <c r="J215" s="357" t="s">
        <v>81</v>
      </c>
    </row>
    <row r="216" spans="1:10">
      <c r="A216" s="352" t="s">
        <v>76</v>
      </c>
      <c r="B216" s="353" t="s">
        <v>77</v>
      </c>
      <c r="C216" s="353" t="s">
        <v>12</v>
      </c>
      <c r="D216" s="359">
        <v>56</v>
      </c>
      <c r="E216" s="353" t="s">
        <v>221</v>
      </c>
      <c r="F216" s="353">
        <v>222</v>
      </c>
      <c r="G216" s="353">
        <v>224</v>
      </c>
      <c r="H216" s="353">
        <v>2222242</v>
      </c>
      <c r="I216" s="353" t="s">
        <v>108</v>
      </c>
      <c r="J216" s="354" t="s">
        <v>81</v>
      </c>
    </row>
    <row r="217" spans="1:10">
      <c r="A217" s="355" t="s">
        <v>76</v>
      </c>
      <c r="B217" s="356" t="s">
        <v>77</v>
      </c>
      <c r="C217" s="356" t="s">
        <v>12</v>
      </c>
      <c r="D217" s="358">
        <v>56</v>
      </c>
      <c r="E217" s="356" t="s">
        <v>221</v>
      </c>
      <c r="F217" s="356">
        <v>224</v>
      </c>
      <c r="G217" s="356">
        <v>225</v>
      </c>
      <c r="H217" s="356" t="s">
        <v>255</v>
      </c>
      <c r="I217" s="356" t="s">
        <v>108</v>
      </c>
      <c r="J217" s="357" t="s">
        <v>81</v>
      </c>
    </row>
    <row r="218" spans="1:10">
      <c r="A218" s="352" t="s">
        <v>76</v>
      </c>
      <c r="B218" s="353" t="s">
        <v>77</v>
      </c>
      <c r="C218" s="353" t="s">
        <v>12</v>
      </c>
      <c r="D218" s="359">
        <v>56</v>
      </c>
      <c r="E218" s="353" t="s">
        <v>221</v>
      </c>
      <c r="F218" s="353">
        <v>225</v>
      </c>
      <c r="G218" s="353">
        <v>227</v>
      </c>
      <c r="H218" s="353" t="s">
        <v>256</v>
      </c>
      <c r="I218" s="353" t="s">
        <v>108</v>
      </c>
      <c r="J218" s="354" t="s">
        <v>81</v>
      </c>
    </row>
    <row r="219" spans="1:10">
      <c r="A219" s="355" t="s">
        <v>76</v>
      </c>
      <c r="B219" s="356" t="s">
        <v>77</v>
      </c>
      <c r="C219" s="356" t="s">
        <v>12</v>
      </c>
      <c r="D219" s="358">
        <v>56</v>
      </c>
      <c r="E219" s="356" t="s">
        <v>221</v>
      </c>
      <c r="F219" s="356">
        <v>227</v>
      </c>
      <c r="G219" s="356">
        <v>229.23699999999999</v>
      </c>
      <c r="H219" s="356" t="s">
        <v>257</v>
      </c>
      <c r="I219" s="356" t="s">
        <v>108</v>
      </c>
      <c r="J219" s="357" t="s">
        <v>81</v>
      </c>
    </row>
    <row r="220" spans="1:10">
      <c r="A220" s="352" t="s">
        <v>76</v>
      </c>
      <c r="B220" s="353" t="s">
        <v>77</v>
      </c>
      <c r="C220" s="353" t="s">
        <v>12</v>
      </c>
      <c r="D220" s="359">
        <v>56</v>
      </c>
      <c r="E220" s="353" t="s">
        <v>221</v>
      </c>
      <c r="F220" s="353">
        <v>229.23699999999999</v>
      </c>
      <c r="G220" s="353">
        <v>232</v>
      </c>
      <c r="H220" s="353" t="s">
        <v>258</v>
      </c>
      <c r="I220" s="353" t="s">
        <v>114</v>
      </c>
      <c r="J220" s="354" t="s">
        <v>81</v>
      </c>
    </row>
    <row r="221" spans="1:10">
      <c r="A221" s="355" t="s">
        <v>76</v>
      </c>
      <c r="B221" s="356" t="s">
        <v>77</v>
      </c>
      <c r="C221" s="356" t="s">
        <v>12</v>
      </c>
      <c r="D221" s="358">
        <v>56</v>
      </c>
      <c r="E221" s="356" t="s">
        <v>221</v>
      </c>
      <c r="F221" s="356">
        <v>232</v>
      </c>
      <c r="G221" s="356">
        <v>235</v>
      </c>
      <c r="H221" s="356" t="s">
        <v>259</v>
      </c>
      <c r="I221" s="356" t="s">
        <v>114</v>
      </c>
      <c r="J221" s="357" t="s">
        <v>81</v>
      </c>
    </row>
    <row r="222" spans="1:10">
      <c r="A222" s="352" t="s">
        <v>76</v>
      </c>
      <c r="B222" s="353" t="s">
        <v>77</v>
      </c>
      <c r="C222" s="353" t="s">
        <v>12</v>
      </c>
      <c r="D222" s="359">
        <v>56</v>
      </c>
      <c r="E222" s="353" t="s">
        <v>221</v>
      </c>
      <c r="F222" s="353">
        <v>235</v>
      </c>
      <c r="G222" s="353">
        <v>237.85300000000001</v>
      </c>
      <c r="H222" s="353" t="s">
        <v>260</v>
      </c>
      <c r="I222" s="353" t="s">
        <v>114</v>
      </c>
      <c r="J222" s="354" t="s">
        <v>81</v>
      </c>
    </row>
    <row r="223" spans="1:10">
      <c r="A223" s="355" t="s">
        <v>76</v>
      </c>
      <c r="B223" s="356" t="s">
        <v>77</v>
      </c>
      <c r="C223" s="356" t="s">
        <v>12</v>
      </c>
      <c r="D223" s="358">
        <v>56</v>
      </c>
      <c r="E223" s="356" t="s">
        <v>221</v>
      </c>
      <c r="F223" s="356">
        <v>237.85300000000001</v>
      </c>
      <c r="G223" s="356">
        <v>240.863</v>
      </c>
      <c r="H223" s="356" t="s">
        <v>261</v>
      </c>
      <c r="I223" s="356" t="s">
        <v>114</v>
      </c>
      <c r="J223" s="357" t="s">
        <v>81</v>
      </c>
    </row>
    <row r="224" spans="1:10">
      <c r="A224" s="352" t="s">
        <v>76</v>
      </c>
      <c r="B224" s="353" t="s">
        <v>77</v>
      </c>
      <c r="C224" s="353" t="s">
        <v>12</v>
      </c>
      <c r="D224" s="359">
        <v>56</v>
      </c>
      <c r="E224" s="353" t="s">
        <v>221</v>
      </c>
      <c r="F224" s="353">
        <v>240.863</v>
      </c>
      <c r="G224" s="353">
        <v>248.12</v>
      </c>
      <c r="H224" s="353" t="s">
        <v>262</v>
      </c>
      <c r="I224" s="353" t="s">
        <v>119</v>
      </c>
      <c r="J224" s="354" t="s">
        <v>81</v>
      </c>
    </row>
    <row r="225" spans="1:10">
      <c r="A225" s="355" t="s">
        <v>76</v>
      </c>
      <c r="B225" s="356" t="s">
        <v>77</v>
      </c>
      <c r="C225" s="356" t="s">
        <v>12</v>
      </c>
      <c r="D225" s="358">
        <v>56</v>
      </c>
      <c r="E225" s="356" t="s">
        <v>221</v>
      </c>
      <c r="F225" s="356">
        <v>248.12</v>
      </c>
      <c r="G225" s="356">
        <v>253.60300000000001</v>
      </c>
      <c r="H225" s="356" t="s">
        <v>263</v>
      </c>
      <c r="I225" s="356" t="s">
        <v>119</v>
      </c>
      <c r="J225" s="357" t="s">
        <v>81</v>
      </c>
    </row>
    <row r="226" spans="1:10">
      <c r="A226" s="352" t="s">
        <v>76</v>
      </c>
      <c r="B226" s="353" t="s">
        <v>77</v>
      </c>
      <c r="C226" s="353" t="s">
        <v>12</v>
      </c>
      <c r="D226" s="359">
        <v>56</v>
      </c>
      <c r="E226" s="353" t="s">
        <v>221</v>
      </c>
      <c r="F226" s="353">
        <v>253.60300000000001</v>
      </c>
      <c r="G226" s="353">
        <v>256.39800000000002</v>
      </c>
      <c r="H226" s="353" t="s">
        <v>264</v>
      </c>
      <c r="I226" s="353" t="s">
        <v>265</v>
      </c>
      <c r="J226" s="354" t="s">
        <v>81</v>
      </c>
    </row>
    <row r="227" spans="1:10">
      <c r="A227" s="355" t="s">
        <v>76</v>
      </c>
      <c r="B227" s="356" t="s">
        <v>77</v>
      </c>
      <c r="C227" s="356" t="s">
        <v>12</v>
      </c>
      <c r="D227" s="358">
        <v>61</v>
      </c>
      <c r="E227" s="356" t="s">
        <v>266</v>
      </c>
      <c r="F227" s="356">
        <v>73.900000000000006</v>
      </c>
      <c r="G227" s="356">
        <v>75.302000000000007</v>
      </c>
      <c r="H227" s="356" t="s">
        <v>267</v>
      </c>
      <c r="I227" s="356" t="s">
        <v>268</v>
      </c>
      <c r="J227" s="357" t="s">
        <v>81</v>
      </c>
    </row>
    <row r="228" spans="1:10">
      <c r="A228" s="352" t="s">
        <v>76</v>
      </c>
      <c r="B228" s="353" t="s">
        <v>77</v>
      </c>
      <c r="C228" s="353" t="s">
        <v>12</v>
      </c>
      <c r="D228" s="359">
        <v>61</v>
      </c>
      <c r="E228" s="353" t="s">
        <v>266</v>
      </c>
      <c r="F228" s="353">
        <v>75.302000000000007</v>
      </c>
      <c r="G228" s="353">
        <v>77.135000000000005</v>
      </c>
      <c r="H228" s="353" t="s">
        <v>269</v>
      </c>
      <c r="I228" s="353" t="s">
        <v>268</v>
      </c>
      <c r="J228" s="354" t="s">
        <v>81</v>
      </c>
    </row>
    <row r="229" spans="1:10">
      <c r="A229" s="355" t="s">
        <v>76</v>
      </c>
      <c r="B229" s="356" t="s">
        <v>77</v>
      </c>
      <c r="C229" s="356" t="s">
        <v>12</v>
      </c>
      <c r="D229" s="358">
        <v>61</v>
      </c>
      <c r="E229" s="356" t="s">
        <v>266</v>
      </c>
      <c r="F229" s="356">
        <v>75.302000000000007</v>
      </c>
      <c r="G229" s="356">
        <v>77.135000000000005</v>
      </c>
      <c r="H229" s="356" t="s">
        <v>270</v>
      </c>
      <c r="I229" s="356" t="s">
        <v>268</v>
      </c>
      <c r="J229" s="357" t="s">
        <v>81</v>
      </c>
    </row>
    <row r="230" spans="1:10">
      <c r="A230" s="352" t="s">
        <v>76</v>
      </c>
      <c r="B230" s="353" t="s">
        <v>77</v>
      </c>
      <c r="C230" s="353" t="s">
        <v>12</v>
      </c>
      <c r="D230" s="359">
        <v>61</v>
      </c>
      <c r="E230" s="353" t="s">
        <v>266</v>
      </c>
      <c r="F230" s="353">
        <v>77.135000000000005</v>
      </c>
      <c r="G230" s="353">
        <v>78.346000000000004</v>
      </c>
      <c r="H230" s="353" t="s">
        <v>271</v>
      </c>
      <c r="I230" s="353" t="s">
        <v>268</v>
      </c>
      <c r="J230" s="354" t="s">
        <v>81</v>
      </c>
    </row>
    <row r="231" spans="1:10">
      <c r="A231" s="355" t="s">
        <v>10</v>
      </c>
      <c r="B231" s="356" t="s">
        <v>121</v>
      </c>
      <c r="C231" s="356" t="s">
        <v>12</v>
      </c>
      <c r="D231" s="358">
        <v>92</v>
      </c>
      <c r="E231" s="356" t="s">
        <v>272</v>
      </c>
      <c r="F231" s="356">
        <v>65.075999999999993</v>
      </c>
      <c r="G231" s="356">
        <v>66.77</v>
      </c>
      <c r="H231" s="356" t="s">
        <v>273</v>
      </c>
      <c r="I231" s="356" t="s">
        <v>147</v>
      </c>
      <c r="J231" s="357" t="s">
        <v>15</v>
      </c>
    </row>
    <row r="232" spans="1:10">
      <c r="A232" s="352" t="s">
        <v>10</v>
      </c>
      <c r="B232" s="353" t="s">
        <v>121</v>
      </c>
      <c r="C232" s="353" t="s">
        <v>12</v>
      </c>
      <c r="D232" s="359">
        <v>92</v>
      </c>
      <c r="E232" s="353" t="s">
        <v>272</v>
      </c>
      <c r="F232" s="353">
        <v>66.77</v>
      </c>
      <c r="G232" s="353">
        <v>68.722999999999999</v>
      </c>
      <c r="H232" s="353" t="s">
        <v>274</v>
      </c>
      <c r="I232" s="353" t="s">
        <v>147</v>
      </c>
      <c r="J232" s="354" t="s">
        <v>15</v>
      </c>
    </row>
    <row r="233" spans="1:10">
      <c r="A233" s="355" t="s">
        <v>10</v>
      </c>
      <c r="B233" s="356" t="s">
        <v>121</v>
      </c>
      <c r="C233" s="356" t="s">
        <v>12</v>
      </c>
      <c r="D233" s="358">
        <v>92</v>
      </c>
      <c r="E233" s="356" t="s">
        <v>272</v>
      </c>
      <c r="F233" s="356">
        <v>68.722999999999999</v>
      </c>
      <c r="G233" s="356">
        <v>70</v>
      </c>
      <c r="H233" s="356" t="s">
        <v>275</v>
      </c>
      <c r="I233" s="356" t="s">
        <v>149</v>
      </c>
      <c r="J233" s="357" t="s">
        <v>15</v>
      </c>
    </row>
    <row r="234" spans="1:10">
      <c r="A234" s="352" t="s">
        <v>10</v>
      </c>
      <c r="B234" s="353" t="s">
        <v>121</v>
      </c>
      <c r="C234" s="353" t="s">
        <v>12</v>
      </c>
      <c r="D234" s="359">
        <v>92</v>
      </c>
      <c r="E234" s="353" t="s">
        <v>272</v>
      </c>
      <c r="F234" s="353">
        <v>70</v>
      </c>
      <c r="G234" s="353">
        <v>71</v>
      </c>
      <c r="H234" s="353" t="s">
        <v>276</v>
      </c>
      <c r="I234" s="353" t="s">
        <v>149</v>
      </c>
      <c r="J234" s="354" t="s">
        <v>15</v>
      </c>
    </row>
    <row r="235" spans="1:10">
      <c r="A235" s="355" t="s">
        <v>10</v>
      </c>
      <c r="B235" s="356" t="s">
        <v>121</v>
      </c>
      <c r="C235" s="356" t="s">
        <v>12</v>
      </c>
      <c r="D235" s="358">
        <v>92</v>
      </c>
      <c r="E235" s="356" t="s">
        <v>272</v>
      </c>
      <c r="F235" s="356">
        <v>71</v>
      </c>
      <c r="G235" s="356">
        <v>71.891000000000005</v>
      </c>
      <c r="H235" s="356" t="s">
        <v>277</v>
      </c>
      <c r="I235" s="356" t="s">
        <v>149</v>
      </c>
      <c r="J235" s="357" t="s">
        <v>15</v>
      </c>
    </row>
    <row r="236" spans="1:10">
      <c r="A236" s="352" t="s">
        <v>10</v>
      </c>
      <c r="B236" s="353" t="s">
        <v>121</v>
      </c>
      <c r="C236" s="353" t="s">
        <v>12</v>
      </c>
      <c r="D236" s="359">
        <v>92</v>
      </c>
      <c r="E236" s="353" t="s">
        <v>272</v>
      </c>
      <c r="F236" s="353">
        <v>71.891000000000005</v>
      </c>
      <c r="G236" s="353">
        <v>73</v>
      </c>
      <c r="H236" s="353" t="s">
        <v>278</v>
      </c>
      <c r="I236" s="353" t="s">
        <v>149</v>
      </c>
      <c r="J236" s="354" t="s">
        <v>15</v>
      </c>
    </row>
    <row r="237" spans="1:10">
      <c r="A237" s="355" t="s">
        <v>10</v>
      </c>
      <c r="B237" s="356" t="s">
        <v>121</v>
      </c>
      <c r="C237" s="356" t="s">
        <v>12</v>
      </c>
      <c r="D237" s="358">
        <v>92</v>
      </c>
      <c r="E237" s="356" t="s">
        <v>272</v>
      </c>
      <c r="F237" s="356">
        <v>73</v>
      </c>
      <c r="G237" s="356">
        <v>74</v>
      </c>
      <c r="H237" s="356" t="s">
        <v>279</v>
      </c>
      <c r="I237" s="356" t="s">
        <v>149</v>
      </c>
      <c r="J237" s="357" t="s">
        <v>15</v>
      </c>
    </row>
    <row r="238" spans="1:10">
      <c r="A238" s="352" t="s">
        <v>10</v>
      </c>
      <c r="B238" s="353" t="s">
        <v>121</v>
      </c>
      <c r="C238" s="353" t="s">
        <v>12</v>
      </c>
      <c r="D238" s="359">
        <v>92</v>
      </c>
      <c r="E238" s="353" t="s">
        <v>272</v>
      </c>
      <c r="F238" s="353">
        <v>74</v>
      </c>
      <c r="G238" s="353">
        <v>75.120999999999995</v>
      </c>
      <c r="H238" s="353" t="s">
        <v>280</v>
      </c>
      <c r="I238" s="353" t="s">
        <v>149</v>
      </c>
      <c r="J238" s="354" t="s">
        <v>15</v>
      </c>
    </row>
    <row r="239" spans="1:10">
      <c r="A239" s="355" t="s">
        <v>10</v>
      </c>
      <c r="B239" s="356" t="s">
        <v>121</v>
      </c>
      <c r="C239" s="356" t="s">
        <v>12</v>
      </c>
      <c r="D239" s="358">
        <v>92</v>
      </c>
      <c r="E239" s="356" t="s">
        <v>272</v>
      </c>
      <c r="F239" s="356">
        <v>75.120999999999995</v>
      </c>
      <c r="G239" s="356">
        <v>78.590999999999994</v>
      </c>
      <c r="H239" s="356" t="s">
        <v>281</v>
      </c>
      <c r="I239" s="356" t="s">
        <v>156</v>
      </c>
      <c r="J239" s="357" t="s">
        <v>15</v>
      </c>
    </row>
    <row r="240" spans="1:10">
      <c r="A240" s="352" t="s">
        <v>10</v>
      </c>
      <c r="B240" s="353" t="s">
        <v>121</v>
      </c>
      <c r="C240" s="353" t="s">
        <v>12</v>
      </c>
      <c r="D240" s="359">
        <v>92</v>
      </c>
      <c r="E240" s="353" t="s">
        <v>272</v>
      </c>
      <c r="F240" s="353">
        <v>78.590999999999994</v>
      </c>
      <c r="G240" s="353">
        <v>81.918999999999997</v>
      </c>
      <c r="H240" s="353" t="s">
        <v>282</v>
      </c>
      <c r="I240" s="353" t="s">
        <v>156</v>
      </c>
      <c r="J240" s="354" t="s">
        <v>15</v>
      </c>
    </row>
    <row r="241" spans="1:10">
      <c r="A241" s="355" t="s">
        <v>10</v>
      </c>
      <c r="B241" s="356" t="s">
        <v>121</v>
      </c>
      <c r="C241" s="356" t="s">
        <v>12</v>
      </c>
      <c r="D241" s="358">
        <v>92</v>
      </c>
      <c r="E241" s="356" t="s">
        <v>272</v>
      </c>
      <c r="F241" s="356">
        <v>81.918999999999997</v>
      </c>
      <c r="G241" s="356">
        <v>83</v>
      </c>
      <c r="H241" s="356" t="s">
        <v>283</v>
      </c>
      <c r="I241" s="356" t="s">
        <v>159</v>
      </c>
      <c r="J241" s="357" t="s">
        <v>15</v>
      </c>
    </row>
    <row r="242" spans="1:10">
      <c r="A242" s="352" t="s">
        <v>10</v>
      </c>
      <c r="B242" s="353" t="s">
        <v>121</v>
      </c>
      <c r="C242" s="353" t="s">
        <v>12</v>
      </c>
      <c r="D242" s="359">
        <v>92</v>
      </c>
      <c r="E242" s="353" t="s">
        <v>272</v>
      </c>
      <c r="F242" s="353">
        <v>83</v>
      </c>
      <c r="G242" s="353">
        <v>84</v>
      </c>
      <c r="H242" s="353" t="s">
        <v>284</v>
      </c>
      <c r="I242" s="353" t="s">
        <v>159</v>
      </c>
      <c r="J242" s="354" t="s">
        <v>15</v>
      </c>
    </row>
    <row r="243" spans="1:10">
      <c r="A243" s="355" t="s">
        <v>10</v>
      </c>
      <c r="B243" s="356" t="s">
        <v>121</v>
      </c>
      <c r="C243" s="356" t="s">
        <v>12</v>
      </c>
      <c r="D243" s="358">
        <v>92</v>
      </c>
      <c r="E243" s="356" t="s">
        <v>272</v>
      </c>
      <c r="F243" s="356">
        <v>84</v>
      </c>
      <c r="G243" s="356">
        <v>85</v>
      </c>
      <c r="H243" s="356" t="s">
        <v>285</v>
      </c>
      <c r="I243" s="356" t="s">
        <v>159</v>
      </c>
      <c r="J243" s="357" t="s">
        <v>15</v>
      </c>
    </row>
    <row r="244" spans="1:10">
      <c r="A244" s="352" t="s">
        <v>10</v>
      </c>
      <c r="B244" s="353" t="s">
        <v>121</v>
      </c>
      <c r="C244" s="353" t="s">
        <v>12</v>
      </c>
      <c r="D244" s="359">
        <v>92</v>
      </c>
      <c r="E244" s="353" t="s">
        <v>272</v>
      </c>
      <c r="F244" s="353">
        <v>85</v>
      </c>
      <c r="G244" s="353">
        <v>86.436000000000007</v>
      </c>
      <c r="H244" s="353" t="s">
        <v>286</v>
      </c>
      <c r="I244" s="353" t="s">
        <v>159</v>
      </c>
      <c r="J244" s="354" t="s">
        <v>15</v>
      </c>
    </row>
    <row r="245" spans="1:10">
      <c r="A245" s="355" t="s">
        <v>10</v>
      </c>
      <c r="B245" s="356" t="s">
        <v>121</v>
      </c>
      <c r="C245" s="356" t="s">
        <v>12</v>
      </c>
      <c r="D245" s="358">
        <v>92</v>
      </c>
      <c r="E245" s="356" t="s">
        <v>272</v>
      </c>
      <c r="F245" s="356">
        <v>86.436000000000007</v>
      </c>
      <c r="G245" s="356">
        <v>89</v>
      </c>
      <c r="H245" s="356" t="s">
        <v>287</v>
      </c>
      <c r="I245" s="356" t="s">
        <v>164</v>
      </c>
      <c r="J245" s="357" t="s">
        <v>15</v>
      </c>
    </row>
    <row r="246" spans="1:10">
      <c r="A246" s="352" t="s">
        <v>10</v>
      </c>
      <c r="B246" s="353" t="s">
        <v>121</v>
      </c>
      <c r="C246" s="353" t="s">
        <v>12</v>
      </c>
      <c r="D246" s="359">
        <v>92</v>
      </c>
      <c r="E246" s="353" t="s">
        <v>272</v>
      </c>
      <c r="F246" s="353">
        <v>89</v>
      </c>
      <c r="G246" s="353">
        <v>91.953000000000003</v>
      </c>
      <c r="H246" s="353" t="s">
        <v>288</v>
      </c>
      <c r="I246" s="353" t="s">
        <v>164</v>
      </c>
      <c r="J246" s="354" t="s">
        <v>15</v>
      </c>
    </row>
    <row r="247" spans="1:10">
      <c r="A247" s="355" t="s">
        <v>10</v>
      </c>
      <c r="B247" s="356" t="s">
        <v>121</v>
      </c>
      <c r="C247" s="356" t="s">
        <v>12</v>
      </c>
      <c r="D247" s="358">
        <v>92</v>
      </c>
      <c r="E247" s="356" t="s">
        <v>272</v>
      </c>
      <c r="F247" s="356">
        <v>91.953000000000003</v>
      </c>
      <c r="G247" s="356">
        <v>94</v>
      </c>
      <c r="H247" s="356" t="s">
        <v>289</v>
      </c>
      <c r="I247" s="356" t="s">
        <v>167</v>
      </c>
      <c r="J247" s="357" t="s">
        <v>15</v>
      </c>
    </row>
    <row r="248" spans="1:10">
      <c r="A248" s="352" t="s">
        <v>10</v>
      </c>
      <c r="B248" s="353" t="s">
        <v>121</v>
      </c>
      <c r="C248" s="353" t="s">
        <v>12</v>
      </c>
      <c r="D248" s="359">
        <v>92</v>
      </c>
      <c r="E248" s="353" t="s">
        <v>272</v>
      </c>
      <c r="F248" s="353">
        <v>94</v>
      </c>
      <c r="G248" s="353">
        <v>95</v>
      </c>
      <c r="H248" s="353" t="s">
        <v>290</v>
      </c>
      <c r="I248" s="353" t="s">
        <v>167</v>
      </c>
      <c r="J248" s="354" t="s">
        <v>15</v>
      </c>
    </row>
    <row r="249" spans="1:10">
      <c r="A249" s="355" t="s">
        <v>10</v>
      </c>
      <c r="B249" s="356" t="s">
        <v>121</v>
      </c>
      <c r="C249" s="356" t="s">
        <v>12</v>
      </c>
      <c r="D249" s="358">
        <v>92</v>
      </c>
      <c r="E249" s="356" t="s">
        <v>272</v>
      </c>
      <c r="F249" s="356">
        <v>95</v>
      </c>
      <c r="G249" s="356">
        <v>96</v>
      </c>
      <c r="H249" s="356" t="s">
        <v>291</v>
      </c>
      <c r="I249" s="356" t="s">
        <v>167</v>
      </c>
      <c r="J249" s="357" t="s">
        <v>15</v>
      </c>
    </row>
    <row r="250" spans="1:10">
      <c r="A250" s="352" t="s">
        <v>10</v>
      </c>
      <c r="B250" s="353" t="s">
        <v>121</v>
      </c>
      <c r="C250" s="353" t="s">
        <v>12</v>
      </c>
      <c r="D250" s="359">
        <v>92</v>
      </c>
      <c r="E250" s="353" t="s">
        <v>272</v>
      </c>
      <c r="F250" s="353">
        <v>96</v>
      </c>
      <c r="G250" s="353">
        <v>97.254999999999995</v>
      </c>
      <c r="H250" s="353" t="s">
        <v>292</v>
      </c>
      <c r="I250" s="353" t="s">
        <v>167</v>
      </c>
      <c r="J250" s="354" t="s">
        <v>15</v>
      </c>
    </row>
    <row r="251" spans="1:10">
      <c r="A251" s="355" t="s">
        <v>10</v>
      </c>
      <c r="B251" s="356" t="s">
        <v>121</v>
      </c>
      <c r="C251" s="356" t="s">
        <v>12</v>
      </c>
      <c r="D251" s="358">
        <v>92</v>
      </c>
      <c r="E251" s="356" t="s">
        <v>272</v>
      </c>
      <c r="F251" s="356">
        <v>97.254999999999995</v>
      </c>
      <c r="G251" s="356">
        <v>99</v>
      </c>
      <c r="H251" s="356" t="s">
        <v>293</v>
      </c>
      <c r="I251" s="356" t="s">
        <v>172</v>
      </c>
      <c r="J251" s="357" t="s">
        <v>15</v>
      </c>
    </row>
    <row r="252" spans="1:10">
      <c r="A252" s="352" t="s">
        <v>10</v>
      </c>
      <c r="B252" s="353" t="s">
        <v>121</v>
      </c>
      <c r="C252" s="353" t="s">
        <v>12</v>
      </c>
      <c r="D252" s="359">
        <v>92</v>
      </c>
      <c r="E252" s="353" t="s">
        <v>272</v>
      </c>
      <c r="F252" s="353">
        <v>99</v>
      </c>
      <c r="G252" s="353">
        <v>100</v>
      </c>
      <c r="H252" s="353" t="s">
        <v>294</v>
      </c>
      <c r="I252" s="353" t="s">
        <v>172</v>
      </c>
      <c r="J252" s="354" t="s">
        <v>15</v>
      </c>
    </row>
    <row r="253" spans="1:10">
      <c r="A253" s="355" t="s">
        <v>10</v>
      </c>
      <c r="B253" s="356" t="s">
        <v>121</v>
      </c>
      <c r="C253" s="356" t="s">
        <v>12</v>
      </c>
      <c r="D253" s="358">
        <v>92</v>
      </c>
      <c r="E253" s="356" t="s">
        <v>272</v>
      </c>
      <c r="F253" s="356">
        <v>100</v>
      </c>
      <c r="G253" s="356">
        <v>101.925</v>
      </c>
      <c r="H253" s="356" t="s">
        <v>295</v>
      </c>
      <c r="I253" s="356" t="s">
        <v>172</v>
      </c>
      <c r="J253" s="357" t="s">
        <v>15</v>
      </c>
    </row>
    <row r="254" spans="1:10">
      <c r="A254" s="352" t="s">
        <v>10</v>
      </c>
      <c r="B254" s="353" t="s">
        <v>121</v>
      </c>
      <c r="C254" s="353" t="s">
        <v>12</v>
      </c>
      <c r="D254" s="359">
        <v>92</v>
      </c>
      <c r="E254" s="353" t="s">
        <v>272</v>
      </c>
      <c r="F254" s="353">
        <v>101.925</v>
      </c>
      <c r="G254" s="353">
        <v>104</v>
      </c>
      <c r="H254" s="353" t="s">
        <v>296</v>
      </c>
      <c r="I254" s="353" t="s">
        <v>297</v>
      </c>
      <c r="J254" s="354" t="s">
        <v>15</v>
      </c>
    </row>
    <row r="255" spans="1:10">
      <c r="A255" s="355" t="s">
        <v>10</v>
      </c>
      <c r="B255" s="356" t="s">
        <v>121</v>
      </c>
      <c r="C255" s="356" t="s">
        <v>12</v>
      </c>
      <c r="D255" s="358">
        <v>92</v>
      </c>
      <c r="E255" s="356" t="s">
        <v>272</v>
      </c>
      <c r="F255" s="356">
        <v>104</v>
      </c>
      <c r="G255" s="356">
        <v>104.845</v>
      </c>
      <c r="H255" s="356" t="s">
        <v>298</v>
      </c>
      <c r="I255" s="356" t="s">
        <v>299</v>
      </c>
      <c r="J255" s="357" t="s">
        <v>15</v>
      </c>
    </row>
    <row r="256" spans="1:10">
      <c r="A256" s="352" t="s">
        <v>10</v>
      </c>
      <c r="B256" s="353" t="s">
        <v>121</v>
      </c>
      <c r="C256" s="353" t="s">
        <v>12</v>
      </c>
      <c r="D256" s="359">
        <v>92</v>
      </c>
      <c r="E256" s="353" t="s">
        <v>272</v>
      </c>
      <c r="F256" s="353">
        <v>104.845</v>
      </c>
      <c r="G256" s="353">
        <v>106.381</v>
      </c>
      <c r="H256" s="353" t="s">
        <v>300</v>
      </c>
      <c r="I256" s="353" t="s">
        <v>299</v>
      </c>
      <c r="J256" s="354" t="s">
        <v>15</v>
      </c>
    </row>
    <row r="257" spans="1:10">
      <c r="A257" s="355" t="s">
        <v>10</v>
      </c>
      <c r="B257" s="356" t="s">
        <v>121</v>
      </c>
      <c r="C257" s="356" t="s">
        <v>12</v>
      </c>
      <c r="D257" s="358">
        <v>92</v>
      </c>
      <c r="E257" s="356" t="s">
        <v>272</v>
      </c>
      <c r="F257" s="356">
        <v>106.381</v>
      </c>
      <c r="G257" s="356">
        <v>106.624</v>
      </c>
      <c r="H257" s="356" t="s">
        <v>301</v>
      </c>
      <c r="I257" s="356" t="s">
        <v>299</v>
      </c>
      <c r="J257" s="357" t="s">
        <v>15</v>
      </c>
    </row>
    <row r="258" spans="1:10">
      <c r="A258" s="352" t="s">
        <v>10</v>
      </c>
      <c r="B258" s="353" t="s">
        <v>121</v>
      </c>
      <c r="C258" s="353" t="s">
        <v>12</v>
      </c>
      <c r="D258" s="359">
        <v>92</v>
      </c>
      <c r="E258" s="353" t="s">
        <v>272</v>
      </c>
      <c r="F258" s="353">
        <v>106.624</v>
      </c>
      <c r="G258" s="353">
        <v>108.268</v>
      </c>
      <c r="H258" s="353" t="s">
        <v>302</v>
      </c>
      <c r="I258" s="353" t="s">
        <v>180</v>
      </c>
      <c r="J258" s="354" t="s">
        <v>15</v>
      </c>
    </row>
    <row r="259" spans="1:10">
      <c r="A259" s="355" t="s">
        <v>10</v>
      </c>
      <c r="B259" s="356" t="s">
        <v>121</v>
      </c>
      <c r="C259" s="356" t="s">
        <v>12</v>
      </c>
      <c r="D259" s="358">
        <v>92</v>
      </c>
      <c r="E259" s="356" t="s">
        <v>272</v>
      </c>
      <c r="F259" s="356">
        <v>106.624</v>
      </c>
      <c r="G259" s="356">
        <v>108.268</v>
      </c>
      <c r="H259" s="356" t="s">
        <v>303</v>
      </c>
      <c r="I259" s="356" t="s">
        <v>180</v>
      </c>
      <c r="J259" s="357" t="s">
        <v>15</v>
      </c>
    </row>
    <row r="260" spans="1:10">
      <c r="A260" s="368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" activePane="bottomRight" state="frozen"/>
      <selection pane="bottomRight" activeCell="S6" sqref="S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17" t="s">
        <v>1002</v>
      </c>
      <c r="AJ1" s="318"/>
      <c r="AK1" s="318"/>
      <c r="AL1" s="318"/>
      <c r="AM1" s="318"/>
      <c r="AN1" s="318"/>
      <c r="AO1" s="318"/>
      <c r="AP1" s="318"/>
      <c r="AQ1" s="318"/>
      <c r="AR1" s="319"/>
      <c r="AS1" s="319"/>
      <c r="AT1" s="319"/>
      <c r="AU1" s="319"/>
      <c r="AV1" s="319"/>
      <c r="AW1" s="319"/>
      <c r="AX1" s="318"/>
      <c r="AY1" s="318"/>
      <c r="AZ1" s="318"/>
      <c r="BA1" s="318"/>
      <c r="BB1" s="318"/>
      <c r="BC1" s="318"/>
      <c r="BD1" s="318"/>
      <c r="BE1" s="318"/>
      <c r="BF1" s="320"/>
      <c r="BG1" s="3"/>
      <c r="BH1" s="321" t="s">
        <v>1003</v>
      </c>
      <c r="BI1" s="322"/>
      <c r="BJ1" s="323"/>
      <c r="BK1" s="324"/>
      <c r="BL1" s="50"/>
      <c r="BM1" s="314" t="s">
        <v>1004</v>
      </c>
      <c r="BN1" s="315"/>
      <c r="BO1" s="315"/>
      <c r="BP1" s="315"/>
      <c r="BQ1" s="315"/>
      <c r="BR1" s="315"/>
      <c r="BS1" s="31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17" t="s">
        <v>1005</v>
      </c>
      <c r="AJ2" s="318"/>
      <c r="AK2" s="318"/>
      <c r="AL2" s="318"/>
      <c r="AM2" s="318"/>
      <c r="AN2" s="318"/>
      <c r="AO2" s="318"/>
      <c r="AP2" s="318"/>
      <c r="AQ2" s="320"/>
      <c r="AR2" s="240"/>
      <c r="AS2" s="332" t="s">
        <v>1008</v>
      </c>
      <c r="AT2" s="319"/>
      <c r="AU2" s="319"/>
      <c r="AV2" s="319"/>
      <c r="AW2" s="319"/>
      <c r="AX2" s="318"/>
      <c r="AY2" s="320"/>
      <c r="AZ2" s="4"/>
      <c r="BA2" s="311" t="s">
        <v>1009</v>
      </c>
      <c r="BB2" s="313"/>
      <c r="BC2" s="317" t="s">
        <v>1006</v>
      </c>
      <c r="BD2" s="318"/>
      <c r="BE2" s="318"/>
      <c r="BF2" s="320"/>
      <c r="BG2" s="3"/>
      <c r="BH2" s="325"/>
      <c r="BI2" s="326"/>
      <c r="BJ2" s="327"/>
      <c r="BK2" s="328"/>
      <c r="BL2" s="50"/>
      <c r="BM2" s="329"/>
      <c r="BN2" s="330"/>
      <c r="BO2" s="330"/>
      <c r="BP2" s="330"/>
      <c r="BQ2" s="330"/>
      <c r="BR2" s="330"/>
      <c r="BS2" s="33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11" t="s">
        <v>1010</v>
      </c>
      <c r="AJ3" s="313"/>
      <c r="AK3" s="311" t="s">
        <v>1011</v>
      </c>
      <c r="AL3" s="312"/>
      <c r="AM3" s="312"/>
      <c r="AN3" s="312"/>
      <c r="AO3" s="312"/>
      <c r="AP3" s="312"/>
      <c r="AQ3" s="313"/>
      <c r="AR3" s="241"/>
      <c r="AS3" s="335" t="s">
        <v>1017</v>
      </c>
      <c r="AT3" s="336"/>
      <c r="AU3" s="335" t="s">
        <v>1018</v>
      </c>
      <c r="AV3" s="336"/>
      <c r="AW3" s="335" t="s">
        <v>1019</v>
      </c>
      <c r="AX3" s="337"/>
      <c r="AY3" s="64" t="s">
        <v>1020</v>
      </c>
      <c r="AZ3" s="64"/>
      <c r="BA3" s="333"/>
      <c r="BB3" s="334"/>
      <c r="BC3" s="311" t="s">
        <v>1013</v>
      </c>
      <c r="BD3" s="312"/>
      <c r="BE3" s="312"/>
      <c r="BF3" s="313"/>
      <c r="BG3" s="63"/>
      <c r="BH3" s="325"/>
      <c r="BI3" s="326"/>
      <c r="BJ3" s="327"/>
      <c r="BK3" s="328"/>
      <c r="BL3" s="50"/>
      <c r="BM3" s="314" t="s">
        <v>1021</v>
      </c>
      <c r="BN3" s="315"/>
      <c r="BO3" s="315"/>
      <c r="BP3" s="316"/>
      <c r="BQ3" s="314" t="s">
        <v>637</v>
      </c>
      <c r="BR3" s="315"/>
      <c r="BS3" s="31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09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487</v>
      </c>
      <c r="M6" s="205" t="str" cm="1">
        <f t="array" ref="M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" s="205" t="str" cm="1">
        <f t="array" ref="N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78" t="str" cm="1">
        <f t="array" ref="S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" s="278" t="str" cm="1">
        <f t="array" ref="T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" s="81" t="str">
        <f>IFERROR(_xlfn.XLOOKUP(J6, BASE_MAPA!$D$2:$D$359, BASE_MAPA!$I$2:$I$359),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-</v>
      </c>
      <c r="AN6" s="273" t="str">
        <f>IF(BS_CONTROLE[[#This Row],[SB]]=0, "-", BS_CONTROLE[[#This Row],[SB]])</f>
        <v>-</v>
      </c>
      <c r="AO6" s="274" t="str">
        <f>IF(BS_CONTROLE[[#This Row],[SUB]]=0, "-", BS_CONTROLE[[#This Row],[SUB]])</f>
        <v>-</v>
      </c>
      <c r="AP6" s="275" t="str">
        <f>IF(BS_CONTROLE[[#This Row],[KM - Inicio]]=0, "-", BS_CONTROLE[[#This Row],[KM - Inicio]])</f>
        <v>-</v>
      </c>
      <c r="AQ6" s="275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08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" s="11" t="str">
        <f>IFERROR(_xlfn.XLOOKUP(AO6, BASE_MAPA!$D$2:$D$359, BASE_MAPA!$I$2:$I$359), "ERRO")</f>
        <v>ERRO</v>
      </c>
      <c r="BF6" s="276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/>
      </c>
      <c r="B7" s="172"/>
      <c r="C7" s="8" t="str">
        <f>IF(BS_CONTROLE[[#This Row],[DATA]]="","",WEEKNUM(BS_CONTROLE[[#This Row],[DATA]]))</f>
        <v/>
      </c>
      <c r="D7" s="52"/>
      <c r="E7" s="309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487</v>
      </c>
      <c r="M7" s="205" t="str" cm="1">
        <f t="array" ref="M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" s="205" t="str" cm="1">
        <f t="array" ref="N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78" t="str" cm="1">
        <f t="array" ref="S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" s="278" t="str" cm="1">
        <f t="array" ref="T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" s="81" t="str">
        <f>IFERROR(_xlfn.XLOOKUP(J7, BASE_MAPA!$D$2:$D$359, BASE_MAPA!$I$2:$I$359),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3" t="str">
        <f>IF(BS_CONTROLE[[#This Row],[Local - Partida]]=0, "-", BS_CONTROLE[[#This Row],[Local - Partida]])</f>
        <v>-</v>
      </c>
      <c r="AL7" s="273" t="str">
        <f>IF(BS_CONTROLE[[#This Row],[Local - Encerramento]]=0, "-", BS_CONTROLE[[#This Row],[Local - Encerramento]])</f>
        <v>-</v>
      </c>
      <c r="AM7" s="273" t="str">
        <f>IF(BS_CONTROLE[[#This Row],[Entre - Estações]]=0, "-", BS_CONTROLE[[#This Row],[Entre - Estações]])</f>
        <v>-</v>
      </c>
      <c r="AN7" s="273" t="str">
        <f>IF(BS_CONTROLE[[#This Row],[SB]]=0, "-", BS_CONTROLE[[#This Row],[SB]])</f>
        <v>-</v>
      </c>
      <c r="AO7" s="274" t="str">
        <f>IF(BS_CONTROLE[[#This Row],[SUB]]=0, "-", BS_CONTROLE[[#This Row],[SUB]])</f>
        <v>-</v>
      </c>
      <c r="AP7" s="275" t="str">
        <f>IF(BS_CONTROLE[[#This Row],[KM - Inicio]]=0, "-", BS_CONTROLE[[#This Row],[KM - Inicio]])</f>
        <v>-</v>
      </c>
      <c r="AQ7" s="275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" s="11" t="str">
        <f>IFERROR(_xlfn.XLOOKUP(AO7, BASE_MAPA!$D$2:$D$359, BASE_MAPA!$I$2:$I$359), "ERRO")</f>
        <v>ERRO</v>
      </c>
      <c r="BF7" s="276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09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487</v>
      </c>
      <c r="M8" s="205" t="str" cm="1">
        <f t="array" ref="M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" s="205" t="str" cm="1">
        <f t="array" ref="N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78" t="str" cm="1">
        <f t="array" ref="S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" s="278" t="str" cm="1">
        <f t="array" ref="T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" s="81" t="str">
        <f>IFERROR(_xlfn.XLOOKUP(J8, BASE_MAPA!$D$2:$D$359, BASE_MAPA!$I$2:$I$359),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-</v>
      </c>
      <c r="AN8" s="273" t="str">
        <f>IF(BS_CONTROLE[[#This Row],[SB]]=0, "-", BS_CONTROLE[[#This Row],[SB]])</f>
        <v>-</v>
      </c>
      <c r="AO8" s="274" t="str">
        <f>IF(BS_CONTROLE[[#This Row],[SUB]]=0, "-", BS_CONTROLE[[#This Row],[SUB]])</f>
        <v>-</v>
      </c>
      <c r="AP8" s="275" t="str">
        <f>IF(BS_CONTROLE[[#This Row],[KM - Inicio]]=0, "-", BS_CONTROLE[[#This Row],[KM - Inicio]])</f>
        <v>-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" s="11" t="str">
        <f>IFERROR(_xlfn.XLOOKUP(AO8, BASE_MAPA!$D$2:$D$359, BASE_MAPA!$I$2:$I$359), "ERRO")</f>
        <v>ERRO</v>
      </c>
      <c r="BF8" s="276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09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487</v>
      </c>
      <c r="M9" s="205" t="str" cm="1">
        <f t="array" ref="M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" s="205" t="str" cm="1">
        <f t="array" ref="N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78" t="str" cm="1">
        <f t="array" ref="S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" s="278" t="str" cm="1">
        <f t="array" ref="T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" s="81" t="str">
        <f>IFERROR(_xlfn.XLOOKUP(J9, BASE_MAPA!$D$2:$D$359, BASE_MAPA!$I$2:$I$359),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-</v>
      </c>
      <c r="AN9" s="273" t="str">
        <f>IF(BS_CONTROLE[[#This Row],[SB]]=0, "-", BS_CONTROLE[[#This Row],[SB]])</f>
        <v>-</v>
      </c>
      <c r="AO9" s="274" t="str">
        <f>IF(BS_CONTROLE[[#This Row],[SUB]]=0, "-", BS_CONTROLE[[#This Row],[SUB]])</f>
        <v>-</v>
      </c>
      <c r="AP9" s="275" t="str">
        <f>IF(BS_CONTROLE[[#This Row],[KM - Inicio]]=0, "-", BS_CONTROLE[[#This Row],[KM - Inicio]])</f>
        <v>-</v>
      </c>
      <c r="AQ9" s="275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08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" s="11" t="str">
        <f>IFERROR(_xlfn.XLOOKUP(AO9, BASE_MAPA!$D$2:$D$359, BASE_MAPA!$I$2:$I$359), "ERRO")</f>
        <v>ERRO</v>
      </c>
      <c r="BF9" s="276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/>
      </c>
      <c r="B10" s="172"/>
      <c r="C10" s="8" t="str">
        <f>IF(BS_CONTROLE[[#This Row],[DATA]]="","",WEEKNUM(BS_CONTROLE[[#This Row],[DATA]]))</f>
        <v/>
      </c>
      <c r="D10" s="52"/>
      <c r="E10" s="310">
        <v>5</v>
      </c>
      <c r="F10" s="173"/>
      <c r="G10" s="9" t="str">
        <f>IF(D10="","*",VLOOKUP(F10,BS_ATIVIDADE[#All],3,FALSE))</f>
        <v>*</v>
      </c>
      <c r="H10" s="174"/>
      <c r="I10" s="174"/>
      <c r="J10" s="218"/>
      <c r="K10" s="218"/>
      <c r="L10" s="84" t="s">
        <v>487</v>
      </c>
      <c r="M10" s="205" t="str" cm="1">
        <f t="array" ref="M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" s="205" t="str" cm="1">
        <f t="array" ref="N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" s="174"/>
      <c r="P10" s="174" t="s">
        <v>1093</v>
      </c>
      <c r="Q10" s="84"/>
      <c r="R10" s="10" t="str">
        <f>IFERROR(_xlfn.XLOOKUP(F10, BS_ATIVIDADE[ATIVIDADE],BS_ATIVIDADE[UNIDADE] ), "*")</f>
        <v>*</v>
      </c>
      <c r="S10" s="278" t="str" cm="1">
        <f t="array" ref="S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" s="278" t="str" cm="1">
        <f t="array" ref="T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" s="81" t="str">
        <f>IFERROR(_xlfn.XLOOKUP(J10, BASE_MAPA!$D$2:$D$359, BASE_MAPA!$I$2:$I$359), "ERRO")</f>
        <v>ERRO</v>
      </c>
      <c r="V10" s="199"/>
      <c r="W10" s="174"/>
      <c r="X10" s="219"/>
      <c r="Y10" s="159"/>
      <c r="Z10" s="159"/>
      <c r="AA10" s="84"/>
      <c r="AB10" s="71"/>
      <c r="AC10" s="71"/>
      <c r="AD10" s="174"/>
      <c r="AE10" s="84"/>
      <c r="AF10" s="84"/>
      <c r="AG10" s="84"/>
      <c r="AH10" s="49"/>
      <c r="AI10" s="143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-</v>
      </c>
      <c r="AN10" s="273" t="str">
        <f>IF(BS_CONTROLE[[#This Row],[SB]]=0, "-", BS_CONTROLE[[#This Row],[SB]])</f>
        <v>-</v>
      </c>
      <c r="AO10" s="274" t="str">
        <f>IF(BS_CONTROLE[[#This Row],[SUB]]=0, "-", BS_CONTROLE[[#This Row],[SUB]])</f>
        <v>-</v>
      </c>
      <c r="AP10" s="275" t="str">
        <f>IF(BS_CONTROLE[[#This Row],[KM - Inicio]]=0, "-", BS_CONTROLE[[#This Row],[KM - Inicio]])</f>
        <v>-</v>
      </c>
      <c r="AQ10" s="275" t="str">
        <f>IF(BS_CONTROLE[[#This Row],[KM - Fim]]=0, "-", BS_CONTROLE[[#This Row],[KM - Fim]])</f>
        <v>-</v>
      </c>
      <c r="AR10" s="39"/>
      <c r="AS10" s="39"/>
      <c r="AT10" s="39"/>
      <c r="AU10" s="39"/>
      <c r="AV10" s="39"/>
      <c r="AW10" s="39"/>
      <c r="AX10" s="39"/>
      <c r="AY10" s="308" t="str">
        <f t="shared" si="2"/>
        <v>*</v>
      </c>
      <c r="AZ10" s="14"/>
      <c r="BA10" s="72"/>
      <c r="BB10" s="10" t="str">
        <f>IFERROR(_xlfn.XLOOKUP(AI10, BS_ATIVIDADE[ATIVIDADE],BS_ATIVIDADE[UNIDADE] ), "*")</f>
        <v>*</v>
      </c>
      <c r="BC10" s="71" t="str" cm="1">
        <f t="array" ref="BC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" s="71" t="str" cm="1">
        <f t="array" ref="BD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" s="11" t="str">
        <f>IFERROR(_xlfn.XLOOKUP(AO10, BASE_MAPA!$D$2:$D$359, BASE_MAPA!$I$2:$I$359), "ERRO")</f>
        <v>ERRO</v>
      </c>
      <c r="BF10" s="276" t="str">
        <f>IF(BS_CONTROLE[[#This Row],[Responsavel pelo boletim]]=0, "-", BS_CONTROLE[[#This Row],[Responsavel pelo boletim]])</f>
        <v>-</v>
      </c>
      <c r="BG10" s="16"/>
      <c r="BH10" s="17"/>
      <c r="BI10" s="17"/>
      <c r="BJ10" s="17"/>
      <c r="BK10" s="17"/>
      <c r="BL10" s="16"/>
      <c r="BM10" s="15"/>
      <c r="BN10" s="15"/>
      <c r="BO10" s="166"/>
      <c r="BP10" s="17"/>
      <c r="BQ10" s="13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226" t="str">
        <f t="shared" si="6"/>
        <v/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487</v>
      </c>
      <c r="M11" s="205" t="str" cm="1">
        <f t="array" ref="M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" s="205" t="str" cm="1">
        <f t="array" ref="N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487</v>
      </c>
      <c r="M12" s="205" t="str" cm="1">
        <f t="array" ref="M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" s="205" t="str" cm="1">
        <f t="array" ref="N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09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487</v>
      </c>
      <c r="M13" s="205" t="str" cm="1">
        <f t="array" ref="M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" s="205" t="str" cm="1">
        <f t="array" ref="N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78" t="str" cm="1">
        <f t="array" ref="S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" s="278" t="str" cm="1">
        <f t="array" ref="T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" s="81" t="str">
        <f>IFERROR(_xlfn.XLOOKUP(J13, BASE_MAPA!$D$2:$D$359, BASE_MAPA!$I$2:$I$359),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-</v>
      </c>
      <c r="AN13" s="273" t="str">
        <f>IF(BS_CONTROLE[[#This Row],[SB]]=0, "-", BS_CONTROLE[[#This Row],[SB]])</f>
        <v>-</v>
      </c>
      <c r="AO13" s="274" t="str">
        <f>IF(BS_CONTROLE[[#This Row],[SUB]]=0, "-", BS_CONTROLE[[#This Row],[SUB]])</f>
        <v>-</v>
      </c>
      <c r="AP13" s="275" t="str">
        <f>IF(BS_CONTROLE[[#This Row],[KM - Inicio]]=0, "-", BS_CONTROLE[[#This Row],[KM - Inicio]])</f>
        <v>-</v>
      </c>
      <c r="AQ13" s="275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08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" s="11" t="str">
        <f>IFERROR(_xlfn.XLOOKUP(AO13, BASE_MAPA!$D$2:$D$359, BASE_MAPA!$I$2:$I$359), "ERRO")</f>
        <v>ERRO</v>
      </c>
      <c r="BF13" s="276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09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487</v>
      </c>
      <c r="M14" s="205" t="str" cm="1">
        <f t="array" ref="M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" s="205" t="str" cm="1">
        <f t="array" ref="N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78" t="str" cm="1">
        <f t="array" ref="S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" s="278" t="str" cm="1">
        <f t="array" ref="T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" s="81" t="str">
        <f>IFERROR(_xlfn.XLOOKUP(J14, BASE_MAPA!$D$2:$D$359, BASE_MAPA!$I$2:$I$359),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-</v>
      </c>
      <c r="AN14" s="273" t="str">
        <f>IF(BS_CONTROLE[[#This Row],[SB]]=0, "-", BS_CONTROLE[[#This Row],[SB]])</f>
        <v>-</v>
      </c>
      <c r="AO14" s="274" t="str">
        <f>IF(BS_CONTROLE[[#This Row],[SUB]]=0, "-", BS_CONTROLE[[#This Row],[SUB]])</f>
        <v>-</v>
      </c>
      <c r="AP14" s="275" t="str">
        <f>IF(BS_CONTROLE[[#This Row],[KM - Inicio]]=0, "-", BS_CONTROLE[[#This Row],[KM - Inicio]])</f>
        <v>-</v>
      </c>
      <c r="AQ14" s="275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08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" s="11" t="str">
        <f>IFERROR(_xlfn.XLOOKUP(AO14, BASE_MAPA!$D$2:$D$359, BASE_MAPA!$I$2:$I$359), "ERRO")</f>
        <v>ERRO</v>
      </c>
      <c r="BF14" s="276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09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487</v>
      </c>
      <c r="M15" s="205" t="str" cm="1">
        <f t="array" ref="M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" s="205" t="str" cm="1">
        <f t="array" ref="N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78" t="str" cm="1">
        <f t="array" ref="S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" s="278" t="str" cm="1">
        <f t="array" ref="T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" s="81" t="str">
        <f>IFERROR(_xlfn.XLOOKUP(J15, BASE_MAPA!$D$2:$D$359, BASE_MAPA!$I$2:$I$359),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-</v>
      </c>
      <c r="AN15" s="273" t="str">
        <f>IF(BS_CONTROLE[[#This Row],[SB]]=0, "-", BS_CONTROLE[[#This Row],[SB]])</f>
        <v>-</v>
      </c>
      <c r="AO15" s="274" t="str">
        <f>IF(BS_CONTROLE[[#This Row],[SUB]]=0, "-", BS_CONTROLE[[#This Row],[SUB]])</f>
        <v>-</v>
      </c>
      <c r="AP15" s="275" t="str">
        <f>IF(BS_CONTROLE[[#This Row],[KM - Inicio]]=0, "-", BS_CONTROLE[[#This Row],[KM - Inicio]])</f>
        <v>-</v>
      </c>
      <c r="AQ15" s="275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08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" s="11" t="str">
        <f>IFERROR(_xlfn.XLOOKUP(AO15, BASE_MAPA!$D$2:$D$359, BASE_MAPA!$I$2:$I$359), "ERRO")</f>
        <v>ERRO</v>
      </c>
      <c r="BF15" s="276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09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487</v>
      </c>
      <c r="M16" s="205" t="str" cm="1">
        <f t="array" ref="M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" s="205" t="str" cm="1">
        <f t="array" ref="N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78" t="str" cm="1">
        <f t="array" ref="S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" s="278" t="str" cm="1">
        <f t="array" ref="T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" s="81" t="str">
        <f>IFERROR(_xlfn.XLOOKUP(J16, BASE_MAPA!$D$2:$D$359, BASE_MAPA!$I$2:$I$359),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-</v>
      </c>
      <c r="AN16" s="273" t="str">
        <f>IF(BS_CONTROLE[[#This Row],[SB]]=0, "-", BS_CONTROLE[[#This Row],[SB]])</f>
        <v>-</v>
      </c>
      <c r="AO16" s="274" t="str">
        <f>IF(BS_CONTROLE[[#This Row],[SUB]]=0, "-", BS_CONTROLE[[#This Row],[SUB]])</f>
        <v>-</v>
      </c>
      <c r="AP16" s="275" t="str">
        <f>IF(BS_CONTROLE[[#This Row],[KM - Inicio]]=0, "-", BS_CONTROLE[[#This Row],[KM - Inicio]])</f>
        <v>-</v>
      </c>
      <c r="AQ16" s="275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08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6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09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487</v>
      </c>
      <c r="M17" s="205" t="str" cm="1">
        <f t="array" ref="M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" s="205" t="str" cm="1">
        <f t="array" ref="N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78" t="str" cm="1">
        <f t="array" ref="S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" s="278" t="str" cm="1">
        <f t="array" ref="T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" s="81" t="str">
        <f>IFERROR(_xlfn.XLOOKUP(J17, BASE_MAPA!$D$2:$D$359, BASE_MAPA!$I$2:$I$359),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-</v>
      </c>
      <c r="AN17" s="273" t="str">
        <f>IF(BS_CONTROLE[[#This Row],[SB]]=0, "-", BS_CONTROLE[[#This Row],[SB]])</f>
        <v>-</v>
      </c>
      <c r="AO17" s="274" t="str">
        <f>IF(BS_CONTROLE[[#This Row],[SUB]]=0, "-", BS_CONTROLE[[#This Row],[SUB]])</f>
        <v>-</v>
      </c>
      <c r="AP17" s="275" t="str">
        <f>IF(BS_CONTROLE[[#This Row],[KM - Inicio]]=0, "-", BS_CONTROLE[[#This Row],[KM - Inicio]])</f>
        <v>-</v>
      </c>
      <c r="AQ17" s="275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08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6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09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487</v>
      </c>
      <c r="M18" s="205" t="str" cm="1">
        <f t="array" ref="M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" s="205" t="str" cm="1">
        <f t="array" ref="N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78" t="str" cm="1">
        <f t="array" ref="S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" s="278" t="str" cm="1">
        <f t="array" ref="T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" s="81" t="str">
        <f>IFERROR(_xlfn.XLOOKUP(J18, BASE_MAPA!$D$2:$D$359, BASE_MAPA!$I$2:$I$359),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3" t="str">
        <f>IF(BS_CONTROLE[[#This Row],[Local - Partida]]=0, "-", BS_CONTROLE[[#This Row],[Local - Partida]])</f>
        <v>-</v>
      </c>
      <c r="AL18" s="273" t="str">
        <f>IF(BS_CONTROLE[[#This Row],[Local - Encerramento]]=0, "-", BS_CONTROLE[[#This Row],[Local - Encerramento]])</f>
        <v>-</v>
      </c>
      <c r="AM18" s="273" t="str">
        <f>IF(BS_CONTROLE[[#This Row],[Entre - Estações]]=0, "-", BS_CONTROLE[[#This Row],[Entre - Estações]])</f>
        <v>-</v>
      </c>
      <c r="AN18" s="273" t="str">
        <f>IF(BS_CONTROLE[[#This Row],[SB]]=0, "-", BS_CONTROLE[[#This Row],[SB]])</f>
        <v>-</v>
      </c>
      <c r="AO18" s="274" t="str">
        <f>IF(BS_CONTROLE[[#This Row],[SUB]]=0, "-", BS_CONTROLE[[#This Row],[SUB]])</f>
        <v>-</v>
      </c>
      <c r="AP18" s="275" t="str">
        <f>IF(BS_CONTROLE[[#This Row],[KM - Inicio]]=0, "-", BS_CONTROLE[[#This Row],[KM - Inicio]])</f>
        <v>-</v>
      </c>
      <c r="AQ18" s="275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08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" s="11" t="str">
        <f>IFERROR(_xlfn.XLOOKUP(AO18, BASE_MAPA!$D$2:$D$359, BASE_MAPA!$I$2:$I$359), "ERRO")</f>
        <v>ERRO</v>
      </c>
      <c r="BF18" s="276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/>
      </c>
      <c r="B19" s="172"/>
      <c r="C19" s="8" t="str">
        <f>IF(BS_CONTROLE[[#This Row],[DATA]]="","",WEEKNUM(BS_CONTROLE[[#This Row],[DATA]]))</f>
        <v/>
      </c>
      <c r="D19" s="52"/>
      <c r="E19" s="309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487</v>
      </c>
      <c r="M19" s="205" t="str" cm="1">
        <f t="array" ref="M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" s="205" t="str" cm="1">
        <f t="array" ref="N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78" t="str" cm="1">
        <f t="array" ref="S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" s="278" t="str" cm="1">
        <f t="array" ref="T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" s="81" t="str">
        <f>IFERROR(_xlfn.XLOOKUP(J19, BASE_MAPA!$D$2:$D$359, BASE_MAPA!$I$2:$I$359),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3" t="str">
        <f>IF(BS_CONTROLE[[#This Row],[Local - Partida]]=0, "-", BS_CONTROLE[[#This Row],[Local - Partida]])</f>
        <v>-</v>
      </c>
      <c r="AL19" s="273" t="str">
        <f>IF(BS_CONTROLE[[#This Row],[Local - Encerramento]]=0, "-", BS_CONTROLE[[#This Row],[Local - Encerramento]])</f>
        <v>-</v>
      </c>
      <c r="AM19" s="273" t="str">
        <f>IF(BS_CONTROLE[[#This Row],[Entre - Estações]]=0, "-", BS_CONTROLE[[#This Row],[Entre - Estações]])</f>
        <v>-</v>
      </c>
      <c r="AN19" s="273" t="str">
        <f>IF(BS_CONTROLE[[#This Row],[SB]]=0, "-", BS_CONTROLE[[#This Row],[SB]])</f>
        <v>-</v>
      </c>
      <c r="AO19" s="274" t="str">
        <f>IF(BS_CONTROLE[[#This Row],[SUB]]=0, "-", BS_CONTROLE[[#This Row],[SUB]])</f>
        <v>-</v>
      </c>
      <c r="AP19" s="275" t="str">
        <f>IF(BS_CONTROLE[[#This Row],[KM - Inicio]]=0, "-", BS_CONTROLE[[#This Row],[KM - Inicio]])</f>
        <v>-</v>
      </c>
      <c r="AQ19" s="275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08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" s="11" t="str">
        <f>IFERROR(_xlfn.XLOOKUP(AO19, BASE_MAPA!$D$2:$D$359, BASE_MAPA!$I$2:$I$359), "ERRO")</f>
        <v>ERRO</v>
      </c>
      <c r="BF19" s="276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/>
      </c>
      <c r="B20" s="172"/>
      <c r="C20" s="8" t="str">
        <f>IF(BS_CONTROLE[[#This Row],[DATA]]="","",WEEKNUM(BS_CONTROLE[[#This Row],[DATA]]))</f>
        <v/>
      </c>
      <c r="D20" s="52"/>
      <c r="E20" s="309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487</v>
      </c>
      <c r="M20" s="205" t="str" cm="1">
        <f t="array" ref="M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" s="205" t="str" cm="1">
        <f t="array" ref="N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78" t="str" cm="1">
        <f t="array" ref="S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" s="278" t="str" cm="1">
        <f t="array" ref="T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" s="81" t="str">
        <f>IFERROR(_xlfn.XLOOKUP(J20, BASE_MAPA!$D$2:$D$359, BASE_MAPA!$I$2:$I$359),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3" t="str">
        <f>IF(BS_CONTROLE[[#This Row],[Local - Partida]]=0, "-", BS_CONTROLE[[#This Row],[Local - Partida]])</f>
        <v>-</v>
      </c>
      <c r="AL20" s="273" t="str">
        <f>IF(BS_CONTROLE[[#This Row],[Local - Encerramento]]=0, "-", BS_CONTROLE[[#This Row],[Local - Encerramento]])</f>
        <v>-</v>
      </c>
      <c r="AM20" s="273" t="str">
        <f>IF(BS_CONTROLE[[#This Row],[Entre - Estações]]=0, "-", BS_CONTROLE[[#This Row],[Entre - Estações]])</f>
        <v>-</v>
      </c>
      <c r="AN20" s="273" t="str">
        <f>IF(BS_CONTROLE[[#This Row],[SB]]=0, "-", BS_CONTROLE[[#This Row],[SB]])</f>
        <v>-</v>
      </c>
      <c r="AO20" s="274" t="str">
        <f>IF(BS_CONTROLE[[#This Row],[SUB]]=0, "-", BS_CONTROLE[[#This Row],[SUB]])</f>
        <v>-</v>
      </c>
      <c r="AP20" s="275" t="str">
        <f>IF(BS_CONTROLE[[#This Row],[KM - Inicio]]=0, "-", BS_CONTROLE[[#This Row],[KM - Inicio]])</f>
        <v>-</v>
      </c>
      <c r="AQ20" s="275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08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" s="11" t="str">
        <f>IFERROR(_xlfn.XLOOKUP(AO20, BASE_MAPA!$D$2:$D$359, BASE_MAPA!$I$2:$I$359), "ERRO")</f>
        <v>ERRO</v>
      </c>
      <c r="BF20" s="276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/>
      </c>
      <c r="B21" s="172"/>
      <c r="C21" s="8" t="str">
        <f>IF(BS_CONTROLE[[#This Row],[DATA]]="","",WEEKNUM(BS_CONTROLE[[#This Row],[DATA]]))</f>
        <v/>
      </c>
      <c r="D21" s="52"/>
      <c r="E21" s="309">
        <v>16</v>
      </c>
      <c r="F21" s="173"/>
      <c r="G21" s="9" t="str">
        <f>IF(D21="","*",VLOOKUP(F21,BS_ATIVIDADE[#All],3,FALSE))</f>
        <v>*</v>
      </c>
      <c r="H21" s="174"/>
      <c r="I21" s="174"/>
      <c r="J21" s="218"/>
      <c r="K21" s="218"/>
      <c r="L21" s="84" t="s">
        <v>487</v>
      </c>
      <c r="M21" s="205" t="str" cm="1">
        <f t="array" ref="M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" s="205" t="str" cm="1">
        <f t="array" ref="N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" s="174"/>
      <c r="P21" s="174"/>
      <c r="Q21" s="84"/>
      <c r="R21" s="10" t="str">
        <f>IFERROR(_xlfn.XLOOKUP(F21, BS_ATIVIDADE[ATIVIDADE],BS_ATIVIDADE[UNIDADE] ), "*")</f>
        <v>*</v>
      </c>
      <c r="S21" s="278" t="str" cm="1">
        <f t="array" ref="S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" s="278" t="str" cm="1">
        <f t="array" ref="T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" s="81" t="str">
        <f>IFERROR(_xlfn.XLOOKUP(J21, BASE_MAPA!$D$2:$D$359, BASE_MAPA!$I$2:$I$359), "ERRO")</f>
        <v>ERRO</v>
      </c>
      <c r="V21" s="199"/>
      <c r="W21" s="174"/>
      <c r="X21" s="219"/>
      <c r="Y21" s="159"/>
      <c r="Z21" s="159"/>
      <c r="AA21" s="84"/>
      <c r="AB21" s="71"/>
      <c r="AC21" s="71"/>
      <c r="AD21" s="174"/>
      <c r="AE21" s="84"/>
      <c r="AF21" s="84"/>
      <c r="AG21" s="84"/>
      <c r="AH21" s="49"/>
      <c r="AI21" s="143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-</v>
      </c>
      <c r="AN21" s="273" t="str">
        <f>IF(BS_CONTROLE[[#This Row],[SB]]=0, "-", BS_CONTROLE[[#This Row],[SB]])</f>
        <v>-</v>
      </c>
      <c r="AO21" s="274" t="str">
        <f>IF(BS_CONTROLE[[#This Row],[SUB]]=0, "-", BS_CONTROLE[[#This Row],[SUB]])</f>
        <v>-</v>
      </c>
      <c r="AP21" s="275" t="str">
        <f>IF(BS_CONTROLE[[#This Row],[KM - Inicio]]=0, "-", BS_CONTROLE[[#This Row],[KM - Inicio]])</f>
        <v>-</v>
      </c>
      <c r="AQ21" s="275" t="str">
        <f>IF(BS_CONTROLE[[#This Row],[KM - Fim]]=0, "-", BS_CONTROLE[[#This Row],[KM - Fim]])</f>
        <v>-</v>
      </c>
      <c r="AR21" s="39"/>
      <c r="AS21" s="39"/>
      <c r="AT21" s="39"/>
      <c r="AU21" s="39"/>
      <c r="AV21" s="39"/>
      <c r="AW21" s="39"/>
      <c r="AX21" s="39"/>
      <c r="AY21" s="308" t="str">
        <f t="shared" si="2"/>
        <v>*</v>
      </c>
      <c r="AZ21" s="14"/>
      <c r="BA21" s="72"/>
      <c r="BB21" s="10" t="str">
        <f>IFERROR(_xlfn.XLOOKUP(AI21, BS_ATIVIDADE[ATIVIDADE],BS_ATIVIDADE[UNIDADE] ), "*")</f>
        <v>*</v>
      </c>
      <c r="BC21" s="71" t="str" cm="1">
        <f t="array" ref="BC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" s="71" t="str" cm="1">
        <f t="array" ref="BD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" s="11" t="str">
        <f>IFERROR(_xlfn.XLOOKUP(AO21, BASE_MAPA!$D$2:$D$359, BASE_MAPA!$I$2:$I$359), "ERRO")</f>
        <v>ERRO</v>
      </c>
      <c r="BF21" s="276" t="str">
        <f>IF(BS_CONTROLE[[#This Row],[Responsavel pelo boletim]]=0, "-", BS_CONTROLE[[#This Row],[Responsavel pelo boletim]])</f>
        <v>-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Aderente</v>
      </c>
      <c r="BR21" s="19" t="str">
        <f t="shared" si="4"/>
        <v>*</v>
      </c>
      <c r="BS21" s="19" t="str">
        <f t="shared" si="5"/>
        <v>*</v>
      </c>
      <c r="BT21" s="226" t="str">
        <f t="shared" si="6"/>
        <v/>
      </c>
    </row>
    <row r="22" spans="1:72">
      <c r="A22" s="51" t="str">
        <f t="shared" si="1"/>
        <v/>
      </c>
      <c r="B22" s="172"/>
      <c r="C22" s="8" t="str">
        <f>IF(BS_CONTROLE[[#This Row],[DATA]]="","",WEEKNUM(BS_CONTROLE[[#This Row],[DATA]]))</f>
        <v/>
      </c>
      <c r="D22" s="52"/>
      <c r="E22" s="310">
        <v>17</v>
      </c>
      <c r="F22" s="173"/>
      <c r="G22" s="9" t="str">
        <f>IF(D22="","*",VLOOKUP(F22,BS_ATIVIDADE[#All],3,FALSE))</f>
        <v>*</v>
      </c>
      <c r="H22" s="174"/>
      <c r="I22" s="174"/>
      <c r="J22" s="218"/>
      <c r="K22" s="218"/>
      <c r="L22" s="84" t="s">
        <v>487</v>
      </c>
      <c r="M22" s="205" t="str" cm="1">
        <f t="array" ref="M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" s="205" t="str" cm="1">
        <f t="array" ref="N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" s="174"/>
      <c r="P22" s="174"/>
      <c r="Q22" s="84"/>
      <c r="R22" s="10" t="str">
        <f>IFERROR(_xlfn.XLOOKUP(F22, BS_ATIVIDADE[ATIVIDADE],BS_ATIVIDADE[UNIDADE] ), "*")</f>
        <v>*</v>
      </c>
      <c r="S22" s="278" t="str" cm="1">
        <f t="array" ref="S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" s="278" t="str" cm="1">
        <f t="array" ref="T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" s="81" t="str">
        <f>IFERROR(_xlfn.XLOOKUP(J22, BASE_MAPA!$D$2:$D$359, BASE_MAPA!$I$2:$I$359), "ERRO")</f>
        <v>ERRO</v>
      </c>
      <c r="V22" s="199"/>
      <c r="W22" s="174"/>
      <c r="X22" s="219"/>
      <c r="Y22" s="159"/>
      <c r="Z22" s="159"/>
      <c r="AA22" s="84"/>
      <c r="AB22" s="71"/>
      <c r="AC22" s="71"/>
      <c r="AD22" s="174"/>
      <c r="AE22" s="84"/>
      <c r="AF22" s="84"/>
      <c r="AG22" s="84"/>
      <c r="AH22" s="49"/>
      <c r="AI22" s="143" t="str">
        <f>IF(BS_CONTROLE[[#This Row],[Atividade]]=0, "-", BS_CONTROLE[[#This Row],[Atividade]])</f>
        <v>-</v>
      </c>
      <c r="AJ22" s="9" t="str">
        <f>IF(D22="","*",VLOOKUP(AI22,BS_ATIVIDADE[#Data],3,FALSE))</f>
        <v>*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-</v>
      </c>
      <c r="AN22" s="273" t="str">
        <f>IF(BS_CONTROLE[[#This Row],[SB]]=0, "-", BS_CONTROLE[[#This Row],[SB]])</f>
        <v>-</v>
      </c>
      <c r="AO22" s="274" t="str">
        <f>IF(BS_CONTROLE[[#This Row],[SUB]]=0, "-", BS_CONTROLE[[#This Row],[SUB]])</f>
        <v>-</v>
      </c>
      <c r="AP22" s="275" t="str">
        <f>IF(BS_CONTROLE[[#This Row],[KM - Inicio]]=0, "-", BS_CONTROLE[[#This Row],[KM - Inicio]])</f>
        <v>-</v>
      </c>
      <c r="AQ22" s="275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08" t="str">
        <f t="shared" si="2"/>
        <v>*</v>
      </c>
      <c r="AZ22" s="14"/>
      <c r="BA22" s="72"/>
      <c r="BB22" s="10" t="str">
        <f>IFERROR(_xlfn.XLOOKUP(AI22, BS_ATIVIDADE[ATIVIDADE],BS_ATIVIDADE[UNIDADE] ), "*")</f>
        <v>*</v>
      </c>
      <c r="BC22" s="71" t="str" cm="1">
        <f t="array" ref="BC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" s="71" t="str" cm="1">
        <f t="array" ref="BD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" s="11" t="str">
        <f>IFERROR(_xlfn.XLOOKUP(AO22, BASE_MAPA!$D$2:$D$359, BASE_MAPA!$I$2:$I$359), "ERRO")</f>
        <v>ERRO</v>
      </c>
      <c r="BF22" s="276" t="str">
        <f>IF(BS_CONTROLE[[#This Row],[Responsavel pelo boletim]]=0, "-", BS_CONTROLE[[#This Row],[Responsavel pelo boletim]])</f>
        <v>-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Aderente</v>
      </c>
      <c r="BR22" s="19" t="str">
        <f t="shared" si="4"/>
        <v>*</v>
      </c>
      <c r="BS22" s="19" t="str">
        <f t="shared" si="5"/>
        <v>*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09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487</v>
      </c>
      <c r="M23" s="205" t="str" cm="1">
        <f t="array" ref="M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" s="205" t="str" cm="1">
        <f t="array" ref="N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78" t="str" cm="1">
        <f t="array" ref="S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" s="278" t="str" cm="1">
        <f t="array" ref="T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" s="81" t="str">
        <f>IFERROR(_xlfn.XLOOKUP(J23, BASE_MAPA!$D$2:$D$359, BASE_MAPA!$I$2:$I$359),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tr">
        <f>IF(BS_CONTROLE[[#This Row],[Entre - Estações]]=0, "-", BS_CONTROLE[[#This Row],[Entre - Estações]])</f>
        <v>-</v>
      </c>
      <c r="AN23" s="273" t="str">
        <f>IF(BS_CONTROLE[[#This Row],[SB]]=0, "-", BS_CONTROLE[[#This Row],[SB]])</f>
        <v>-</v>
      </c>
      <c r="AO23" s="274" t="str">
        <f>IF(BS_CONTROLE[[#This Row],[SUB]]=0, "-", BS_CONTROLE[[#This Row],[SUB]])</f>
        <v>-</v>
      </c>
      <c r="AP23" s="275" t="str">
        <f>IF(BS_CONTROLE[[#This Row],[KM - Inicio]]=0, "-", BS_CONTROLE[[#This Row],[KM - Inicio]])</f>
        <v>-</v>
      </c>
      <c r="AQ23" s="275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08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" s="11" t="str">
        <f>IFERROR(_xlfn.XLOOKUP(AO23, BASE_MAPA!$D$2:$D$359, BASE_MAPA!$I$2:$I$359), "ERRO")</f>
        <v>ERRO</v>
      </c>
      <c r="BF23" s="276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09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487</v>
      </c>
      <c r="M24" s="205" t="str" cm="1">
        <f t="array" ref="M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" s="205" t="str" cm="1">
        <f t="array" ref="N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78" t="str" cm="1">
        <f t="array" ref="S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" s="278" t="str" cm="1">
        <f t="array" ref="T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" s="81" t="str">
        <f>IFERROR(_xlfn.XLOOKUP(J24, BASE_MAPA!$D$2:$D$359, BASE_MAPA!$I$2:$I$359),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-</v>
      </c>
      <c r="AN24" s="273" t="str">
        <f>IF(BS_CONTROLE[[#This Row],[SB]]=0, "-", BS_CONTROLE[[#This Row],[SB]])</f>
        <v>-</v>
      </c>
      <c r="AO24" s="274" t="str">
        <f>IF(BS_CONTROLE[[#This Row],[SUB]]=0, "-", BS_CONTROLE[[#This Row],[SUB]])</f>
        <v>-</v>
      </c>
      <c r="AP24" s="275" t="str">
        <f>IF(BS_CONTROLE[[#This Row],[KM - Inicio]]=0, "-", BS_CONTROLE[[#This Row],[KM - Inicio]])</f>
        <v>-</v>
      </c>
      <c r="AQ24" s="275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08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" s="11" t="str">
        <f>IFERROR(_xlfn.XLOOKUP(AO24, BASE_MAPA!$D$2:$D$359, BASE_MAPA!$I$2:$I$359), "ERRO")</f>
        <v>ERRO</v>
      </c>
      <c r="BF24" s="276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09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487</v>
      </c>
      <c r="M25" s="205" t="str" cm="1">
        <f t="array" ref="M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" s="205" t="str" cm="1">
        <f t="array" ref="N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78" t="str" cm="1">
        <f t="array" ref="S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" s="278" t="str" cm="1">
        <f t="array" ref="T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" s="81" t="str">
        <f>IFERROR(_xlfn.XLOOKUP(J25, BASE_MAPA!$D$2:$D$359, BASE_MAPA!$I$2:$I$359),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3" t="str">
        <f>IF(BS_CONTROLE[[#This Row],[Local - Partida]]=0, "-", BS_CONTROLE[[#This Row],[Local - Partida]])</f>
        <v>-</v>
      </c>
      <c r="AL25" s="273" t="str">
        <f>IF(BS_CONTROLE[[#This Row],[Local - Encerramento]]=0, "-", BS_CONTROLE[[#This Row],[Local - Encerramento]])</f>
        <v>-</v>
      </c>
      <c r="AM25" s="273" t="str">
        <f>IF(BS_CONTROLE[[#This Row],[Entre - Estações]]=0, "-", BS_CONTROLE[[#This Row],[Entre - Estações]])</f>
        <v>-</v>
      </c>
      <c r="AN25" s="273" t="str">
        <f>IF(BS_CONTROLE[[#This Row],[SB]]=0, "-", BS_CONTROLE[[#This Row],[SB]])</f>
        <v>-</v>
      </c>
      <c r="AO25" s="274" t="str">
        <f>IF(BS_CONTROLE[[#This Row],[SUB]]=0, "-", BS_CONTROLE[[#This Row],[SUB]])</f>
        <v>-</v>
      </c>
      <c r="AP25" s="275" t="str">
        <f>IF(BS_CONTROLE[[#This Row],[KM - Inicio]]=0, "-", BS_CONTROLE[[#This Row],[KM - Inicio]])</f>
        <v>-</v>
      </c>
      <c r="AQ25" s="275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08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" s="11" t="str">
        <f>IFERROR(_xlfn.XLOOKUP(AO25, BASE_MAPA!$D$2:$D$359, BASE_MAPA!$I$2:$I$359), "ERRO")</f>
        <v>ERRO</v>
      </c>
      <c r="BF25" s="276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09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487</v>
      </c>
      <c r="M26" s="205" t="str" cm="1">
        <f t="array" ref="M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" s="205" t="str" cm="1">
        <f t="array" ref="N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78" t="str" cm="1">
        <f t="array" ref="S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" s="278" t="str" cm="1">
        <f t="array" ref="T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" s="81" t="str">
        <f>IFERROR(_xlfn.XLOOKUP(J26, BASE_MAPA!$D$2:$D$359, BASE_MAPA!$I$2:$I$359),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-</v>
      </c>
      <c r="AN26" s="273" t="str">
        <f>IF(BS_CONTROLE[[#This Row],[SB]]=0, "-", BS_CONTROLE[[#This Row],[SB]])</f>
        <v>-</v>
      </c>
      <c r="AO26" s="274" t="str">
        <f>IF(BS_CONTROLE[[#This Row],[SUB]]=0, "-", BS_CONTROLE[[#This Row],[SUB]])</f>
        <v>-</v>
      </c>
      <c r="AP26" s="275" t="str">
        <f>IF(BS_CONTROLE[[#This Row],[KM - Inicio]]=0, "-", BS_CONTROLE[[#This Row],[KM - Inicio]])</f>
        <v>-</v>
      </c>
      <c r="AQ26" s="275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08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" s="11" t="str">
        <f>IFERROR(_xlfn.XLOOKUP(AO26, BASE_MAPA!$D$2:$D$359, BASE_MAPA!$I$2:$I$359), "ERRO")</f>
        <v>ERRO</v>
      </c>
      <c r="BF26" s="276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09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487</v>
      </c>
      <c r="M27" s="205" t="str" cm="1">
        <f t="array" ref="M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" s="205" t="str" cm="1">
        <f t="array" ref="N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78" t="str" cm="1">
        <f t="array" ref="S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" s="278" t="str" cm="1">
        <f t="array" ref="T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" s="81" t="str">
        <f>IFERROR(_xlfn.XLOOKUP(J27, BASE_MAPA!$D$2:$D$359, BASE_MAPA!$I$2:$I$359),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3" t="str">
        <f>IF(BS_CONTROLE[[#This Row],[Local - Partida]]=0, "-", BS_CONTROLE[[#This Row],[Local - Partida]])</f>
        <v>-</v>
      </c>
      <c r="AL27" s="273" t="str">
        <f>IF(BS_CONTROLE[[#This Row],[Local - Encerramento]]=0, "-", BS_CONTROLE[[#This Row],[Local - Encerramento]])</f>
        <v>-</v>
      </c>
      <c r="AM27" s="273" t="str">
        <f>IF(BS_CONTROLE[[#This Row],[Entre - Estações]]=0, "-", BS_CONTROLE[[#This Row],[Entre - Estações]])</f>
        <v>-</v>
      </c>
      <c r="AN27" s="273" t="str">
        <f>IF(BS_CONTROLE[[#This Row],[SB]]=0, "-", BS_CONTROLE[[#This Row],[SB]])</f>
        <v>-</v>
      </c>
      <c r="AO27" s="274" t="str">
        <f>IF(BS_CONTROLE[[#This Row],[SUB]]=0, "-", BS_CONTROLE[[#This Row],[SUB]])</f>
        <v>-</v>
      </c>
      <c r="AP27" s="275" t="str">
        <f>IF(BS_CONTROLE[[#This Row],[KM - Inicio]]=0, "-", BS_CONTROLE[[#This Row],[KM - Inicio]])</f>
        <v>-</v>
      </c>
      <c r="AQ27" s="275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08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" s="11" t="str">
        <f>IFERROR(_xlfn.XLOOKUP(AO27, BASE_MAPA!$D$2:$D$359, BASE_MAPA!$I$2:$I$359), "ERRO")</f>
        <v>ERRO</v>
      </c>
      <c r="BF27" s="276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09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487</v>
      </c>
      <c r="M28" s="205" t="str" cm="1">
        <f t="array" ref="M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" s="205" t="str" cm="1">
        <f t="array" ref="N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78" t="str" cm="1">
        <f t="array" ref="S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" s="278" t="str" cm="1">
        <f t="array" ref="T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" s="81" t="str">
        <f>IFERROR(_xlfn.XLOOKUP(J28, BASE_MAPA!$D$2:$D$359, BASE_MAPA!$I$2:$I$359),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-</v>
      </c>
      <c r="AN28" s="273" t="str">
        <f>IF(BS_CONTROLE[[#This Row],[SB]]=0, "-", BS_CONTROLE[[#This Row],[SB]])</f>
        <v>-</v>
      </c>
      <c r="AO28" s="274" t="str">
        <f>IF(BS_CONTROLE[[#This Row],[SUB]]=0, "-", BS_CONTROLE[[#This Row],[SUB]])</f>
        <v>-</v>
      </c>
      <c r="AP28" s="275" t="str">
        <f>IF(BS_CONTROLE[[#This Row],[KM - Inicio]]=0, "-", BS_CONTROLE[[#This Row],[KM - Inicio]])</f>
        <v>-</v>
      </c>
      <c r="AQ28" s="275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08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" s="11" t="str">
        <f>IFERROR(_xlfn.XLOOKUP(AO28, BASE_MAPA!$D$2:$D$359, BASE_MAPA!$I$2:$I$359), "ERRO")</f>
        <v>ERRO</v>
      </c>
      <c r="BF28" s="276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09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487</v>
      </c>
      <c r="M31" s="205" t="str" cm="1">
        <f t="array" ref="M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" s="205" t="str" cm="1">
        <f t="array" ref="N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78" t="str" cm="1">
        <f t="array" ref="S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" s="278" t="str" cm="1">
        <f t="array" ref="T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" s="81" t="str">
        <f>IFERROR(_xlfn.XLOOKUP(J31, BASE_MAPA!$D$2:$D$359, BASE_MAPA!$I$2:$I$359),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-</v>
      </c>
      <c r="AN31" s="273" t="str">
        <f>IF(BS_CONTROLE[[#This Row],[SB]]=0, "-", BS_CONTROLE[[#This Row],[SB]])</f>
        <v>-</v>
      </c>
      <c r="AO31" s="274" t="str">
        <f>IF(BS_CONTROLE[[#This Row],[SUB]]=0, "-", BS_CONTROLE[[#This Row],[SUB]])</f>
        <v>-</v>
      </c>
      <c r="AP31" s="275" t="str">
        <f>IF(BS_CONTROLE[[#This Row],[KM - Inicio]]=0, "-", BS_CONTROLE[[#This Row],[KM - Inicio]])</f>
        <v>-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" s="11" t="str">
        <f>IFERROR(_xlfn.XLOOKUP(AO31, BASE_MAPA!$D$2:$D$359, BASE_MAPA!$I$2:$I$359), "ERRO")</f>
        <v>ERRO</v>
      </c>
      <c r="BF31" s="276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09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487</v>
      </c>
      <c r="M32" s="205" t="str" cm="1">
        <f t="array" ref="M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" s="205" t="str" cm="1">
        <f t="array" ref="N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78" t="str" cm="1">
        <f t="array" ref="S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" s="278" t="str" cm="1">
        <f t="array" ref="T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" s="81" t="str">
        <f>IFERROR(_xlfn.XLOOKUP(J32, BASE_MAPA!$D$2:$D$359, BASE_MAPA!$I$2:$I$359),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3" t="str">
        <f>IF(BS_CONTROLE[[#This Row],[Local - Partida]]=0, "-", BS_CONTROLE[[#This Row],[Local - Partida]])</f>
        <v>-</v>
      </c>
      <c r="AL32" s="273" t="str">
        <f>IF(BS_CONTROLE[[#This Row],[Local - Encerramento]]=0, "-", BS_CONTROLE[[#This Row],[Local - Encerramento]])</f>
        <v>-</v>
      </c>
      <c r="AM32" s="273" t="str">
        <f>IF(BS_CONTROLE[[#This Row],[Entre - Estações]]=0, "-", BS_CONTROLE[[#This Row],[Entre - Estações]])</f>
        <v>-</v>
      </c>
      <c r="AN32" s="273" t="str">
        <f>IF(BS_CONTROLE[[#This Row],[SB]]=0, "-", BS_CONTROLE[[#This Row],[SB]])</f>
        <v>-</v>
      </c>
      <c r="AO32" s="274" t="str">
        <f>IF(BS_CONTROLE[[#This Row],[SUB]]=0, "-", BS_CONTROLE[[#This Row],[SUB]])</f>
        <v>-</v>
      </c>
      <c r="AP32" s="275" t="str">
        <f>IF(BS_CONTROLE[[#This Row],[KM - Inicio]]=0, "-", BS_CONTROLE[[#This Row],[KM - Inicio]])</f>
        <v>-</v>
      </c>
      <c r="AQ32" s="275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08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6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09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487</v>
      </c>
      <c r="M33" s="205" t="str" cm="1">
        <f t="array" ref="M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" s="205" t="str" cm="1">
        <f t="array" ref="N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78" t="str" cm="1">
        <f t="array" ref="S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" s="278" t="str" cm="1">
        <f t="array" ref="T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" s="81" t="str">
        <f>IFERROR(_xlfn.XLOOKUP(J33, BASE_MAPA!$D$2:$D$359, BASE_MAPA!$I$2:$I$359),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-</v>
      </c>
      <c r="AN33" s="273" t="str">
        <f>IF(BS_CONTROLE[[#This Row],[SB]]=0, "-", BS_CONTROLE[[#This Row],[SB]])</f>
        <v>-</v>
      </c>
      <c r="AO33" s="274" t="str">
        <f>IF(BS_CONTROLE[[#This Row],[SUB]]=0, "-", BS_CONTROLE[[#This Row],[SUB]])</f>
        <v>-</v>
      </c>
      <c r="AP33" s="275" t="str">
        <f>IF(BS_CONTROLE[[#This Row],[KM - Inicio]]=0, "-", BS_CONTROLE[[#This Row],[KM - Inicio]])</f>
        <v>-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76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10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487</v>
      </c>
      <c r="M34" s="205" t="str" cm="1">
        <f t="array" ref="M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" s="205" t="str" cm="1">
        <f t="array" ref="N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78" t="str" cm="1">
        <f t="array" ref="S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" s="278" t="str" cm="1">
        <f t="array" ref="T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" s="81" t="str">
        <f>IFERROR(_xlfn.XLOOKUP(J34, BASE_MAPA!$D$2:$D$359, BASE_MAPA!$I$2:$I$359),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-</v>
      </c>
      <c r="AN34" s="273" t="str">
        <f>IF(BS_CONTROLE[[#This Row],[SB]]=0, "-", BS_CONTROLE[[#This Row],[SB]])</f>
        <v>-</v>
      </c>
      <c r="AO34" s="274" t="str">
        <f>IF(BS_CONTROLE[[#This Row],[SUB]]=0, "-", BS_CONTROLE[[#This Row],[SUB]])</f>
        <v>-</v>
      </c>
      <c r="AP34" s="275" t="str">
        <f>IF(BS_CONTROLE[[#This Row],[KM - Inicio]]=0, "-", BS_CONTROLE[[#This Row],[KM - Inicio]])</f>
        <v>-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" s="11" t="str">
        <f>IFERROR(_xlfn.XLOOKUP(AO34, BASE_MAPA!$D$2:$D$359, BASE_MAPA!$I$2:$I$359), "ERRO")</f>
        <v>ERRO</v>
      </c>
      <c r="BF34" s="276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09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487</v>
      </c>
      <c r="M35" s="205" t="str" cm="1">
        <f t="array" ref="M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" s="205" t="str" cm="1">
        <f t="array" ref="N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78" t="str" cm="1">
        <f t="array" ref="S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" s="278" t="str" cm="1">
        <f t="array" ref="T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" s="81" t="str">
        <f>IFERROR(_xlfn.XLOOKUP(J35, BASE_MAPA!$D$2:$D$359, BASE_MAPA!$I$2:$I$359),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-</v>
      </c>
      <c r="AN35" s="273" t="str">
        <f>IF(BS_CONTROLE[[#This Row],[SB]]=0, "-", BS_CONTROLE[[#This Row],[SB]])</f>
        <v>-</v>
      </c>
      <c r="AO35" s="274" t="str">
        <f>IF(BS_CONTROLE[[#This Row],[SUB]]=0, "-", BS_CONTROLE[[#This Row],[SUB]])</f>
        <v>-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" s="11" t="str">
        <f>IFERROR(_xlfn.XLOOKUP(AO35, BASE_MAPA!$D$2:$D$359, BASE_MAPA!$I$2:$I$359), "ERRO")</f>
        <v>ERRO</v>
      </c>
      <c r="BF35" s="276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09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487</v>
      </c>
      <c r="M36" s="205" t="str" cm="1">
        <f t="array" ref="M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" s="205" t="str" cm="1">
        <f t="array" ref="N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78" t="str" cm="1">
        <f t="array" ref="S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" s="278" t="str" cm="1">
        <f t="array" ref="T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" s="81" t="str">
        <f>IFERROR(_xlfn.XLOOKUP(J36, BASE_MAPA!$D$2:$D$359, BASE_MAPA!$I$2:$I$359),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-</v>
      </c>
      <c r="AN36" s="273" t="str">
        <f>IF(BS_CONTROLE[[#This Row],[SB]]=0, "-", BS_CONTROLE[[#This Row],[SB]])</f>
        <v>-</v>
      </c>
      <c r="AO36" s="274" t="str">
        <f>IF(BS_CONTROLE[[#This Row],[SUB]]=0, "-", BS_CONTROLE[[#This Row],[SUB]])</f>
        <v>-</v>
      </c>
      <c r="AP36" s="275" t="str">
        <f>IF(BS_CONTROLE[[#This Row],[KM - Inicio]]=0, "-", BS_CONTROLE[[#This Row],[KM - Inicio]])</f>
        <v>-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" s="11" t="str">
        <f>IFERROR(_xlfn.XLOOKUP(AO36, BASE_MAPA!$D$2:$D$359, BASE_MAPA!$I$2:$I$359), "ERRO")</f>
        <v>ERRO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" s="205" t="str" cm="1">
        <f t="array" ref="N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" s="205" t="str" cm="1">
        <f t="array" ref="N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" s="205" t="str" cm="1">
        <f t="array" ref="N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" s="205" t="str" cm="1">
        <f t="array" ref="N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" s="205" t="str" cm="1">
        <f t="array" ref="N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" s="205" t="str" cm="1">
        <f t="array" ref="N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" s="205" t="str" cm="1">
        <f t="array" ref="N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" s="205" t="str" cm="1">
        <f t="array" ref="N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" s="205" t="str" cm="1">
        <f t="array" ref="N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" s="205" t="str" cm="1">
        <f t="array" ref="N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" s="205" t="str" cm="1">
        <f t="array" ref="N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" s="205" t="str" cm="1">
        <f t="array" ref="N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" s="205" t="str" cm="1">
        <f t="array" ref="N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" s="205" t="str" cm="1">
        <f t="array" ref="N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" s="205" t="str" cm="1">
        <f t="array" ref="N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" s="205" t="str" cm="1">
        <f t="array" ref="N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" s="205" t="str" cm="1">
        <f t="array" ref="N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" s="205" t="str" cm="1">
        <f t="array" ref="N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" s="205" t="str" cm="1">
        <f t="array" ref="N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6" s="205" t="str" cm="1">
        <f t="array" ref="N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7" s="205" t="str" cm="1">
        <f t="array" ref="N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8" s="205" t="str" cm="1">
        <f t="array" ref="N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9" s="205" t="str" cm="1">
        <f t="array" ref="N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0" s="205" t="str" cm="1">
        <f t="array" ref="N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1" s="205" t="str" cm="1">
        <f t="array" ref="N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2" s="205" t="str" cm="1">
        <f t="array" ref="N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3" s="205" t="str" cm="1">
        <f t="array" ref="N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4" s="205" t="str" cm="1">
        <f t="array" ref="N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5" s="205" t="str" cm="1">
        <f t="array" ref="N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6" s="205" t="str" cm="1">
        <f t="array" ref="N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7" s="205" t="str" cm="1">
        <f t="array" ref="N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8" s="205" t="str" cm="1">
        <f t="array" ref="N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9" s="205" t="str" cm="1">
        <f t="array" ref="N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0" s="205" t="str" cm="1">
        <f t="array" ref="N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1" s="205" t="str" cm="1">
        <f t="array" ref="N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2" s="205" t="str" cm="1">
        <f t="array" ref="N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3" s="205" t="str" cm="1">
        <f t="array" ref="N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4" s="205" t="str" cm="1">
        <f t="array" ref="N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5" s="205" t="str" cm="1">
        <f t="array" ref="N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6" s="205" t="str" cm="1">
        <f t="array" ref="N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7" s="205" t="str" cm="1">
        <f t="array" ref="N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8" s="205" t="str" cm="1">
        <f t="array" ref="N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9" s="205" t="str" cm="1">
        <f t="array" ref="N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0" s="205" t="str" cm="1">
        <f t="array" ref="N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1" s="205" t="str" cm="1">
        <f t="array" ref="N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2" s="205" t="str" cm="1">
        <f t="array" ref="N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3" s="205" t="str" cm="1">
        <f t="array" ref="N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4" s="205" t="str" cm="1">
        <f t="array" ref="N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5" s="205" t="str" cm="1">
        <f t="array" ref="N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6" s="205" t="str" cm="1">
        <f t="array" ref="N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7" s="205" t="str" cm="1">
        <f t="array" ref="N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8" s="205" t="str" cm="1">
        <f t="array" ref="N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9" s="205" t="str" cm="1">
        <f t="array" ref="N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0" s="205" t="str" cm="1">
        <f t="array" ref="N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1" s="205" t="str" cm="1">
        <f t="array" ref="N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2" s="205" t="str" cm="1">
        <f t="array" ref="N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3" s="205" t="str" cm="1">
        <f t="array" ref="N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4" s="205" t="str" cm="1">
        <f t="array" ref="N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5" s="205" t="str" cm="1">
        <f t="array" ref="N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6" s="205" t="str" cm="1">
        <f t="array" ref="N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7" s="205" t="str" cm="1">
        <f t="array" ref="N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78" t="str" cm="1">
        <f t="array" ref="BC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1" s="278" t="str" cm="1">
        <f t="array" ref="BD4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78" t="str" cm="1">
        <f t="array" ref="BC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2" s="278" t="str" cm="1">
        <f t="array" ref="BD4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78" t="str" cm="1">
        <f t="array" ref="BC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3" s="278" t="str" cm="1">
        <f t="array" ref="BD4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78" t="str" cm="1">
        <f t="array" ref="BC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4" s="278" t="str" cm="1">
        <f t="array" ref="BD4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78" t="str" cm="1">
        <f t="array" ref="BC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5" s="278" t="str" cm="1">
        <f t="array" ref="BD4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78" t="str" cm="1">
        <f t="array" ref="BC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6" s="278" t="str" cm="1">
        <f t="array" ref="BD4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78" t="str" cm="1">
        <f t="array" ref="BC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7" s="278" t="str" cm="1">
        <f t="array" ref="BD4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78" t="str" cm="1">
        <f t="array" ref="BC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8" s="278" t="str" cm="1">
        <f t="array" ref="BD4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78" t="str" cm="1">
        <f t="array" ref="BC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9" s="278" t="str" cm="1">
        <f t="array" ref="BD4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78" t="str" cm="1">
        <f t="array" ref="BC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0" s="278" t="str" cm="1">
        <f t="array" ref="BD4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78" t="str" cm="1">
        <f t="array" ref="BC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1" s="278" t="str" cm="1">
        <f t="array" ref="BD4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78" t="str" cm="1">
        <f t="array" ref="BC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2" s="278" t="str" cm="1">
        <f t="array" ref="BD4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78" t="str" cm="1">
        <f t="array" ref="BC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3" s="278" t="str" cm="1">
        <f t="array" ref="BD4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78" t="str" cm="1">
        <f t="array" ref="BC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4" s="278" t="str" cm="1">
        <f t="array" ref="BD4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78" t="str" cm="1">
        <f t="array" ref="BC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5" s="278" t="str" cm="1">
        <f t="array" ref="BD4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78" t="str" cm="1">
        <f t="array" ref="BC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6" s="278" t="str" cm="1">
        <f t="array" ref="BD4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78" t="str" cm="1">
        <f t="array" ref="BC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7" s="278" t="str" cm="1">
        <f t="array" ref="BD4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78" t="str" cm="1">
        <f t="array" ref="BC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8" s="278" t="str" cm="1">
        <f t="array" ref="BD4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78" t="str" cm="1">
        <f t="array" ref="BC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9" s="278" t="str" cm="1">
        <f t="array" ref="BD4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78" t="str" cm="1">
        <f t="array" ref="BC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0" s="278" t="str" cm="1">
        <f t="array" ref="BD4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78" t="str" cm="1">
        <f t="array" ref="BC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1" s="278" t="str" cm="1">
        <f t="array" ref="BD4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78" t="str" cm="1">
        <f t="array" ref="BC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2" s="278" t="str" cm="1">
        <f t="array" ref="BD4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78" t="str" cm="1">
        <f t="array" ref="BC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3" s="278" t="str" cm="1">
        <f t="array" ref="BD4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78" t="str" cm="1">
        <f t="array" ref="BC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4" s="278" t="str" cm="1">
        <f t="array" ref="BD4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78" t="str" cm="1">
        <f t="array" ref="BC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5" s="278" t="str" cm="1">
        <f t="array" ref="BD4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78" t="str" cm="1">
        <f t="array" ref="BC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6" s="278" t="str" cm="1">
        <f t="array" ref="BD4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78" t="str" cm="1">
        <f t="array" ref="BC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7" s="278" t="str" cm="1">
        <f t="array" ref="BD4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78" t="str" cm="1">
        <f t="array" ref="BC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8" s="278" t="str" cm="1">
        <f t="array" ref="BD4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78" t="str" cm="1">
        <f t="array" ref="BC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9" s="278" t="str" cm="1">
        <f t="array" ref="BD4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78" t="str" cm="1">
        <f t="array" ref="BC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0" s="278" t="str" cm="1">
        <f t="array" ref="BD4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78" t="str" cm="1">
        <f t="array" ref="BC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1" s="278" t="str" cm="1">
        <f t="array" ref="BD4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78" t="str" cm="1">
        <f t="array" ref="BC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2" s="278" t="str" cm="1">
        <f t="array" ref="BD4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78" t="str" cm="1">
        <f t="array" ref="BC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3" s="278" t="str" cm="1">
        <f t="array" ref="BD4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78" t="str" cm="1">
        <f t="array" ref="BC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4" s="278" t="str" cm="1">
        <f t="array" ref="BD4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78" t="str" cm="1">
        <f t="array" ref="BC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5" s="278" t="str" cm="1">
        <f t="array" ref="BD4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78" t="str" cm="1">
        <f t="array" ref="BC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6" s="278" t="str" cm="1">
        <f t="array" ref="BD4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78" t="str" cm="1">
        <f t="array" ref="BC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7" s="278" t="str" cm="1">
        <f t="array" ref="BD4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78" t="str" cm="1">
        <f t="array" ref="BC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8" s="278" t="str" cm="1">
        <f t="array" ref="BD4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78" t="str" cm="1">
        <f t="array" ref="BC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9" s="278" t="str" cm="1">
        <f t="array" ref="BD4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78" t="str" cm="1">
        <f t="array" ref="BC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0" s="278" t="str" cm="1">
        <f t="array" ref="BD4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78" t="str" cm="1">
        <f t="array" ref="BC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1" s="278" t="str" cm="1">
        <f t="array" ref="BD4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78" t="str" cm="1">
        <f t="array" ref="BC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2" s="278" t="str" cm="1">
        <f t="array" ref="BD4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78" t="str" cm="1">
        <f t="array" ref="BC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3" s="278" t="str" cm="1">
        <f t="array" ref="BD4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78" t="str" cm="1">
        <f t="array" ref="BC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4" s="278" t="str" cm="1">
        <f t="array" ref="BD4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78" t="str" cm="1">
        <f t="array" ref="BC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5" s="278" t="str" cm="1">
        <f t="array" ref="BD4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78" t="str" cm="1">
        <f t="array" ref="BC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6" s="278" t="str" cm="1">
        <f t="array" ref="BD4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78" t="str" cm="1">
        <f t="array" ref="BC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7" s="278" t="str" cm="1">
        <f t="array" ref="BD4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78" t="str" cm="1">
        <f t="array" ref="BC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8" s="278" t="str" cm="1">
        <f t="array" ref="BD4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78" t="str" cm="1">
        <f t="array" ref="BC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9" s="278" t="str" cm="1">
        <f t="array" ref="BD4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78" t="str" cm="1">
        <f t="array" ref="BC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0" s="278" t="str" cm="1">
        <f t="array" ref="BD5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78" t="str" cm="1">
        <f t="array" ref="BC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1" s="278" t="str" cm="1">
        <f t="array" ref="BD5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78" t="str" cm="1">
        <f t="array" ref="BC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2" s="278" t="str" cm="1">
        <f t="array" ref="BD5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78" t="str" cm="1">
        <f t="array" ref="BC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3" s="278" t="str" cm="1">
        <f t="array" ref="BD5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78" t="str" cm="1">
        <f t="array" ref="BC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4" s="278" t="str" cm="1">
        <f t="array" ref="BD5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78" t="str" cm="1">
        <f t="array" ref="BC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5" s="278" t="str" cm="1">
        <f t="array" ref="BD5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78" t="str" cm="1">
        <f t="array" ref="BC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6" s="278" t="str" cm="1">
        <f t="array" ref="BD5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78" t="str" cm="1">
        <f t="array" ref="BC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7" s="278" t="str" cm="1">
        <f t="array" ref="BD5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78" t="str" cm="1">
        <f t="array" ref="BC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8" s="278" t="str" cm="1">
        <f t="array" ref="BD5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78" t="str" cm="1">
        <f t="array" ref="BC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9" s="278" t="str" cm="1">
        <f t="array" ref="BD5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78" t="str" cm="1">
        <f t="array" ref="BC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0" s="278" t="str" cm="1">
        <f t="array" ref="BD5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78" t="str" cm="1">
        <f t="array" ref="BC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1" s="278" t="str" cm="1">
        <f t="array" ref="BD5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78" t="str" cm="1">
        <f t="array" ref="BC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2" s="278" t="str" cm="1">
        <f t="array" ref="BD5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78" t="str" cm="1">
        <f t="array" ref="BC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3" s="278" t="str" cm="1">
        <f t="array" ref="BD5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78" t="str" cm="1">
        <f t="array" ref="BC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4" s="278" t="str" cm="1">
        <f t="array" ref="BD5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78" t="str" cm="1">
        <f t="array" ref="BC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5" s="278" t="str" cm="1">
        <f t="array" ref="BD5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78" t="str" cm="1">
        <f t="array" ref="BC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6" s="278" t="str" cm="1">
        <f t="array" ref="BD5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78" t="str" cm="1">
        <f t="array" ref="BC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7" s="278" t="str" cm="1">
        <f t="array" ref="BD5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78" t="str" cm="1">
        <f t="array" ref="BC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8" s="278" t="str" cm="1">
        <f t="array" ref="BD5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78" t="str" cm="1">
        <f t="array" ref="BC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9" s="278" t="str" cm="1">
        <f t="array" ref="BD5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78" t="str" cm="1">
        <f t="array" ref="BC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0" s="278" t="str" cm="1">
        <f t="array" ref="BD5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78" t="str" cm="1">
        <f t="array" ref="BC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1" s="278" t="str" cm="1">
        <f t="array" ref="BD5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78" t="str" cm="1">
        <f t="array" ref="BC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2" s="278" t="str" cm="1">
        <f t="array" ref="BD5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78" t="str" cm="1">
        <f t="array" ref="BC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3" s="278" t="str" cm="1">
        <f t="array" ref="BD5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78" t="str" cm="1">
        <f t="array" ref="BC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4" s="278" t="str" cm="1">
        <f t="array" ref="BD5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78" t="str" cm="1">
        <f t="array" ref="BC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5" s="278" t="str" cm="1">
        <f t="array" ref="BD5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78" t="str" cm="1">
        <f t="array" ref="BC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6" s="278" t="str" cm="1">
        <f t="array" ref="BD5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78" t="str" cm="1">
        <f t="array" ref="BC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7" s="278" t="str" cm="1">
        <f t="array" ref="BD5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78" t="str" cm="1">
        <f t="array" ref="BC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8" s="278" t="str" cm="1">
        <f t="array" ref="BD5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78" t="str" cm="1">
        <f t="array" ref="BC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9" s="278" t="str" cm="1">
        <f t="array" ref="BD5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78" t="str" cm="1">
        <f t="array" ref="BC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0" s="278" t="str" cm="1">
        <f t="array" ref="BD5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78" t="str" cm="1">
        <f t="array" ref="BC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1" s="278" t="str" cm="1">
        <f t="array" ref="BD5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78" t="str" cm="1">
        <f t="array" ref="BC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2" s="278" t="str" cm="1">
        <f t="array" ref="BD5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78" t="str" cm="1">
        <f t="array" ref="BC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3" s="278" t="str" cm="1">
        <f t="array" ref="BD5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78" t="str" cm="1">
        <f t="array" ref="BC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4" s="278" t="str" cm="1">
        <f t="array" ref="BD5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78" t="str" cm="1">
        <f t="array" ref="BC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5" s="278" t="str" cm="1">
        <f t="array" ref="BD5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78" t="str" cm="1">
        <f t="array" ref="BC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6" s="278" t="str" cm="1">
        <f t="array" ref="BD5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78" t="str" cm="1">
        <f t="array" ref="BC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7" s="278" t="str" cm="1">
        <f t="array" ref="BD5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78" t="str" cm="1">
        <f t="array" ref="BC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8" s="278" t="str" cm="1">
        <f t="array" ref="BD5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78" t="str" cm="1">
        <f t="array" ref="BC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9" s="278" t="str" cm="1">
        <f t="array" ref="BD5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78" t="str" cm="1">
        <f t="array" ref="BC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0" s="278" t="str" cm="1">
        <f t="array" ref="BD5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78" t="str" cm="1">
        <f t="array" ref="BC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1" s="278" t="str" cm="1">
        <f t="array" ref="BD5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78" t="str" cm="1">
        <f t="array" ref="BC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2" s="278" t="str" cm="1">
        <f t="array" ref="BD5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78" t="str" cm="1">
        <f t="array" ref="BC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3" s="278" t="str" cm="1">
        <f t="array" ref="BD5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78" t="str" cm="1">
        <f t="array" ref="BC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4" s="278" t="str" cm="1">
        <f t="array" ref="BD5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78" t="str" cm="1">
        <f t="array" ref="BC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5" s="278" t="str" cm="1">
        <f t="array" ref="BD5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78" t="str" cm="1">
        <f t="array" ref="BC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6" s="278" t="str" cm="1">
        <f t="array" ref="BD5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78" t="str" cm="1">
        <f t="array" ref="BC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7" s="278" t="str" cm="1">
        <f t="array" ref="BD5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78" t="str" cm="1">
        <f t="array" ref="BC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8" s="278" t="str" cm="1">
        <f t="array" ref="BD5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78" t="str" cm="1">
        <f t="array" ref="BC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9" s="278" t="str" cm="1">
        <f t="array" ref="BD5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78" t="str" cm="1">
        <f t="array" ref="BC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0" s="278" t="str" cm="1">
        <f t="array" ref="BD5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78" t="str" cm="1">
        <f t="array" ref="BC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1" s="278" t="str" cm="1">
        <f t="array" ref="BD5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78" t="str" cm="1">
        <f t="array" ref="BC5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2" s="278" t="str" cm="1">
        <f t="array" ref="BD5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54" operator="equal">
      <formula>"ERRO"</formula>
    </cfRule>
  </conditionalFormatting>
  <conditionalFormatting sqref="X4 Y475:Y550 Y1:Z474">
    <cfRule type="cellIs" dxfId="137" priority="18343" operator="equal">
      <formula>"OPORTUNIDADE"</formula>
    </cfRule>
  </conditionalFormatting>
  <conditionalFormatting sqref="AZ6:AZ522">
    <cfRule type="expression" dxfId="136" priority="18338">
      <formula>$BU6=1</formula>
    </cfRule>
  </conditionalFormatting>
  <conditionalFormatting sqref="BQ6:BQ599">
    <cfRule type="cellIs" dxfId="135" priority="18349" operator="equal">
      <formula>"Produção e Intervalo"</formula>
    </cfRule>
    <cfRule type="cellIs" dxfId="134" priority="18350" operator="equal">
      <formula>"Aderente"</formula>
    </cfRule>
    <cfRule type="cellIs" dxfId="133" priority="18351" operator="equal">
      <formula>"Intervalo"</formula>
    </cfRule>
    <cfRule type="cellIs" dxfId="132" priority="18352" operator="equal">
      <formula>"Produção"</formula>
    </cfRule>
    <cfRule type="cellIs" dxfId="131" priority="18353" operator="equal">
      <formula>"ERRO"</formula>
    </cfRule>
  </conditionalFormatting>
  <conditionalFormatting sqref="BR6:BS552">
    <cfRule type="cellIs" dxfId="130" priority="18331" operator="equal">
      <formula>"*"</formula>
    </cfRule>
    <cfRule type="cellIs" dxfId="129" priority="18332" operator="greaterThanOrEqual">
      <formula>1</formula>
    </cfRule>
    <cfRule type="cellIs" dxfId="128" priority="18333" operator="lessThan">
      <formula>1</formula>
    </cfRule>
  </conditionalFormatting>
  <conditionalFormatting sqref="X475:X522 Y475:Y550 Y6:Z474">
    <cfRule type="cellIs" dxfId="127" priority="18279" operator="equal">
      <formula>"NÃO"</formula>
    </cfRule>
    <cfRule type="cellIs" dxfId="126" priority="18280" operator="equal">
      <formula>"SIM"</formula>
    </cfRule>
  </conditionalFormatting>
  <conditionalFormatting sqref="X475:X522">
    <cfRule type="cellIs" dxfId="125" priority="18278" operator="equal">
      <formula>"OPORTUNIDADE"</formula>
    </cfRule>
  </conditionalFormatting>
  <conditionalFormatting sqref="Z475:Z522">
    <cfRule type="cellIs" dxfId="124" priority="18276" operator="equal">
      <formula>"NÃO"</formula>
    </cfRule>
    <cfRule type="cellIs" dxfId="123" priority="18277" operator="equal">
      <formula>"SIM"</formula>
    </cfRule>
  </conditionalFormatting>
  <conditionalFormatting sqref="Z475:Z522">
    <cfRule type="cellIs" dxfId="122" priority="18275" operator="equal">
      <formula>"OPORTUNIDADE"</formula>
    </cfRule>
  </conditionalFormatting>
  <conditionalFormatting sqref="Y1048575:Y1048576">
    <cfRule type="cellIs" dxfId="121" priority="18160" operator="equal">
      <formula>"OPORTUNIDADE"</formula>
    </cfRule>
  </conditionalFormatting>
  <conditionalFormatting sqref="Y1048575:Y1048576">
    <cfRule type="cellIs" dxfId="120" priority="18158" operator="equal">
      <formula>"NÃO"</formula>
    </cfRule>
    <cfRule type="cellIs" dxfId="119" priority="18159" operator="equal">
      <formula>"SIM"</formula>
    </cfRule>
  </conditionalFormatting>
  <conditionalFormatting sqref="Z523:Z548">
    <cfRule type="cellIs" dxfId="118" priority="17895" operator="equal">
      <formula>"OPORTUNIDADE"</formula>
    </cfRule>
  </conditionalFormatting>
  <conditionalFormatting sqref="Z523:Z548">
    <cfRule type="cellIs" dxfId="117" priority="17893" operator="equal">
      <formula>"NÃO"</formula>
    </cfRule>
    <cfRule type="cellIs" dxfId="116" priority="17894" operator="equal">
      <formula>"SIM"</formula>
    </cfRule>
  </conditionalFormatting>
  <conditionalFormatting sqref="X549">
    <cfRule type="cellIs" dxfId="115" priority="17881" operator="equal">
      <formula>"NÃO"</formula>
    </cfRule>
    <cfRule type="cellIs" dxfId="114" priority="17882" operator="equal">
      <formula>"SIM"</formula>
    </cfRule>
  </conditionalFormatting>
  <conditionalFormatting sqref="X549">
    <cfRule type="cellIs" dxfId="113" priority="17880" operator="equal">
      <formula>"OPORTUNIDADE"</formula>
    </cfRule>
  </conditionalFormatting>
  <conditionalFormatting sqref="Z549">
    <cfRule type="cellIs" dxfId="112" priority="17878" operator="equal">
      <formula>"NÃO"</formula>
    </cfRule>
    <cfRule type="cellIs" dxfId="111" priority="17879" operator="equal">
      <formula>"SIM"</formula>
    </cfRule>
  </conditionalFormatting>
  <conditionalFormatting sqref="Z549">
    <cfRule type="cellIs" dxfId="110" priority="17877" operator="equal">
      <formula>"OPORTUNIDADE"</formula>
    </cfRule>
  </conditionalFormatting>
  <conditionalFormatting sqref="BI549">
    <cfRule type="iconSet" priority="1788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7">
      <iconSet showValue="0">
        <cfvo type="percent" val="0"/>
        <cfvo type="num" val="1"/>
        <cfvo type="num" val="1" gte="0"/>
      </iconSet>
    </cfRule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497">
      <formula>$BU492=1</formula>
    </cfRule>
  </conditionalFormatting>
  <conditionalFormatting sqref="AZ525:AZ549">
    <cfRule type="expression" dxfId="108" priority="18657">
      <formula>$BU497=1</formula>
    </cfRule>
  </conditionalFormatting>
  <conditionalFormatting sqref="BI523:BI548">
    <cfRule type="iconSet" priority="1865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0">
      <iconSet showValue="0">
        <cfvo type="percent" val="0"/>
        <cfvo type="num" val="1"/>
        <cfvo type="num" val="1" gte="0"/>
      </iconSet>
    </cfRule>
    <cfRule type="iconSet" priority="1866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2" operator="equal">
      <formula>"*"</formula>
    </cfRule>
    <cfRule type="cellIs" dxfId="106" priority="13293" operator="greaterThanOrEqual">
      <formula>1</formula>
    </cfRule>
    <cfRule type="cellIs" dxfId="105" priority="13294" operator="lessThan">
      <formula>1</formula>
    </cfRule>
  </conditionalFormatting>
  <conditionalFormatting sqref="BI6:BI522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2">
      <iconSet showValue="0">
        <cfvo type="percent" val="0"/>
        <cfvo type="num" val="1"/>
        <cfvo type="num" val="1" gte="0"/>
      </iconSet>
    </cfRule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K6:BK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38" t="s">
        <v>1094</v>
      </c>
      <c r="D5" s="339"/>
      <c r="E5" s="339"/>
      <c r="F5" s="339"/>
      <c r="G5" s="339"/>
      <c r="H5" s="339"/>
      <c r="I5" s="339"/>
      <c r="J5" s="340"/>
      <c r="K5" s="341" t="s">
        <v>1095</v>
      </c>
      <c r="L5" s="342"/>
      <c r="M5" s="342"/>
      <c r="N5" s="342"/>
      <c r="O5" s="343" t="s">
        <v>1096</v>
      </c>
      <c r="P5" s="344"/>
      <c r="Q5" s="345"/>
    </row>
    <row r="6" spans="1:17" s="94" customFormat="1" ht="15.75" customHeight="1">
      <c r="A6" s="88" t="s">
        <v>1097</v>
      </c>
      <c r="B6" s="95" t="s">
        <v>1098</v>
      </c>
      <c r="C6" s="96" t="s">
        <v>1042</v>
      </c>
      <c r="D6" s="97" t="s">
        <v>1043</v>
      </c>
      <c r="E6" s="96" t="s">
        <v>1099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1100</v>
      </c>
      <c r="M6" s="140" t="s">
        <v>506</v>
      </c>
      <c r="N6" s="141" t="s">
        <v>1037</v>
      </c>
      <c r="O6" s="247" t="s">
        <v>1080</v>
      </c>
      <c r="P6" s="158"/>
      <c r="Q6" s="194" t="s">
        <v>1101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 t="str">
        <f>IF(SP_SUL!B6="","*",SP_SUL!B6)</f>
        <v>*</v>
      </c>
      <c r="B8" s="99" t="str">
        <f>IF(SP_SUL!X6="","*",SP_SUL!X6)</f>
        <v>*</v>
      </c>
      <c r="C8" s="100" t="str">
        <f>IF(SP_SUL!S6="","*",SP_SUL!S6)</f>
        <v>-</v>
      </c>
      <c r="D8" s="100" t="str">
        <f>IF(SP_SUL!T6="","*",SP_SUL!T6)</f>
        <v>-</v>
      </c>
      <c r="E8" s="100" t="str">
        <f>IF(SP_SUL!D6="","*",SP_SUL!D6)</f>
        <v>*</v>
      </c>
      <c r="F8" s="100" t="str">
        <f>IF(SP_SUL!H6="","*",SP_SUL!H6)</f>
        <v>*</v>
      </c>
      <c r="G8" s="100" t="str">
        <f>IF(SP_SUL!M6="","*",SP_SUL!M6)</f>
        <v>-</v>
      </c>
      <c r="H8" s="155" t="str">
        <f>IF(SP_SUL!K6="","*",SP_SUL!K6)</f>
        <v>*</v>
      </c>
      <c r="I8" s="133" t="str">
        <f>IF(SP_SUL!O6="","*",SP_SUL!O6)</f>
        <v>*</v>
      </c>
      <c r="J8" s="133" t="str">
        <f>IF(SP_SUL!P6="","*",SP_SUL!P6)</f>
        <v>*</v>
      </c>
      <c r="K8" s="142" t="str">
        <f>IF(SP_SUL!AK6="","*",SP_SUL!AK6)</f>
        <v>-</v>
      </c>
      <c r="L8" s="142" t="str">
        <f>IF(SP_SUL!AM6="","*",SP_SUL!AM6)</f>
        <v>-</v>
      </c>
      <c r="M8" s="142" t="str">
        <f>IF(SP_SUL!AP6="","*",SP_SUL!AP6)</f>
        <v>-</v>
      </c>
      <c r="N8" s="142" t="str">
        <f>IF(SP_SUL!AM6="","*",SP_SUL!AM6)</f>
        <v>-</v>
      </c>
      <c r="O8" s="175">
        <f>SP_SUL!BH6</f>
        <v>0</v>
      </c>
      <c r="P8" s="91"/>
      <c r="Q8" s="146" t="str">
        <f>IF($A$2=1,IF(SP_SUL!BJ6="","*",SP_SUL!BJ6),IF(SP_SUL!BK6="","*",SP_SUL!BK6))</f>
        <v>*</v>
      </c>
    </row>
    <row r="9" spans="1:17" hidden="1">
      <c r="A9" s="98" t="str">
        <f>IF(SP_SUL!B7="","*",SP_SUL!B7)</f>
        <v>*</v>
      </c>
      <c r="B9" s="99" t="str">
        <f>IF(SP_SUL!X7="","*",SP_SUL!X7)</f>
        <v>*</v>
      </c>
      <c r="C9" s="100" t="str">
        <f>IF(SP_SUL!S7="","*",SP_SUL!S7)</f>
        <v>-</v>
      </c>
      <c r="D9" s="100" t="str">
        <f>IF(SP_SUL!T7="","*",SP_SUL!T7)</f>
        <v>-</v>
      </c>
      <c r="E9" s="100" t="str">
        <f>IF(SP_SUL!D7="","*",SP_SUL!D7)</f>
        <v>*</v>
      </c>
      <c r="F9" s="100" t="str">
        <f>IF(SP_SUL!H7="","*",SP_SUL!H7)</f>
        <v>*</v>
      </c>
      <c r="G9" s="100" t="str">
        <f>IF(SP_SUL!M7="","*",SP_SUL!M7)</f>
        <v>-</v>
      </c>
      <c r="H9" s="155" t="str">
        <f>IF(SP_SUL!K7="","*",SP_SUL!K7)</f>
        <v>*</v>
      </c>
      <c r="I9" s="133" t="str">
        <f>IF(SP_SUL!O7="","*",SP_SUL!O7)</f>
        <v>*</v>
      </c>
      <c r="J9" s="133" t="str">
        <f>IF(SP_SUL!P7="","*",SP_SUL!P7)</f>
        <v>*</v>
      </c>
      <c r="K9" s="142" t="str">
        <f>IF(SP_SUL!AK7="","*",SP_SUL!AK7)</f>
        <v>-</v>
      </c>
      <c r="L9" s="142" t="str">
        <f>IF(SP_SUL!AM7="","*",SP_SUL!AM7)</f>
        <v>-</v>
      </c>
      <c r="M9" s="142" t="str">
        <f>IF(SP_SUL!AP7="","*",SP_SUL!AP7)</f>
        <v>-</v>
      </c>
      <c r="N9" s="142" t="str">
        <f>IF(SP_SUL!AM7="","*",SP_SUL!AM7)</f>
        <v>-</v>
      </c>
      <c r="O9" s="175">
        <f>SP_SUL!BH7</f>
        <v>0</v>
      </c>
      <c r="P9" s="91"/>
      <c r="Q9" s="146" t="str">
        <f>IF($A$2=1,IF(SP_SUL!BJ7="","*",SP_SUL!BJ7),IF(SP_SUL!BK7="","*",SP_SUL!BK7))</f>
        <v>*</v>
      </c>
    </row>
    <row r="10" spans="1:17" hidden="1">
      <c r="A10" s="98" t="str">
        <f>IF(SP_SUL!B8="","*",SP_SUL!B8)</f>
        <v>*</v>
      </c>
      <c r="B10" s="99" t="str">
        <f>IF(SP_SUL!X8="","*",SP_SUL!X8)</f>
        <v>*</v>
      </c>
      <c r="C10" s="100" t="str">
        <f>IF(SP_SUL!S8="","*",SP_SUL!S8)</f>
        <v>-</v>
      </c>
      <c r="D10" s="100" t="str">
        <f>IF(SP_SUL!T8="","*",SP_SUL!T8)</f>
        <v>-</v>
      </c>
      <c r="E10" s="100" t="str">
        <f>IF(SP_SUL!D8="","*",SP_SUL!D8)</f>
        <v>*</v>
      </c>
      <c r="F10" s="100" t="str">
        <f>IF(SP_SUL!H8="","*",SP_SUL!H8)</f>
        <v>*</v>
      </c>
      <c r="G10" s="100" t="str">
        <f>IF(SP_SUL!M8="","*",SP_SUL!M8)</f>
        <v>-</v>
      </c>
      <c r="H10" s="155" t="str">
        <f>IF(SP_SUL!K8="","*",SP_SUL!K8)</f>
        <v>*</v>
      </c>
      <c r="I10" s="133" t="str">
        <f>IF(SP_SUL!O8="","*",SP_SUL!O8)</f>
        <v>*</v>
      </c>
      <c r="J10" s="133" t="str">
        <f>IF(SP_SUL!P8="","*",SP_SUL!P8)</f>
        <v>*</v>
      </c>
      <c r="K10" s="142" t="str">
        <f>IF(SP_SUL!AK8="","*",SP_SUL!AK8)</f>
        <v>-</v>
      </c>
      <c r="L10" s="142" t="str">
        <f>IF(SP_SUL!AM8="","*",SP_SUL!AM8)</f>
        <v>-</v>
      </c>
      <c r="M10" s="142" t="str">
        <f>IF(SP_SUL!AP8="","*",SP_SUL!AP8)</f>
        <v>-</v>
      </c>
      <c r="N10" s="142" t="str">
        <f>IF(SP_SUL!AM8="","*",SP_SUL!AM8)</f>
        <v>-</v>
      </c>
      <c r="O10" s="175">
        <f>SP_SUL!BH8</f>
        <v>0</v>
      </c>
      <c r="P10" s="91"/>
      <c r="Q10" s="146" t="str">
        <f>IF($A$2=1,IF(SP_SUL!BJ8="","*",SP_SUL!BJ8),IF(SP_SUL!BK8="","*",SP_SUL!BK8))</f>
        <v>*</v>
      </c>
    </row>
    <row r="11" spans="1:17" hidden="1">
      <c r="A11" s="98" t="str">
        <f>IF(SP_SUL!B9="","*",SP_SUL!B9)</f>
        <v>*</v>
      </c>
      <c r="B11" s="99" t="str">
        <f>IF(SP_SUL!X9="","*",SP_SUL!X9)</f>
        <v>*</v>
      </c>
      <c r="C11" s="100" t="str">
        <f>IF(SP_SUL!S9="","*",SP_SUL!S9)</f>
        <v>-</v>
      </c>
      <c r="D11" s="100" t="str">
        <f>IF(SP_SUL!T9="","*",SP_SUL!T9)</f>
        <v>-</v>
      </c>
      <c r="E11" s="100" t="str">
        <f>IF(SP_SUL!D9="","*",SP_SUL!D9)</f>
        <v>*</v>
      </c>
      <c r="F11" s="100" t="str">
        <f>IF(SP_SUL!H9="","*",SP_SUL!H9)</f>
        <v>*</v>
      </c>
      <c r="G11" s="100" t="str">
        <f>IF(SP_SUL!M9="","*",SP_SUL!M9)</f>
        <v>-</v>
      </c>
      <c r="H11" s="155" t="str">
        <f>IF(SP_SUL!K9="","*",SP_SUL!K9)</f>
        <v>*</v>
      </c>
      <c r="I11" s="133" t="str">
        <f>IF(SP_SUL!O9="","*",SP_SUL!O9)</f>
        <v>*</v>
      </c>
      <c r="J11" s="133" t="str">
        <f>IF(SP_SUL!P9="","*",SP_SUL!P9)</f>
        <v>*</v>
      </c>
      <c r="K11" s="142" t="str">
        <f>IF(SP_SUL!AK9="","*",SP_SUL!AK9)</f>
        <v>-</v>
      </c>
      <c r="L11" s="142" t="str">
        <f>IF(SP_SUL!AM9="","*",SP_SUL!AM9)</f>
        <v>-</v>
      </c>
      <c r="M11" s="142" t="str">
        <f>IF(SP_SUL!AP9="","*",SP_SUL!AP9)</f>
        <v>-</v>
      </c>
      <c r="N11" s="142" t="str">
        <f>IF(SP_SUL!AM9="","*",SP_SUL!AM9)</f>
        <v>-</v>
      </c>
      <c r="O11" s="175">
        <f>SP_SUL!BH9</f>
        <v>0</v>
      </c>
      <c r="P11" s="91"/>
      <c r="Q11" s="146" t="str">
        <f>IF($A$2=1,IF(SP_SUL!BJ9="","*",SP_SUL!BJ9),IF(SP_SUL!BK9="","*",SP_SUL!BK9))</f>
        <v>*</v>
      </c>
    </row>
    <row r="12" spans="1:17" hidden="1">
      <c r="A12" s="98" t="str">
        <f>IF(SP_SUL!B10="","*",SP_SUL!B10)</f>
        <v>*</v>
      </c>
      <c r="B12" s="99" t="str">
        <f>IF(SP_SUL!X10="","*",SP_SUL!X10)</f>
        <v>*</v>
      </c>
      <c r="C12" s="100" t="str">
        <f>IF(SP_SUL!S10="","*",SP_SUL!S10)</f>
        <v>-</v>
      </c>
      <c r="D12" s="100" t="str">
        <f>IF(SP_SUL!T10="","*",SP_SUL!T10)</f>
        <v>-</v>
      </c>
      <c r="E12" s="100" t="str">
        <f>IF(SP_SUL!D10="","*",SP_SUL!D10)</f>
        <v>*</v>
      </c>
      <c r="F12" s="100" t="str">
        <f>IF(SP_SUL!H10="","*",SP_SUL!H10)</f>
        <v>*</v>
      </c>
      <c r="G12" s="100" t="str">
        <f>IF(SP_SUL!M10="","*",SP_SUL!M10)</f>
        <v>-</v>
      </c>
      <c r="H12" s="155" t="str">
        <f>IF(SP_SUL!K10="","*",SP_SUL!K10)</f>
        <v>*</v>
      </c>
      <c r="I12" s="133" t="str">
        <f>IF(SP_SUL!O10="","*",SP_SUL!O10)</f>
        <v>*</v>
      </c>
      <c r="J12" s="133" t="str">
        <f>IF(SP_SUL!P10="","*",SP_SUL!P10)</f>
        <v>)_</v>
      </c>
      <c r="K12" s="142" t="str">
        <f>IF(SP_SUL!AK10="","*",SP_SUL!AK10)</f>
        <v>-</v>
      </c>
      <c r="L12" s="142" t="str">
        <f>IF(SP_SUL!AM10="","*",SP_SUL!AM10)</f>
        <v>-</v>
      </c>
      <c r="M12" s="142" t="str">
        <f>IF(SP_SUL!AP10="","*",SP_SUL!AP10)</f>
        <v>-</v>
      </c>
      <c r="N12" s="142" t="str">
        <f>IF(SP_SUL!AM10="","*",SP_SUL!AM10)</f>
        <v>-</v>
      </c>
      <c r="O12" s="175">
        <f>SP_SUL!BH10</f>
        <v>0</v>
      </c>
      <c r="P12" s="91"/>
      <c r="Q12" s="146" t="str">
        <f>IF($A$2=1,IF(SP_SUL!BJ10="","*",SP_SUL!BJ10),IF(SP_SUL!BK10="","*",SP_SUL!BK10))</f>
        <v>*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 t="str">
        <f>IF(SP_SUL!B13="","*",SP_SUL!B13)</f>
        <v>*</v>
      </c>
      <c r="B15" s="99" t="str">
        <f>IF(SP_SUL!X13="","*",SP_SUL!X13)</f>
        <v>*</v>
      </c>
      <c r="C15" s="100" t="str">
        <f>IF(SP_SUL!S13="","*",SP_SUL!S13)</f>
        <v>-</v>
      </c>
      <c r="D15" s="100" t="str">
        <f>IF(SP_SUL!T13="","*",SP_SUL!T13)</f>
        <v>-</v>
      </c>
      <c r="E15" s="100" t="str">
        <f>IF(SP_SUL!D13="","*",SP_SUL!D13)</f>
        <v>*</v>
      </c>
      <c r="F15" s="100" t="str">
        <f>IF(SP_SUL!H13="","*",SP_SUL!H13)</f>
        <v>*</v>
      </c>
      <c r="G15" s="100" t="str">
        <f>IF(SP_SUL!M13="","*",SP_SUL!M13)</f>
        <v>-</v>
      </c>
      <c r="H15" s="155" t="str">
        <f>IF(SP_SUL!K13="","*",SP_SUL!K13)</f>
        <v>*</v>
      </c>
      <c r="I15" s="133" t="str">
        <f>IF(SP_SUL!O13="","*",SP_SUL!O13)</f>
        <v>*</v>
      </c>
      <c r="J15" s="133" t="str">
        <f>IF(SP_SUL!P13="","*",SP_SUL!P13)</f>
        <v>*</v>
      </c>
      <c r="K15" s="142" t="str">
        <f>IF(SP_SUL!AK13="","*",SP_SUL!AK13)</f>
        <v>-</v>
      </c>
      <c r="L15" s="142" t="str">
        <f>IF(SP_SUL!AM13="","*",SP_SUL!AM13)</f>
        <v>-</v>
      </c>
      <c r="M15" s="142" t="str">
        <f>IF(SP_SUL!AP13="","*",SP_SUL!AP13)</f>
        <v>-</v>
      </c>
      <c r="N15" s="142" t="str">
        <f>IF(SP_SUL!AM13="","*",SP_SUL!AM13)</f>
        <v>-</v>
      </c>
      <c r="O15" s="175">
        <f>SP_SUL!BH13</f>
        <v>0</v>
      </c>
      <c r="P15" s="91"/>
      <c r="Q15" s="146" t="str">
        <f>IF($A$2=1,IF(SP_SUL!BJ13="","*",SP_SUL!BJ13),IF(SP_SUL!BK13="","*",SP_SUL!BK13))</f>
        <v>*</v>
      </c>
    </row>
    <row r="16" spans="1:17" hidden="1">
      <c r="A16" s="98" t="str">
        <f>IF(SP_SUL!B14="","*",SP_SUL!B14)</f>
        <v>*</v>
      </c>
      <c r="B16" s="99" t="str">
        <f>IF(SP_SUL!X14="","*",SP_SUL!X14)</f>
        <v>*</v>
      </c>
      <c r="C16" s="100" t="str">
        <f>IF(SP_SUL!S14="","*",SP_SUL!S14)</f>
        <v>-</v>
      </c>
      <c r="D16" s="100" t="str">
        <f>IF(SP_SUL!T14="","*",SP_SUL!T14)</f>
        <v>-</v>
      </c>
      <c r="E16" s="100" t="str">
        <f>IF(SP_SUL!D14="","*",SP_SUL!D14)</f>
        <v>*</v>
      </c>
      <c r="F16" s="100" t="str">
        <f>IF(SP_SUL!H14="","*",SP_SUL!H14)</f>
        <v>*</v>
      </c>
      <c r="G16" s="100" t="str">
        <f>IF(SP_SUL!M14="","*",SP_SUL!M14)</f>
        <v>-</v>
      </c>
      <c r="H16" s="155" t="str">
        <f>IF(SP_SUL!K14="","*",SP_SUL!K14)</f>
        <v>*</v>
      </c>
      <c r="I16" s="133" t="str">
        <f>IF(SP_SUL!O14="","*",SP_SUL!O14)</f>
        <v>*</v>
      </c>
      <c r="J16" s="133" t="str">
        <f>IF(SP_SUL!P14="","*",SP_SUL!P14)</f>
        <v>*</v>
      </c>
      <c r="K16" s="142" t="str">
        <f>IF(SP_SUL!AK14="","*",SP_SUL!AK14)</f>
        <v>-</v>
      </c>
      <c r="L16" s="142" t="str">
        <f>IF(SP_SUL!AM14="","*",SP_SUL!AM14)</f>
        <v>-</v>
      </c>
      <c r="M16" s="142" t="str">
        <f>IF(SP_SUL!AP14="","*",SP_SUL!AP14)</f>
        <v>-</v>
      </c>
      <c r="N16" s="142" t="str">
        <f>IF(SP_SUL!AM14="","*",SP_SUL!AM14)</f>
        <v>-</v>
      </c>
      <c r="O16" s="175">
        <f>SP_SUL!BH14</f>
        <v>0</v>
      </c>
      <c r="P16" s="91"/>
      <c r="Q16" s="146" t="str">
        <f>IF($A$2=1,IF(SP_SUL!BJ14="","*",SP_SUL!BJ14),IF(SP_SUL!BK14="","*",SP_SUL!BK14))</f>
        <v>*</v>
      </c>
    </row>
    <row r="17" spans="1:17" hidden="1">
      <c r="A17" s="98" t="str">
        <f>IF(SP_SUL!B15="","*",SP_SUL!B15)</f>
        <v>*</v>
      </c>
      <c r="B17" s="99" t="str">
        <f>IF(SP_SUL!X15="","*",SP_SUL!X15)</f>
        <v>*</v>
      </c>
      <c r="C17" s="100" t="str">
        <f>IF(SP_SUL!S15="","*",SP_SUL!S15)</f>
        <v>-</v>
      </c>
      <c r="D17" s="100" t="str">
        <f>IF(SP_SUL!T15="","*",SP_SUL!T15)</f>
        <v>-</v>
      </c>
      <c r="E17" s="100" t="str">
        <f>IF(SP_SUL!D15="","*",SP_SUL!D15)</f>
        <v>*</v>
      </c>
      <c r="F17" s="100" t="str">
        <f>IF(SP_SUL!H15="","*",SP_SUL!H15)</f>
        <v>*</v>
      </c>
      <c r="G17" s="100" t="str">
        <f>IF(SP_SUL!M15="","*",SP_SUL!M15)</f>
        <v>-</v>
      </c>
      <c r="H17" s="155" t="str">
        <f>IF(SP_SUL!K15="","*",SP_SUL!K15)</f>
        <v>*</v>
      </c>
      <c r="I17" s="133" t="str">
        <f>IF(SP_SUL!O15="","*",SP_SUL!O15)</f>
        <v>*</v>
      </c>
      <c r="J17" s="133" t="str">
        <f>IF(SP_SUL!P15="","*",SP_SUL!P15)</f>
        <v>*</v>
      </c>
      <c r="K17" s="142" t="str">
        <f>IF(SP_SUL!AK15="","*",SP_SUL!AK15)</f>
        <v>-</v>
      </c>
      <c r="L17" s="142" t="str">
        <f>IF(SP_SUL!AM15="","*",SP_SUL!AM15)</f>
        <v>-</v>
      </c>
      <c r="M17" s="142" t="str">
        <f>IF(SP_SUL!AP15="","*",SP_SUL!AP15)</f>
        <v>-</v>
      </c>
      <c r="N17" s="142" t="str">
        <f>IF(SP_SUL!AM15="","*",SP_SUL!AM15)</f>
        <v>-</v>
      </c>
      <c r="O17" s="175">
        <f>SP_SUL!BH15</f>
        <v>0</v>
      </c>
      <c r="P17" s="91"/>
      <c r="Q17" s="146" t="str">
        <f>IF($A$2=1,IF(SP_SUL!BJ15="","*",SP_SUL!BJ15),IF(SP_SUL!BK15="","*",SP_SUL!BK15))</f>
        <v>*</v>
      </c>
    </row>
    <row r="18" spans="1:17" hidden="1">
      <c r="A18" s="98" t="str">
        <f>IF(SP_SUL!B16="","*",SP_SUL!B16)</f>
        <v>*</v>
      </c>
      <c r="B18" s="99" t="str">
        <f>IF(SP_SUL!X16="","*",SP_SUL!X16)</f>
        <v>*</v>
      </c>
      <c r="C18" s="100" t="str">
        <f>IF(SP_SUL!S16="","*",SP_SUL!S16)</f>
        <v>-</v>
      </c>
      <c r="D18" s="100" t="str">
        <f>IF(SP_SUL!T16="","*",SP_SUL!T16)</f>
        <v>-</v>
      </c>
      <c r="E18" s="100" t="str">
        <f>IF(SP_SUL!D16="","*",SP_SUL!D16)</f>
        <v>*</v>
      </c>
      <c r="F18" s="100" t="str">
        <f>IF(SP_SUL!H16="","*",SP_SUL!H16)</f>
        <v>*</v>
      </c>
      <c r="G18" s="100" t="str">
        <f>IF(SP_SUL!M16="","*",SP_SUL!M16)</f>
        <v>-</v>
      </c>
      <c r="H18" s="155" t="str">
        <f>IF(SP_SUL!K16="","*",SP_SUL!K16)</f>
        <v>*</v>
      </c>
      <c r="I18" s="133" t="str">
        <f>IF(SP_SUL!O16="","*",SP_SUL!O16)</f>
        <v>*</v>
      </c>
      <c r="J18" s="133" t="str">
        <f>IF(SP_SUL!P16="","*",SP_SUL!P16)</f>
        <v>*</v>
      </c>
      <c r="K18" s="142" t="str">
        <f>IF(SP_SUL!AK16="","*",SP_SUL!AK16)</f>
        <v>-</v>
      </c>
      <c r="L18" s="142" t="str">
        <f>IF(SP_SUL!AM16="","*",SP_SUL!AM16)</f>
        <v>-</v>
      </c>
      <c r="M18" s="142" t="str">
        <f>IF(SP_SUL!AP16="","*",SP_SUL!AP16)</f>
        <v>-</v>
      </c>
      <c r="N18" s="142" t="str">
        <f>IF(SP_SUL!AM16="","*",SP_SUL!AM16)</f>
        <v>-</v>
      </c>
      <c r="O18" s="175">
        <f>SP_SUL!BH16</f>
        <v>0</v>
      </c>
      <c r="P18" s="91"/>
      <c r="Q18" s="146" t="str">
        <f>IF($A$2=1,IF(SP_SUL!BJ16="","*",SP_SUL!BJ16),IF(SP_SUL!BK16="","*",SP_SUL!BK16))</f>
        <v>*</v>
      </c>
    </row>
    <row r="19" spans="1:17" hidden="1">
      <c r="A19" s="98" t="str">
        <f>IF(SP_SUL!B17="","*",SP_SUL!B17)</f>
        <v>*</v>
      </c>
      <c r="B19" s="99" t="str">
        <f>IF(SP_SUL!X17="","*",SP_SUL!X17)</f>
        <v>*</v>
      </c>
      <c r="C19" s="100" t="str">
        <f>IF(SP_SUL!S17="","*",SP_SUL!S17)</f>
        <v>-</v>
      </c>
      <c r="D19" s="100" t="str">
        <f>IF(SP_SUL!T17="","*",SP_SUL!T17)</f>
        <v>-</v>
      </c>
      <c r="E19" s="100" t="str">
        <f>IF(SP_SUL!D17="","*",SP_SUL!D17)</f>
        <v>*</v>
      </c>
      <c r="F19" s="100" t="str">
        <f>IF(SP_SUL!H17="","*",SP_SUL!H17)</f>
        <v>*</v>
      </c>
      <c r="G19" s="100" t="str">
        <f>IF(SP_SUL!M17="","*",SP_SUL!M17)</f>
        <v>-</v>
      </c>
      <c r="H19" s="155" t="str">
        <f>IF(SP_SUL!K17="","*",SP_SUL!K17)</f>
        <v>*</v>
      </c>
      <c r="I19" s="133" t="str">
        <f>IF(SP_SUL!O17="","*",SP_SUL!O17)</f>
        <v>*</v>
      </c>
      <c r="J19" s="133" t="str">
        <f>IF(SP_SUL!P17="","*",SP_SUL!P17)</f>
        <v>*</v>
      </c>
      <c r="K19" s="142" t="str">
        <f>IF(SP_SUL!AK17="","*",SP_SUL!AK17)</f>
        <v>-</v>
      </c>
      <c r="L19" s="142" t="str">
        <f>IF(SP_SUL!AM17="","*",SP_SUL!AM17)</f>
        <v>-</v>
      </c>
      <c r="M19" s="142" t="str">
        <f>IF(SP_SUL!AP17="","*",SP_SUL!AP17)</f>
        <v>-</v>
      </c>
      <c r="N19" s="142" t="str">
        <f>IF(SP_SUL!AM17="","*",SP_SUL!AM17)</f>
        <v>-</v>
      </c>
      <c r="O19" s="175">
        <f>SP_SUL!BH17</f>
        <v>0</v>
      </c>
      <c r="P19" s="91"/>
      <c r="Q19" s="146" t="str">
        <f>IF($A$2=1,IF(SP_SUL!BJ17="","*",SP_SUL!BJ17),IF(SP_SUL!BK17="","*",SP_SUL!BK17))</f>
        <v>*</v>
      </c>
    </row>
    <row r="20" spans="1:17" hidden="1">
      <c r="A20" s="98" t="str">
        <f>IF(SP_SUL!B18="","*",SP_SUL!B18)</f>
        <v>*</v>
      </c>
      <c r="B20" s="99" t="str">
        <f>IF(SP_SUL!X18="","*",SP_SUL!X18)</f>
        <v>*</v>
      </c>
      <c r="C20" s="100" t="str">
        <f>IF(SP_SUL!S18="","*",SP_SUL!S18)</f>
        <v>-</v>
      </c>
      <c r="D20" s="100" t="str">
        <f>IF(SP_SUL!T18="","*",SP_SUL!T18)</f>
        <v>-</v>
      </c>
      <c r="E20" s="100" t="str">
        <f>IF(SP_SUL!D18="","*",SP_SUL!D18)</f>
        <v>*</v>
      </c>
      <c r="F20" s="100" t="str">
        <f>IF(SP_SUL!H18="","*",SP_SUL!H18)</f>
        <v>*</v>
      </c>
      <c r="G20" s="100" t="str">
        <f>IF(SP_SUL!M18="","*",SP_SUL!M18)</f>
        <v>-</v>
      </c>
      <c r="H20" s="155" t="str">
        <f>IF(SP_SUL!K18="","*",SP_SUL!K18)</f>
        <v>*</v>
      </c>
      <c r="I20" s="133" t="str">
        <f>IF(SP_SUL!O18="","*",SP_SUL!O18)</f>
        <v>*</v>
      </c>
      <c r="J20" s="133" t="str">
        <f>IF(SP_SUL!P18="","*",SP_SUL!P18)</f>
        <v>*</v>
      </c>
      <c r="K20" s="142" t="str">
        <f>IF(SP_SUL!AK18="","*",SP_SUL!AK18)</f>
        <v>-</v>
      </c>
      <c r="L20" s="142" t="str">
        <f>IF(SP_SUL!AM18="","*",SP_SUL!AM18)</f>
        <v>-</v>
      </c>
      <c r="M20" s="142" t="str">
        <f>IF(SP_SUL!AP18="","*",SP_SUL!AP18)</f>
        <v>-</v>
      </c>
      <c r="N20" s="142" t="str">
        <f>IF(SP_SUL!AM18="","*",SP_SUL!AM18)</f>
        <v>-</v>
      </c>
      <c r="O20" s="175">
        <f>SP_SUL!BH18</f>
        <v>0</v>
      </c>
      <c r="P20" s="91"/>
      <c r="Q20" s="146" t="str">
        <f>IF($A$2=1,IF(SP_SUL!BJ18="","*",SP_SUL!BJ18),IF(SP_SUL!BK18="","*",SP_SUL!BK18))</f>
        <v>*</v>
      </c>
    </row>
    <row r="21" spans="1:17" hidden="1">
      <c r="A21" s="98" t="str">
        <f>IF(SP_SUL!B19="","*",SP_SUL!B19)</f>
        <v>*</v>
      </c>
      <c r="B21" s="99" t="str">
        <f>IF(SP_SUL!X19="","*",SP_SUL!X19)</f>
        <v>*</v>
      </c>
      <c r="C21" s="100" t="str">
        <f>IF(SP_SUL!S19="","*",SP_SUL!S19)</f>
        <v>-</v>
      </c>
      <c r="D21" s="100" t="str">
        <f>IF(SP_SUL!T19="","*",SP_SUL!T19)</f>
        <v>-</v>
      </c>
      <c r="E21" s="100" t="str">
        <f>IF(SP_SUL!D19="","*",SP_SUL!D19)</f>
        <v>*</v>
      </c>
      <c r="F21" s="100" t="str">
        <f>IF(SP_SUL!H19="","*",SP_SUL!H19)</f>
        <v>*</v>
      </c>
      <c r="G21" s="100" t="str">
        <f>IF(SP_SUL!M19="","*",SP_SUL!M19)</f>
        <v>-</v>
      </c>
      <c r="H21" s="155" t="str">
        <f>IF(SP_SUL!K19="","*",SP_SUL!K19)</f>
        <v>*</v>
      </c>
      <c r="I21" s="133" t="str">
        <f>IF(SP_SUL!O19="","*",SP_SUL!O19)</f>
        <v>*</v>
      </c>
      <c r="J21" s="133" t="str">
        <f>IF(SP_SUL!P19="","*",SP_SUL!P19)</f>
        <v>*</v>
      </c>
      <c r="K21" s="142" t="str">
        <f>IF(SP_SUL!AK19="","*",SP_SUL!AK19)</f>
        <v>-</v>
      </c>
      <c r="L21" s="142" t="str">
        <f>IF(SP_SUL!AM19="","*",SP_SUL!AM19)</f>
        <v>-</v>
      </c>
      <c r="M21" s="142" t="str">
        <f>IF(SP_SUL!AP19="","*",SP_SUL!AP19)</f>
        <v>-</v>
      </c>
      <c r="N21" s="142" t="str">
        <f>IF(SP_SUL!AM19="","*",SP_SUL!AM19)</f>
        <v>-</v>
      </c>
      <c r="O21" s="175">
        <f>SP_SUL!BH19</f>
        <v>0</v>
      </c>
      <c r="P21" s="91"/>
      <c r="Q21" s="146" t="str">
        <f>IF($A$2=1,IF(SP_SUL!BJ19="","*",SP_SUL!BJ19),IF(SP_SUL!BK19="","*",SP_SUL!BK19))</f>
        <v>*</v>
      </c>
    </row>
    <row r="22" spans="1:17" hidden="1">
      <c r="A22" s="98" t="str">
        <f>IF(SP_SUL!B20="","*",SP_SUL!B20)</f>
        <v>*</v>
      </c>
      <c r="B22" s="99" t="str">
        <f>IF(SP_SUL!X20="","*",SP_SUL!X20)</f>
        <v>*</v>
      </c>
      <c r="C22" s="100" t="str">
        <f>IF(SP_SUL!S20="","*",SP_SUL!S20)</f>
        <v>-</v>
      </c>
      <c r="D22" s="100" t="str">
        <f>IF(SP_SUL!T20="","*",SP_SUL!T20)</f>
        <v>-</v>
      </c>
      <c r="E22" s="100" t="str">
        <f>IF(SP_SUL!D20="","*",SP_SUL!D20)</f>
        <v>*</v>
      </c>
      <c r="F22" s="100" t="str">
        <f>IF(SP_SUL!H20="","*",SP_SUL!H20)</f>
        <v>*</v>
      </c>
      <c r="G22" s="100" t="str">
        <f>IF(SP_SUL!M20="","*",SP_SUL!M20)</f>
        <v>-</v>
      </c>
      <c r="H22" s="155" t="str">
        <f>IF(SP_SUL!K20="","*",SP_SUL!K20)</f>
        <v>*</v>
      </c>
      <c r="I22" s="133" t="str">
        <f>IF(SP_SUL!O20="","*",SP_SUL!O20)</f>
        <v>*</v>
      </c>
      <c r="J22" s="133" t="str">
        <f>IF(SP_SUL!P20="","*",SP_SUL!P20)</f>
        <v>*</v>
      </c>
      <c r="K22" s="142" t="str">
        <f>IF(SP_SUL!AK20="","*",SP_SUL!AK20)</f>
        <v>-</v>
      </c>
      <c r="L22" s="142" t="str">
        <f>IF(SP_SUL!AM20="","*",SP_SUL!AM20)</f>
        <v>-</v>
      </c>
      <c r="M22" s="142" t="str">
        <f>IF(SP_SUL!AP20="","*",SP_SUL!AP20)</f>
        <v>-</v>
      </c>
      <c r="N22" s="142" t="str">
        <f>IF(SP_SUL!AM20="","*",SP_SUL!AM20)</f>
        <v>-</v>
      </c>
      <c r="O22" s="175">
        <f>SP_SUL!BH20</f>
        <v>0</v>
      </c>
      <c r="P22" s="91"/>
      <c r="Q22" s="146" t="str">
        <f>IF($A$2=1,IF(SP_SUL!BJ20="","*",SP_SUL!BJ20),IF(SP_SUL!BK20="","*",SP_SUL!BK20))</f>
        <v>*</v>
      </c>
    </row>
    <row r="23" spans="1:17" hidden="1">
      <c r="A23" s="98" t="str">
        <f>IF(SP_SUL!B21="","*",SP_SUL!B21)</f>
        <v>*</v>
      </c>
      <c r="B23" s="99" t="str">
        <f>IF(SP_SUL!X21="","*",SP_SUL!X21)</f>
        <v>*</v>
      </c>
      <c r="C23" s="100" t="str">
        <f>IF(SP_SUL!S21="","*",SP_SUL!S21)</f>
        <v>-</v>
      </c>
      <c r="D23" s="100" t="str">
        <f>IF(SP_SUL!T21="","*",SP_SUL!T21)</f>
        <v>-</v>
      </c>
      <c r="E23" s="100" t="str">
        <f>IF(SP_SUL!D21="","*",SP_SUL!D21)</f>
        <v>*</v>
      </c>
      <c r="F23" s="100" t="str">
        <f>IF(SP_SUL!H21="","*",SP_SUL!H21)</f>
        <v>*</v>
      </c>
      <c r="G23" s="100" t="str">
        <f>IF(SP_SUL!M21="","*",SP_SUL!M21)</f>
        <v>-</v>
      </c>
      <c r="H23" s="155" t="str">
        <f>IF(SP_SUL!K21="","*",SP_SUL!K21)</f>
        <v>*</v>
      </c>
      <c r="I23" s="133" t="str">
        <f>IF(SP_SUL!O21="","*",SP_SUL!O21)</f>
        <v>*</v>
      </c>
      <c r="J23" s="133" t="str">
        <f>IF(SP_SUL!P21="","*",SP_SUL!P21)</f>
        <v>*</v>
      </c>
      <c r="K23" s="142" t="str">
        <f>IF(SP_SUL!AK21="","*",SP_SUL!AK21)</f>
        <v>-</v>
      </c>
      <c r="L23" s="142" t="str">
        <f>IF(SP_SUL!AM21="","*",SP_SUL!AM21)</f>
        <v>-</v>
      </c>
      <c r="M23" s="142" t="str">
        <f>IF(SP_SUL!AP21="","*",SP_SUL!AP21)</f>
        <v>-</v>
      </c>
      <c r="N23" s="142" t="str">
        <f>IF(SP_SUL!AM21="","*",SP_SUL!AM21)</f>
        <v>-</v>
      </c>
      <c r="O23" s="175">
        <f>SP_SUL!BH21</f>
        <v>0</v>
      </c>
      <c r="P23" s="91"/>
      <c r="Q23" s="146" t="str">
        <f>IF($A$2=1,IF(SP_SUL!BJ21="","*",SP_SUL!BJ21),IF(SP_SUL!BK21="","*",SP_SUL!BK21))</f>
        <v>*</v>
      </c>
    </row>
    <row r="24" spans="1:17" ht="30.75" hidden="1" customHeight="1">
      <c r="A24" s="98" t="str">
        <f>IF(SP_SUL!B22="","*",SP_SUL!B22)</f>
        <v>*</v>
      </c>
      <c r="B24" s="99" t="str">
        <f>IF(SP_SUL!X22="","*",SP_SUL!X22)</f>
        <v>*</v>
      </c>
      <c r="C24" s="100" t="str">
        <f>IF(SP_SUL!S22="","*",SP_SUL!S22)</f>
        <v>-</v>
      </c>
      <c r="D24" s="100" t="str">
        <f>IF(SP_SUL!T22="","*",SP_SUL!T22)</f>
        <v>-</v>
      </c>
      <c r="E24" s="100" t="str">
        <f>IF(SP_SUL!D22="","*",SP_SUL!D22)</f>
        <v>*</v>
      </c>
      <c r="F24" s="100" t="str">
        <f>IF(SP_SUL!H22="","*",SP_SUL!H22)</f>
        <v>*</v>
      </c>
      <c r="G24" s="100" t="str">
        <f>IF(SP_SUL!M22="","*",SP_SUL!M22)</f>
        <v>-</v>
      </c>
      <c r="H24" s="155" t="str">
        <f>IF(SP_SUL!K22="","*",SP_SUL!K22)</f>
        <v>*</v>
      </c>
      <c r="I24" s="133" t="str">
        <f>IF(SP_SUL!O22="","*",SP_SUL!O22)</f>
        <v>*</v>
      </c>
      <c r="J24" s="133" t="str">
        <f>IF(SP_SUL!P22="","*",SP_SUL!P22)</f>
        <v>*</v>
      </c>
      <c r="K24" s="142" t="str">
        <f>IF(SP_SUL!AK22="","*",SP_SUL!AK22)</f>
        <v>-</v>
      </c>
      <c r="L24" s="142" t="str">
        <f>IF(SP_SUL!AM22="","*",SP_SUL!AM22)</f>
        <v>-</v>
      </c>
      <c r="M24" s="142" t="str">
        <f>IF(SP_SUL!AP22="","*",SP_SUL!AP22)</f>
        <v>-</v>
      </c>
      <c r="N24" s="142" t="str">
        <f>IF(SP_SUL!AM22="","*",SP_SUL!AM22)</f>
        <v>-</v>
      </c>
      <c r="O24" s="175">
        <f>SP_SUL!BH22</f>
        <v>0</v>
      </c>
      <c r="P24" s="91"/>
      <c r="Q24" s="146" t="str">
        <f>IF($A$2=1,IF(SP_SUL!BJ22="","*",SP_SUL!BJ22),IF(SP_SUL!BK22="","*",SP_SUL!BK22))</f>
        <v>*</v>
      </c>
    </row>
    <row r="25" spans="1:17" hidden="1">
      <c r="A25" s="98" t="str">
        <f>IF(SP_SUL!B23="","*",SP_SUL!B23)</f>
        <v>*</v>
      </c>
      <c r="B25" s="99" t="str">
        <f>IF(SP_SUL!X23="","*",SP_SUL!X23)</f>
        <v>*</v>
      </c>
      <c r="C25" s="100" t="str">
        <f>IF(SP_SUL!S23="","*",SP_SUL!S23)</f>
        <v>-</v>
      </c>
      <c r="D25" s="100" t="str">
        <f>IF(SP_SUL!T23="","*",SP_SUL!T23)</f>
        <v>-</v>
      </c>
      <c r="E25" s="100" t="str">
        <f>IF(SP_SUL!D23="","*",SP_SUL!D23)</f>
        <v>*</v>
      </c>
      <c r="F25" s="100" t="str">
        <f>IF(SP_SUL!H23="","*",SP_SUL!H23)</f>
        <v>*</v>
      </c>
      <c r="G25" s="100" t="str">
        <f>IF(SP_SUL!M23="","*",SP_SUL!M23)</f>
        <v>-</v>
      </c>
      <c r="H25" s="155" t="str">
        <f>IF(SP_SUL!K23="","*",SP_SUL!K23)</f>
        <v>*</v>
      </c>
      <c r="I25" s="133" t="str">
        <f>IF(SP_SUL!O23="","*",SP_SUL!O23)</f>
        <v>*</v>
      </c>
      <c r="J25" s="133" t="str">
        <f>IF(SP_SUL!P23="","*",SP_SUL!P23)</f>
        <v>*</v>
      </c>
      <c r="K25" s="142" t="str">
        <f>IF(SP_SUL!AK23="","*",SP_SUL!AK23)</f>
        <v>-</v>
      </c>
      <c r="L25" s="142" t="str">
        <f>IF(SP_SUL!AM23="","*",SP_SUL!AM23)</f>
        <v>-</v>
      </c>
      <c r="M25" s="142" t="str">
        <f>IF(SP_SUL!AP23="","*",SP_SUL!AP23)</f>
        <v>-</v>
      </c>
      <c r="N25" s="142" t="str">
        <f>IF(SP_SUL!AM23="","*",SP_SUL!AM23)</f>
        <v>-</v>
      </c>
      <c r="O25" s="175">
        <f>SP_SUL!BH23</f>
        <v>0</v>
      </c>
      <c r="P25" s="91"/>
      <c r="Q25" s="146" t="str">
        <f>IF($A$2=1,IF(SP_SUL!BJ23="","*",SP_SUL!BJ23),IF(SP_SUL!BK23="","*",SP_SUL!BK23))</f>
        <v>*</v>
      </c>
    </row>
    <row r="26" spans="1:17" ht="19.5" hidden="1" customHeight="1">
      <c r="A26" s="98" t="str">
        <f>IF(SP_SUL!B24="","*",SP_SUL!B24)</f>
        <v>*</v>
      </c>
      <c r="B26" s="99" t="str">
        <f>IF(SP_SUL!X24="","*",SP_SUL!X24)</f>
        <v>*</v>
      </c>
      <c r="C26" s="100" t="str">
        <f>IF(SP_SUL!S24="","*",SP_SUL!S24)</f>
        <v>-</v>
      </c>
      <c r="D26" s="100" t="str">
        <f>IF(SP_SUL!T24="","*",SP_SUL!T24)</f>
        <v>-</v>
      </c>
      <c r="E26" s="100" t="str">
        <f>IF(SP_SUL!D24="","*",SP_SUL!D24)</f>
        <v>*</v>
      </c>
      <c r="F26" s="100" t="str">
        <f>IF(SP_SUL!H24="","*",SP_SUL!H24)</f>
        <v>*</v>
      </c>
      <c r="G26" s="100" t="str">
        <f>IF(SP_SUL!M24="","*",SP_SUL!M24)</f>
        <v>-</v>
      </c>
      <c r="H26" s="155" t="str">
        <f>IF(SP_SUL!K24="","*",SP_SUL!K24)</f>
        <v>*</v>
      </c>
      <c r="I26" s="133" t="str">
        <f>IF(SP_SUL!O24="","*",SP_SUL!O24)</f>
        <v>*</v>
      </c>
      <c r="J26" s="133" t="str">
        <f>IF(SP_SUL!P24="","*",SP_SUL!P24)</f>
        <v>*</v>
      </c>
      <c r="K26" s="142" t="str">
        <f>IF(SP_SUL!AK24="","*",SP_SUL!AK24)</f>
        <v>-</v>
      </c>
      <c r="L26" s="142" t="str">
        <f>IF(SP_SUL!AM24="","*",SP_SUL!AM24)</f>
        <v>-</v>
      </c>
      <c r="M26" s="142" t="str">
        <f>IF(SP_SUL!AP24="","*",SP_SUL!AP24)</f>
        <v>-</v>
      </c>
      <c r="N26" s="142" t="str">
        <f>IF(SP_SUL!AM24="","*",SP_SUL!AM24)</f>
        <v>-</v>
      </c>
      <c r="O26" s="175">
        <f>SP_SUL!BH24</f>
        <v>0</v>
      </c>
      <c r="P26" s="91"/>
      <c r="Q26" s="146" t="str">
        <f>IF($A$2=1,IF(SP_SUL!BJ24="","*",SP_SUL!BJ24),IF(SP_SUL!BK24="","*",SP_SUL!BK24))</f>
        <v>*</v>
      </c>
    </row>
    <row r="27" spans="1:17" hidden="1">
      <c r="A27" s="98" t="str">
        <f>IF(SP_SUL!B25="","*",SP_SUL!B25)</f>
        <v>*</v>
      </c>
      <c r="B27" s="99" t="str">
        <f>IF(SP_SUL!X25="","*",SP_SUL!X25)</f>
        <v>*</v>
      </c>
      <c r="C27" s="100" t="str">
        <f>IF(SP_SUL!S25="","*",SP_SUL!S25)</f>
        <v>-</v>
      </c>
      <c r="D27" s="100" t="str">
        <f>IF(SP_SUL!T25="","*",SP_SUL!T25)</f>
        <v>-</v>
      </c>
      <c r="E27" s="100" t="str">
        <f>IF(SP_SUL!D25="","*",SP_SUL!D25)</f>
        <v>*</v>
      </c>
      <c r="F27" s="100" t="str">
        <f>IF(SP_SUL!H25="","*",SP_SUL!H25)</f>
        <v>*</v>
      </c>
      <c r="G27" s="100" t="str">
        <f>IF(SP_SUL!M25="","*",SP_SUL!M25)</f>
        <v>-</v>
      </c>
      <c r="H27" s="155" t="str">
        <f>IF(SP_SUL!K25="","*",SP_SUL!K25)</f>
        <v>*</v>
      </c>
      <c r="I27" s="133" t="str">
        <f>IF(SP_SUL!O25="","*",SP_SUL!O25)</f>
        <v>*</v>
      </c>
      <c r="J27" s="133" t="str">
        <f>IF(SP_SUL!P25="","*",SP_SUL!P25)</f>
        <v>*</v>
      </c>
      <c r="K27" s="142" t="str">
        <f>IF(SP_SUL!AK25="","*",SP_SUL!AK25)</f>
        <v>-</v>
      </c>
      <c r="L27" s="142" t="str">
        <f>IF(SP_SUL!AM25="","*",SP_SUL!AM25)</f>
        <v>-</v>
      </c>
      <c r="M27" s="142" t="str">
        <f>IF(SP_SUL!AP25="","*",SP_SUL!AP25)</f>
        <v>-</v>
      </c>
      <c r="N27" s="142" t="str">
        <f>IF(SP_SUL!AM25="","*",SP_SUL!AM25)</f>
        <v>-</v>
      </c>
      <c r="O27" s="175">
        <f>SP_SUL!BH25</f>
        <v>0</v>
      </c>
      <c r="P27" s="91"/>
      <c r="Q27" s="146" t="str">
        <f>IF($A$2=1,IF(SP_SUL!BJ25="","*",SP_SUL!BJ25),IF(SP_SUL!BK25="","*",SP_SUL!BK25))</f>
        <v>*</v>
      </c>
    </row>
    <row r="28" spans="1:17" hidden="1">
      <c r="A28" s="98" t="str">
        <f>IF(SP_SUL!B26="","*",SP_SUL!B26)</f>
        <v>*</v>
      </c>
      <c r="B28" s="99" t="str">
        <f>IF(SP_SUL!X26="","*",SP_SUL!X26)</f>
        <v>*</v>
      </c>
      <c r="C28" s="100" t="str">
        <f>IF(SP_SUL!S26="","*",SP_SUL!S26)</f>
        <v>-</v>
      </c>
      <c r="D28" s="100" t="str">
        <f>IF(SP_SUL!T26="","*",SP_SUL!T26)</f>
        <v>-</v>
      </c>
      <c r="E28" s="100" t="str">
        <f>IF(SP_SUL!D26="","*",SP_SUL!D26)</f>
        <v>*</v>
      </c>
      <c r="F28" s="100" t="str">
        <f>IF(SP_SUL!H26="","*",SP_SUL!H26)</f>
        <v>*</v>
      </c>
      <c r="G28" s="100" t="str">
        <f>IF(SP_SUL!M26="","*",SP_SUL!M26)</f>
        <v>-</v>
      </c>
      <c r="H28" s="155" t="str">
        <f>IF(SP_SUL!K26="","*",SP_SUL!K26)</f>
        <v>*</v>
      </c>
      <c r="I28" s="133" t="str">
        <f>IF(SP_SUL!O26="","*",SP_SUL!O26)</f>
        <v>*</v>
      </c>
      <c r="J28" s="133" t="str">
        <f>IF(SP_SUL!P26="","*",SP_SUL!P26)</f>
        <v>*</v>
      </c>
      <c r="K28" s="142" t="str">
        <f>IF(SP_SUL!AK26="","*",SP_SUL!AK26)</f>
        <v>-</v>
      </c>
      <c r="L28" s="142" t="str">
        <f>IF(SP_SUL!AM26="","*",SP_SUL!AM26)</f>
        <v>-</v>
      </c>
      <c r="M28" s="142" t="str">
        <f>IF(SP_SUL!AP26="","*",SP_SUL!AP26)</f>
        <v>-</v>
      </c>
      <c r="N28" s="142" t="str">
        <f>IF(SP_SUL!AM26="","*",SP_SUL!AM26)</f>
        <v>-</v>
      </c>
      <c r="O28" s="175">
        <f>SP_SUL!BH26</f>
        <v>0</v>
      </c>
      <c r="P28" s="91"/>
      <c r="Q28" s="146" t="str">
        <f>IF($A$2=1,IF(SP_SUL!BJ26="","*",SP_SUL!BJ26),IF(SP_SUL!BK26="","*",SP_SUL!BK26))</f>
        <v>*</v>
      </c>
    </row>
    <row r="29" spans="1:17" hidden="1">
      <c r="A29" s="98" t="str">
        <f>IF(SP_SUL!B27="","*",SP_SUL!B27)</f>
        <v>*</v>
      </c>
      <c r="B29" s="99" t="str">
        <f>IF(SP_SUL!X27="","*",SP_SUL!X27)</f>
        <v>*</v>
      </c>
      <c r="C29" s="100" t="str">
        <f>IF(SP_SUL!S27="","*",SP_SUL!S27)</f>
        <v>-</v>
      </c>
      <c r="D29" s="100" t="str">
        <f>IF(SP_SUL!T27="","*",SP_SUL!T27)</f>
        <v>-</v>
      </c>
      <c r="E29" s="100" t="str">
        <f>IF(SP_SUL!D27="","*",SP_SUL!D27)</f>
        <v>*</v>
      </c>
      <c r="F29" s="100" t="str">
        <f>IF(SP_SUL!H27="","*",SP_SUL!H27)</f>
        <v>*</v>
      </c>
      <c r="G29" s="100" t="str">
        <f>IF(SP_SUL!M27="","*",SP_SUL!M27)</f>
        <v>-</v>
      </c>
      <c r="H29" s="155" t="str">
        <f>IF(SP_SUL!K27="","*",SP_SUL!K27)</f>
        <v>*</v>
      </c>
      <c r="I29" s="133" t="str">
        <f>IF(SP_SUL!O27="","*",SP_SUL!O27)</f>
        <v>*</v>
      </c>
      <c r="J29" s="133" t="str">
        <f>IF(SP_SUL!P27="","*",SP_SUL!P27)</f>
        <v>*</v>
      </c>
      <c r="K29" s="142" t="str">
        <f>IF(SP_SUL!AK27="","*",SP_SUL!AK27)</f>
        <v>-</v>
      </c>
      <c r="L29" s="142" t="str">
        <f>IF(SP_SUL!AM27="","*",SP_SUL!AM27)</f>
        <v>-</v>
      </c>
      <c r="M29" s="142" t="str">
        <f>IF(SP_SUL!AP27="","*",SP_SUL!AP27)</f>
        <v>-</v>
      </c>
      <c r="N29" s="142" t="str">
        <f>IF(SP_SUL!AM27="","*",SP_SUL!AM27)</f>
        <v>-</v>
      </c>
      <c r="O29" s="175">
        <f>SP_SUL!BH27</f>
        <v>0</v>
      </c>
      <c r="P29" s="91"/>
      <c r="Q29" s="146" t="str">
        <f>IF($A$2=1,IF(SP_SUL!BJ27="","*",SP_SUL!BJ27),IF(SP_SUL!BK27="","*",SP_SUL!BK27))</f>
        <v>*</v>
      </c>
    </row>
    <row r="30" spans="1:17" hidden="1">
      <c r="A30" s="98" t="str">
        <f>IF(SP_SUL!B28="","*",SP_SUL!B28)</f>
        <v>*</v>
      </c>
      <c r="B30" s="99" t="str">
        <f>IF(SP_SUL!X28="","*",SP_SUL!X28)</f>
        <v>*</v>
      </c>
      <c r="C30" s="100" t="str">
        <f>IF(SP_SUL!S28="","*",SP_SUL!S28)</f>
        <v>-</v>
      </c>
      <c r="D30" s="100" t="str">
        <f>IF(SP_SUL!T28="","*",SP_SUL!T28)</f>
        <v>-</v>
      </c>
      <c r="E30" s="100" t="str">
        <f>IF(SP_SUL!D28="","*",SP_SUL!D28)</f>
        <v>*</v>
      </c>
      <c r="F30" s="100" t="str">
        <f>IF(SP_SUL!H28="","*",SP_SUL!H28)</f>
        <v>*</v>
      </c>
      <c r="G30" s="100" t="str">
        <f>IF(SP_SUL!M28="","*",SP_SUL!M28)</f>
        <v>-</v>
      </c>
      <c r="H30" s="155" t="str">
        <f>IF(SP_SUL!K28="","*",SP_SUL!K28)</f>
        <v>*</v>
      </c>
      <c r="I30" s="133" t="str">
        <f>IF(SP_SUL!O28="","*",SP_SUL!O28)</f>
        <v>*</v>
      </c>
      <c r="J30" s="133" t="str">
        <f>IF(SP_SUL!P28="","*",SP_SUL!P28)</f>
        <v>*</v>
      </c>
      <c r="K30" s="142" t="str">
        <f>IF(SP_SUL!AK28="","*",SP_SUL!AK28)</f>
        <v>-</v>
      </c>
      <c r="L30" s="142" t="str">
        <f>IF(SP_SUL!AM28="","*",SP_SUL!AM28)</f>
        <v>-</v>
      </c>
      <c r="M30" s="142" t="str">
        <f>IF(SP_SUL!AP28="","*",SP_SUL!AP28)</f>
        <v>-</v>
      </c>
      <c r="N30" s="142" t="str">
        <f>IF(SP_SUL!AM28="","*",SP_SUL!AM28)</f>
        <v>-</v>
      </c>
      <c r="O30" s="175">
        <f>SP_SUL!BH28</f>
        <v>0</v>
      </c>
      <c r="P30" s="91"/>
      <c r="Q30" s="146" t="str">
        <f>IF($A$2=1,IF(SP_SUL!BJ28="","*",SP_SUL!BJ28),IF(SP_SUL!BK28="","*",SP_SUL!BK28))</f>
        <v>*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*</v>
      </c>
      <c r="B33" s="99" t="str">
        <f>IF(SP_SUL!X31="","*",SP_SUL!X31)</f>
        <v>*</v>
      </c>
      <c r="C33" s="100" t="str">
        <f>IF(SP_SUL!S31="","*",SP_SUL!S31)</f>
        <v>-</v>
      </c>
      <c r="D33" s="100" t="str">
        <f>IF(SP_SUL!T31="","*",SP_SUL!T31)</f>
        <v>-</v>
      </c>
      <c r="E33" s="100" t="str">
        <f>IF(SP_SUL!D31="","*",SP_SUL!D31)</f>
        <v>*</v>
      </c>
      <c r="F33" s="100" t="str">
        <f>IF(SP_SUL!H31="","*",SP_SUL!H31)</f>
        <v>*</v>
      </c>
      <c r="G33" s="100" t="str">
        <f>IF(SP_SUL!M31="","*",SP_SUL!M31)</f>
        <v>-</v>
      </c>
      <c r="H33" s="155" t="str">
        <f>IF(SP_SUL!K31="","*",SP_SUL!K31)</f>
        <v>*</v>
      </c>
      <c r="I33" s="133" t="str">
        <f>IF(SP_SUL!O31="","*",SP_SUL!O31)</f>
        <v>*</v>
      </c>
      <c r="J33" s="133" t="str">
        <f>IF(SP_SUL!P31="","*",SP_SUL!P31)</f>
        <v>*</v>
      </c>
      <c r="K33" s="142" t="str">
        <f>IF(SP_SUL!AK31="","*",SP_SUL!AK31)</f>
        <v>-</v>
      </c>
      <c r="L33" s="142" t="str">
        <f>IF(SP_SUL!AM31="","*",SP_SUL!AM31)</f>
        <v>-</v>
      </c>
      <c r="M33" s="142" t="str">
        <f>IF(SP_SUL!AP31="","*",SP_SUL!AP31)</f>
        <v>-</v>
      </c>
      <c r="N33" s="142" t="str">
        <f>IF(SP_SUL!AM31="","*",SP_SUL!AM31)</f>
        <v>-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*</v>
      </c>
      <c r="B34" s="99" t="str">
        <f>IF(SP_SUL!X32="","*",SP_SUL!X32)</f>
        <v>*</v>
      </c>
      <c r="C34" s="100" t="str">
        <f>IF(SP_SUL!S32="","*",SP_SUL!S32)</f>
        <v>-</v>
      </c>
      <c r="D34" s="100" t="str">
        <f>IF(SP_SUL!T32="","*",SP_SUL!T32)</f>
        <v>-</v>
      </c>
      <c r="E34" s="100" t="str">
        <f>IF(SP_SUL!D32="","*",SP_SUL!D32)</f>
        <v>*</v>
      </c>
      <c r="F34" s="100" t="str">
        <f>IF(SP_SUL!H32="","*",SP_SUL!H32)</f>
        <v>*</v>
      </c>
      <c r="G34" s="100" t="str">
        <f>IF(SP_SUL!M32="","*",SP_SUL!M32)</f>
        <v>-</v>
      </c>
      <c r="H34" s="155" t="str">
        <f>IF(SP_SUL!K32="","*",SP_SUL!K32)</f>
        <v>*</v>
      </c>
      <c r="I34" s="133" t="str">
        <f>IF(SP_SUL!O32="","*",SP_SUL!O32)</f>
        <v>*</v>
      </c>
      <c r="J34" s="133" t="str">
        <f>IF(SP_SUL!P32="","*",SP_SUL!P32)</f>
        <v>*</v>
      </c>
      <c r="K34" s="142" t="str">
        <f>IF(SP_SUL!AK32="","*",SP_SUL!AK32)</f>
        <v>-</v>
      </c>
      <c r="L34" s="142" t="str">
        <f>IF(SP_SUL!AM32="","*",SP_SUL!AM32)</f>
        <v>-</v>
      </c>
      <c r="M34" s="142" t="str">
        <f>IF(SP_SUL!AP32="","*",SP_SUL!AP32)</f>
        <v>-</v>
      </c>
      <c r="N34" s="142" t="str">
        <f>IF(SP_SUL!AM32="","*",SP_SUL!AM32)</f>
        <v>-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*</v>
      </c>
      <c r="B35" s="99" t="str">
        <f>IF(SP_SUL!X33="","*",SP_SUL!X33)</f>
        <v>*</v>
      </c>
      <c r="C35" s="100" t="str">
        <f>IF(SP_SUL!S33="","*",SP_SUL!S33)</f>
        <v>-</v>
      </c>
      <c r="D35" s="100" t="str">
        <f>IF(SP_SUL!T33="","*",SP_SUL!T33)</f>
        <v>-</v>
      </c>
      <c r="E35" s="100" t="str">
        <f>IF(SP_SUL!D33="","*",SP_SUL!D33)</f>
        <v>*</v>
      </c>
      <c r="F35" s="100" t="str">
        <f>IF(SP_SUL!H33="","*",SP_SUL!H33)</f>
        <v>*</v>
      </c>
      <c r="G35" s="100" t="str">
        <f>IF(SP_SUL!M33="","*",SP_SUL!M33)</f>
        <v>-</v>
      </c>
      <c r="H35" s="155" t="str">
        <f>IF(SP_SUL!K33="","*",SP_SUL!K33)</f>
        <v>*</v>
      </c>
      <c r="I35" s="133" t="str">
        <f>IF(SP_SUL!O33="","*",SP_SUL!O33)</f>
        <v>*</v>
      </c>
      <c r="J35" s="133" t="str">
        <f>IF(SP_SUL!P33="","*",SP_SUL!P33)</f>
        <v>*</v>
      </c>
      <c r="K35" s="142" t="str">
        <f>IF(SP_SUL!AK33="","*",SP_SUL!AK33)</f>
        <v>-</v>
      </c>
      <c r="L35" s="142" t="str">
        <f>IF(SP_SUL!AM33="","*",SP_SUL!AM33)</f>
        <v>-</v>
      </c>
      <c r="M35" s="142" t="str">
        <f>IF(SP_SUL!AP33="","*",SP_SUL!AP33)</f>
        <v>-</v>
      </c>
      <c r="N35" s="142" t="str">
        <f>IF(SP_SUL!AM33="","*",SP_SUL!AM33)</f>
        <v>-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*</v>
      </c>
      <c r="B36" s="99" t="str">
        <f>IF(SP_SUL!X34="","*",SP_SUL!X34)</f>
        <v>*</v>
      </c>
      <c r="C36" s="100" t="str">
        <f>IF(SP_SUL!S34="","*",SP_SUL!S34)</f>
        <v>-</v>
      </c>
      <c r="D36" s="100" t="str">
        <f>IF(SP_SUL!T34="","*",SP_SUL!T34)</f>
        <v>-</v>
      </c>
      <c r="E36" s="100" t="str">
        <f>IF(SP_SUL!D34="","*",SP_SUL!D34)</f>
        <v>*</v>
      </c>
      <c r="F36" s="100" t="str">
        <f>IF(SP_SUL!H34="","*",SP_SUL!H34)</f>
        <v>*</v>
      </c>
      <c r="G36" s="100" t="str">
        <f>IF(SP_SUL!M34="","*",SP_SUL!M34)</f>
        <v>-</v>
      </c>
      <c r="H36" s="155" t="str">
        <f>IF(SP_SUL!K34="","*",SP_SUL!K34)</f>
        <v>*</v>
      </c>
      <c r="I36" s="133" t="str">
        <f>IF(SP_SUL!O34="","*",SP_SUL!O34)</f>
        <v>*</v>
      </c>
      <c r="J36" s="133" t="str">
        <f>IF(SP_SUL!P34="","*",SP_SUL!P34)</f>
        <v>*</v>
      </c>
      <c r="K36" s="142" t="str">
        <f>IF(SP_SUL!AK34="","*",SP_SUL!AK34)</f>
        <v>-</v>
      </c>
      <c r="L36" s="142" t="str">
        <f>IF(SP_SUL!AM34="","*",SP_SUL!AM34)</f>
        <v>-</v>
      </c>
      <c r="M36" s="142" t="str">
        <f>IF(SP_SUL!AP34="","*",SP_SUL!AP34)</f>
        <v>-</v>
      </c>
      <c r="N36" s="142" t="str">
        <f>IF(SP_SUL!AM34="","*",SP_SUL!AM34)</f>
        <v>-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*</v>
      </c>
      <c r="B37" s="99" t="str">
        <f>IF(SP_SUL!X35="","*",SP_SUL!X35)</f>
        <v>*</v>
      </c>
      <c r="C37" s="100" t="str">
        <f>IF(SP_SUL!S35="","*",SP_SUL!S35)</f>
        <v>-</v>
      </c>
      <c r="D37" s="100" t="str">
        <f>IF(SP_SUL!T35="","*",SP_SUL!T35)</f>
        <v>-</v>
      </c>
      <c r="E37" s="100" t="str">
        <f>IF(SP_SUL!D35="","*",SP_SUL!D35)</f>
        <v>*</v>
      </c>
      <c r="F37" s="100" t="str">
        <f>IF(SP_SUL!H35="","*",SP_SUL!H35)</f>
        <v>*</v>
      </c>
      <c r="G37" s="100" t="str">
        <f>IF(SP_SUL!M35="","*",SP_SUL!M35)</f>
        <v>-</v>
      </c>
      <c r="H37" s="155" t="str">
        <f>IF(SP_SUL!K35="","*",SP_SUL!K35)</f>
        <v>*</v>
      </c>
      <c r="I37" s="133" t="str">
        <f>IF(SP_SUL!O35="","*",SP_SUL!O35)</f>
        <v>*</v>
      </c>
      <c r="J37" s="133" t="str">
        <f>IF(SP_SUL!P35="","*",SP_SUL!P35)</f>
        <v>*</v>
      </c>
      <c r="K37" s="142" t="str">
        <f>IF(SP_SUL!AK35="","*",SP_SUL!AK35)</f>
        <v>-</v>
      </c>
      <c r="L37" s="142" t="str">
        <f>IF(SP_SUL!AM35="","*",SP_SUL!AM35)</f>
        <v>-</v>
      </c>
      <c r="M37" s="142" t="str">
        <f>IF(SP_SUL!AP35="","*",SP_SUL!AP35)</f>
        <v>-</v>
      </c>
      <c r="N37" s="142" t="str">
        <f>IF(SP_SUL!AM35="","*",SP_SUL!AM35)</f>
        <v>-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-</v>
      </c>
      <c r="D38" s="100" t="str">
        <f>IF(SP_SUL!T36="","*",SP_SUL!T36)</f>
        <v>-</v>
      </c>
      <c r="E38" s="100" t="str">
        <f>IF(SP_SUL!D36="","*",SP_SUL!D36)</f>
        <v>*</v>
      </c>
      <c r="F38" s="100" t="str">
        <f>IF(SP_SUL!H36="","*",SP_SUL!H36)</f>
        <v>*</v>
      </c>
      <c r="G38" s="100" t="str">
        <f>IF(SP_SUL!M36="","*",SP_SUL!M36)</f>
        <v>-</v>
      </c>
      <c r="H38" s="155" t="str">
        <f>IF(SP_SUL!K36="","*",SP_SUL!K36)</f>
        <v>*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-</v>
      </c>
      <c r="M38" s="142" t="str">
        <f>IF(SP_SUL!AP36="","*",SP_SUL!AP36)</f>
        <v>-</v>
      </c>
      <c r="N38" s="142" t="str">
        <f>IF(SP_SUL!AM36="","*",SP_SUL!AM36)</f>
        <v>-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1101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46"/>
      <c r="B1" s="347"/>
      <c r="C1" s="348"/>
      <c r="L1" s="102"/>
      <c r="M1" s="125"/>
      <c r="N1" s="283"/>
      <c r="O1" s="283"/>
      <c r="P1" s="171"/>
      <c r="Q1" s="349" t="s">
        <v>1090</v>
      </c>
      <c r="R1" s="350"/>
      <c r="U1" s="103"/>
      <c r="V1" s="351" t="s">
        <v>1102</v>
      </c>
      <c r="W1" s="351"/>
      <c r="X1" s="351"/>
      <c r="Y1" s="105"/>
    </row>
    <row r="2" spans="1:25" s="101" customFormat="1" ht="11.25" customHeight="1">
      <c r="A2" s="106" t="s">
        <v>1103</v>
      </c>
      <c r="B2" s="106" t="s">
        <v>1098</v>
      </c>
      <c r="C2" s="106" t="s">
        <v>483</v>
      </c>
      <c r="D2" s="107" t="s">
        <v>1042</v>
      </c>
      <c r="E2" s="107" t="s">
        <v>1043</v>
      </c>
      <c r="F2" s="107" t="s">
        <v>1097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1104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*</v>
      </c>
      <c r="C4" s="110" t="str">
        <f>IF(SP_SUL!Z6="","*",SP_SUL!Z6)</f>
        <v>*</v>
      </c>
      <c r="D4" s="111" t="str">
        <f>IF(SP_SUL!S6="","*",SP_SUL!S6)</f>
        <v>-</v>
      </c>
      <c r="E4" s="111" t="str">
        <f>IF(SP_SUL!T6="","*",SP_SUL!T6)</f>
        <v>-</v>
      </c>
      <c r="F4" s="111" t="str">
        <f>IF(SP_SUL!B6="","*",SP_SUL!B6)</f>
        <v>*</v>
      </c>
      <c r="G4" s="111" t="str">
        <f>IF(SP_SUL!D6="","*",SP_SUL!D6)</f>
        <v>*</v>
      </c>
      <c r="H4" s="111" t="str">
        <f>IF(SP_SUL!F6="","*",SP_SUL!F6)</f>
        <v>*</v>
      </c>
      <c r="I4" s="111" t="str">
        <f>IF(SP_SUL!H6="","*",SP_SUL!H6)</f>
        <v>*</v>
      </c>
      <c r="J4" s="111" t="str">
        <f>IF(SP_SUL!I6="","*",SP_SUL!I6)</f>
        <v>*</v>
      </c>
      <c r="K4" s="111" t="str">
        <f>IF(SP_SUL!M6="","*",SP_SUL!M6)</f>
        <v>-</v>
      </c>
      <c r="L4" s="111" t="str">
        <f>IF(SP_SUL!N6="","*",SP_SUL!N6)</f>
        <v>-</v>
      </c>
      <c r="M4" s="112" t="str">
        <f>IF(SP_SUL!J6="","*",SP_SUL!J6)</f>
        <v>*</v>
      </c>
      <c r="N4" s="285" t="str">
        <f>IF(SP_SUL!K6="","*",SP_SUL!K6)</f>
        <v>*</v>
      </c>
      <c r="O4" s="285" t="str">
        <f>IF(SP_SUL!L6="","*",SP_SUL!L6)</f>
        <v>-</v>
      </c>
      <c r="P4" s="112"/>
      <c r="Q4" s="129" t="str">
        <f>IF(SP_SUL!O6="","*",SP_SUL!O6)</f>
        <v>*</v>
      </c>
      <c r="R4" s="129" t="str">
        <f>IF(SP_SUL!P6="","*",SP_SUL!P6)</f>
        <v>*</v>
      </c>
      <c r="S4" s="111" t="str">
        <f>IF(SP_SUL!Q6="","*",CONCATENATE(SP_SUL!Q6," ",SP_SUL!R6))</f>
        <v>*</v>
      </c>
      <c r="T4" s="111" t="str">
        <f>IF(SP_SUL!V6="","*",SP_SUL!V6)</f>
        <v>*</v>
      </c>
      <c r="U4" s="111" t="str">
        <f>IF(SP_SUL!W6="","*",SP_SUL!W6)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*</v>
      </c>
      <c r="C5" s="110" t="str">
        <f>IF(SP_SUL!Z7="","*",SP_SUL!Z7)</f>
        <v>*</v>
      </c>
      <c r="D5" s="111" t="str">
        <f>IF(SP_SUL!S7="","*",SP_SUL!S7)</f>
        <v>-</v>
      </c>
      <c r="E5" s="111" t="str">
        <f>IF(SP_SUL!T7="","*",SP_SUL!T7)</f>
        <v>-</v>
      </c>
      <c r="F5" s="111" t="str">
        <f>IF(SP_SUL!B7="","*",SP_SUL!B7)</f>
        <v>*</v>
      </c>
      <c r="G5" s="111" t="str">
        <f>IF(SP_SUL!D7="","*",SP_SUL!D7)</f>
        <v>*</v>
      </c>
      <c r="H5" s="111" t="str">
        <f>IF(SP_SUL!F7="","*",SP_SUL!F7)</f>
        <v>*</v>
      </c>
      <c r="I5" s="111" t="str">
        <f>IF(SP_SUL!H7="","*",SP_SUL!H7)</f>
        <v>*</v>
      </c>
      <c r="J5" s="111" t="str">
        <f>IF(SP_SUL!I7="","*",SP_SUL!I7)</f>
        <v>*</v>
      </c>
      <c r="K5" s="111" t="str">
        <f>IF(SP_SUL!M7="","*",SP_SUL!M7)</f>
        <v>-</v>
      </c>
      <c r="L5" s="111" t="str">
        <f>IF(SP_SUL!N7="","*",SP_SUL!N7)</f>
        <v>-</v>
      </c>
      <c r="M5" s="112" t="str">
        <f>IF(SP_SUL!J7="","*",SP_SUL!J7)</f>
        <v>*</v>
      </c>
      <c r="N5" s="285" t="str">
        <f>IF(SP_SUL!K7="","*",SP_SUL!K7)</f>
        <v>*</v>
      </c>
      <c r="O5" s="285" t="str">
        <f>IF(SP_SUL!L7="","*",SP_SUL!L7)</f>
        <v>-</v>
      </c>
      <c r="P5" s="112"/>
      <c r="Q5" s="129" t="str">
        <f>IF(SP_SUL!O7="","*",SP_SUL!O7)</f>
        <v>*</v>
      </c>
      <c r="R5" s="129" t="str">
        <f>IF(SP_SUL!P7="","*",SP_SUL!P7)</f>
        <v>*</v>
      </c>
      <c r="S5" s="111" t="str">
        <f>IF(SP_SUL!Q7="","*",CONCATENATE(SP_SUL!Q7," ",SP_SUL!R7))</f>
        <v>*</v>
      </c>
      <c r="T5" s="111" t="str">
        <f>IF(SP_SUL!V7="","*",SP_SUL!V7)</f>
        <v>*</v>
      </c>
      <c r="U5" s="111" t="str">
        <f>IF(SP_SUL!W7="","*",SP_SUL!W7)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*</v>
      </c>
      <c r="C6" s="110" t="str">
        <f>IF(SP_SUL!Z8="","*",SP_SUL!Z8)</f>
        <v>*</v>
      </c>
      <c r="D6" s="111" t="str">
        <f>IF(SP_SUL!S8="","*",SP_SUL!S8)</f>
        <v>-</v>
      </c>
      <c r="E6" s="111" t="str">
        <f>IF(SP_SUL!T8="","*",SP_SUL!T8)</f>
        <v>-</v>
      </c>
      <c r="F6" s="111" t="str">
        <f>IF(SP_SUL!B8="","*",SP_SUL!B8)</f>
        <v>*</v>
      </c>
      <c r="G6" s="111" t="str">
        <f>IF(SP_SUL!D8="","*",SP_SUL!D8)</f>
        <v>*</v>
      </c>
      <c r="H6" s="111" t="str">
        <f>IF(SP_SUL!F8="","*",SP_SUL!F8)</f>
        <v>*</v>
      </c>
      <c r="I6" s="111" t="str">
        <f>IF(SP_SUL!H8="","*",SP_SUL!H8)</f>
        <v>*</v>
      </c>
      <c r="J6" s="111" t="str">
        <f>IF(SP_SUL!I8="","*",SP_SUL!I8)</f>
        <v>*</v>
      </c>
      <c r="K6" s="111" t="str">
        <f>IF(SP_SUL!M8="","*",SP_SUL!M8)</f>
        <v>-</v>
      </c>
      <c r="L6" s="111" t="str">
        <f>IF(SP_SUL!N8="","*",SP_SUL!N8)</f>
        <v>-</v>
      </c>
      <c r="M6" s="112" t="str">
        <f>IF(SP_SUL!J8="","*",SP_SUL!J8)</f>
        <v>*</v>
      </c>
      <c r="N6" s="285" t="str">
        <f>IF(SP_SUL!K8="","*",SP_SUL!K8)</f>
        <v>*</v>
      </c>
      <c r="O6" s="285" t="str">
        <f>IF(SP_SUL!L8="","*",SP_SUL!L8)</f>
        <v>-</v>
      </c>
      <c r="P6" s="112"/>
      <c r="Q6" s="129" t="str">
        <f>IF(SP_SUL!O8="","*",SP_SUL!O8)</f>
        <v>*</v>
      </c>
      <c r="R6" s="129" t="str">
        <f>IF(SP_SUL!P8="","*",SP_SUL!P8)</f>
        <v>*</v>
      </c>
      <c r="S6" s="111" t="str">
        <f>IF(SP_SUL!Q8="","*",CONCATENATE(SP_SUL!Q8," ",SP_SUL!R8))</f>
        <v>*</v>
      </c>
      <c r="T6" s="111" t="str">
        <f>IF(SP_SUL!V8="","*",SP_SUL!V8)</f>
        <v>*</v>
      </c>
      <c r="U6" s="111" t="str">
        <f>IF(SP_SUL!W8="","*",SP_SUL!W8)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*</v>
      </c>
      <c r="C7" s="110" t="str">
        <f>IF(SP_SUL!Z9="","*",SP_SUL!Z9)</f>
        <v>*</v>
      </c>
      <c r="D7" s="111" t="str">
        <f>IF(SP_SUL!S9="","*",SP_SUL!S9)</f>
        <v>-</v>
      </c>
      <c r="E7" s="111" t="str">
        <f>IF(SP_SUL!T9="","*",SP_SUL!T9)</f>
        <v>-</v>
      </c>
      <c r="F7" s="111" t="str">
        <f>IF(SP_SUL!B9="","*",SP_SUL!B9)</f>
        <v>*</v>
      </c>
      <c r="G7" s="111" t="str">
        <f>IF(SP_SUL!D9="","*",SP_SUL!D9)</f>
        <v>*</v>
      </c>
      <c r="H7" s="111" t="str">
        <f>IF(SP_SUL!F9="","*",SP_SUL!F9)</f>
        <v>*</v>
      </c>
      <c r="I7" s="111" t="str">
        <f>IF(SP_SUL!H9="","*",SP_SUL!H9)</f>
        <v>*</v>
      </c>
      <c r="J7" s="111" t="str">
        <f>IF(SP_SUL!I9="","*",SP_SUL!I9)</f>
        <v>*</v>
      </c>
      <c r="K7" s="111" t="str">
        <f>IF(SP_SUL!M9="","*",SP_SUL!M9)</f>
        <v>-</v>
      </c>
      <c r="L7" s="111" t="str">
        <f>IF(SP_SUL!N9="","*",SP_SUL!N9)</f>
        <v>-</v>
      </c>
      <c r="M7" s="112" t="str">
        <f>IF(SP_SUL!J9="","*",SP_SUL!J9)</f>
        <v>*</v>
      </c>
      <c r="N7" s="285" t="str">
        <f>IF(SP_SUL!K9="","*",SP_SUL!K9)</f>
        <v>*</v>
      </c>
      <c r="O7" s="285" t="str">
        <f>IF(SP_SUL!L9="","*",SP_SUL!L9)</f>
        <v>-</v>
      </c>
      <c r="P7" s="112"/>
      <c r="Q7" s="129" t="str">
        <f>IF(SP_SUL!O9="","*",SP_SUL!O9)</f>
        <v>*</v>
      </c>
      <c r="R7" s="129" t="str">
        <f>IF(SP_SUL!P9="","*",SP_SUL!P9)</f>
        <v>*</v>
      </c>
      <c r="S7" s="111" t="str">
        <f>IF(SP_SUL!Q9="","*",CONCATENATE(SP_SUL!Q9," ",SP_SUL!R9))</f>
        <v>*</v>
      </c>
      <c r="T7" s="111" t="str">
        <f>IF(SP_SUL!V9="","*",SP_SUL!V9)</f>
        <v>*</v>
      </c>
      <c r="U7" s="111" t="str">
        <f>IF(SP_SUL!W9="","*",SP_SUL!W9)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*</v>
      </c>
      <c r="C8" s="110" t="str">
        <f>IF(SP_SUL!Z10="","*",SP_SUL!Z10)</f>
        <v>*</v>
      </c>
      <c r="D8" s="111" t="str">
        <f>IF(SP_SUL!S10="","*",SP_SUL!S10)</f>
        <v>-</v>
      </c>
      <c r="E8" s="111" t="str">
        <f>IF(SP_SUL!T10="","*",SP_SUL!T10)</f>
        <v>-</v>
      </c>
      <c r="F8" s="111" t="str">
        <f>IF(SP_SUL!B10="","*",SP_SUL!B10)</f>
        <v>*</v>
      </c>
      <c r="G8" s="111" t="str">
        <f>IF(SP_SUL!D10="","*",SP_SUL!D10)</f>
        <v>*</v>
      </c>
      <c r="H8" s="111" t="str">
        <f>IF(SP_SUL!F10="","*",SP_SUL!F10)</f>
        <v>*</v>
      </c>
      <c r="I8" s="111" t="str">
        <f>IF(SP_SUL!H10="","*",SP_SUL!H10)</f>
        <v>*</v>
      </c>
      <c r="J8" s="111" t="str">
        <f>IF(SP_SUL!I10="","*",SP_SUL!I10)</f>
        <v>*</v>
      </c>
      <c r="K8" s="111" t="str">
        <f>IF(SP_SUL!M10="","*",SP_SUL!M10)</f>
        <v>-</v>
      </c>
      <c r="L8" s="111" t="str">
        <f>IF(SP_SUL!N10="","*",SP_SUL!N10)</f>
        <v>-</v>
      </c>
      <c r="M8" s="112" t="str">
        <f>IF(SP_SUL!J10="","*",SP_SUL!J10)</f>
        <v>*</v>
      </c>
      <c r="N8" s="285" t="str">
        <f>IF(SP_SUL!K10="","*",SP_SUL!K10)</f>
        <v>*</v>
      </c>
      <c r="O8" s="285" t="str">
        <f>IF(SP_SUL!L10="","*",SP_SUL!L10)</f>
        <v>-</v>
      </c>
      <c r="P8" s="112"/>
      <c r="Q8" s="129" t="str">
        <f>IF(SP_SUL!O10="","*",SP_SUL!O10)</f>
        <v>*</v>
      </c>
      <c r="R8" s="129" t="str">
        <f>IF(SP_SUL!P10="","*",SP_SUL!P10)</f>
        <v>)_</v>
      </c>
      <c r="S8" s="111" t="str">
        <f>IF(SP_SUL!Q10="","*",CONCATENATE(SP_SUL!Q10," ",SP_SUL!R10))</f>
        <v>*</v>
      </c>
      <c r="T8" s="111" t="str">
        <f>IF(SP_SUL!V10="","*",SP_SUL!V10)</f>
        <v>*</v>
      </c>
      <c r="U8" s="111" t="str">
        <f>IF(SP_SUL!W10="","*",SP_SUL!W10)</f>
        <v>*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-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-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*</v>
      </c>
      <c r="C11" s="110" t="str">
        <f>IF(SP_SUL!Z13="","*",SP_SUL!Z13)</f>
        <v>*</v>
      </c>
      <c r="D11" s="111" t="str">
        <f>IF(SP_SUL!S13="","*",SP_SUL!S13)</f>
        <v>-</v>
      </c>
      <c r="E11" s="111" t="str">
        <f>IF(SP_SUL!T13="","*",SP_SUL!T13)</f>
        <v>-</v>
      </c>
      <c r="F11" s="111" t="str">
        <f>IF(SP_SUL!B13="","*",SP_SUL!B13)</f>
        <v>*</v>
      </c>
      <c r="G11" s="111" t="str">
        <f>IF(SP_SUL!D13="","*",SP_SUL!D13)</f>
        <v>*</v>
      </c>
      <c r="H11" s="111" t="str">
        <f>IF(SP_SUL!F13="","*",SP_SUL!F13)</f>
        <v>*</v>
      </c>
      <c r="I11" s="111" t="str">
        <f>IF(SP_SUL!H13="","*",SP_SUL!H13)</f>
        <v>*</v>
      </c>
      <c r="J11" s="111" t="str">
        <f>IF(SP_SUL!I13="","*",SP_SUL!I13)</f>
        <v>*</v>
      </c>
      <c r="K11" s="111" t="str">
        <f>IF(SP_SUL!M13="","*",SP_SUL!M13)</f>
        <v>-</v>
      </c>
      <c r="L11" s="111" t="str">
        <f>IF(SP_SUL!N13="","*",SP_SUL!N13)</f>
        <v>-</v>
      </c>
      <c r="M11" s="112" t="str">
        <f>IF(SP_SUL!J13="","*",SP_SUL!J13)</f>
        <v>*</v>
      </c>
      <c r="N11" s="285" t="str">
        <f>IF(SP_SUL!K13="","*",SP_SUL!K13)</f>
        <v>*</v>
      </c>
      <c r="O11" s="285" t="str">
        <f>IF(SP_SUL!L13="","*",SP_SUL!L13)</f>
        <v>-</v>
      </c>
      <c r="P11" s="112"/>
      <c r="Q11" s="129" t="str">
        <f>IF(SP_SUL!O13="","*",SP_SUL!O13)</f>
        <v>*</v>
      </c>
      <c r="R11" s="129" t="str">
        <f>IF(SP_SUL!P13="","*",SP_SUL!P13)</f>
        <v>*</v>
      </c>
      <c r="S11" s="111" t="str">
        <f>IF(SP_SUL!Q13="","*",CONCATENATE(SP_SUL!Q13," ",SP_SUL!R13))</f>
        <v>*</v>
      </c>
      <c r="T11" s="111" t="str">
        <f>IF(SP_SUL!V13="","*",SP_SUL!V13)</f>
        <v>*</v>
      </c>
      <c r="U11" s="111" t="str">
        <f>IF(SP_SUL!W13="","*",SP_SUL!W13)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*</v>
      </c>
      <c r="C12" s="110" t="str">
        <f>IF(SP_SUL!Z14="","*",SP_SUL!Z14)</f>
        <v>*</v>
      </c>
      <c r="D12" s="111" t="str">
        <f>IF(SP_SUL!S14="","*",SP_SUL!S14)</f>
        <v>-</v>
      </c>
      <c r="E12" s="111" t="str">
        <f>IF(SP_SUL!T14="","*",SP_SUL!T14)</f>
        <v>-</v>
      </c>
      <c r="F12" s="111" t="str">
        <f>IF(SP_SUL!B14="","*",SP_SUL!B14)</f>
        <v>*</v>
      </c>
      <c r="G12" s="111" t="str">
        <f>IF(SP_SUL!D14="","*",SP_SUL!D14)</f>
        <v>*</v>
      </c>
      <c r="H12" s="111" t="str">
        <f>IF(SP_SUL!F14="","*",SP_SUL!F14)</f>
        <v>*</v>
      </c>
      <c r="I12" s="111" t="str">
        <f>IF(SP_SUL!H14="","*",SP_SUL!H14)</f>
        <v>*</v>
      </c>
      <c r="J12" s="111" t="str">
        <f>IF(SP_SUL!I14="","*",SP_SUL!I14)</f>
        <v>*</v>
      </c>
      <c r="K12" s="111" t="str">
        <f>IF(SP_SUL!M14="","*",SP_SUL!M14)</f>
        <v>-</v>
      </c>
      <c r="L12" s="111" t="str">
        <f>IF(SP_SUL!N14="","*",SP_SUL!N14)</f>
        <v>-</v>
      </c>
      <c r="M12" s="112" t="str">
        <f>IF(SP_SUL!J14="","*",SP_SUL!J14)</f>
        <v>*</v>
      </c>
      <c r="N12" s="285" t="str">
        <f>IF(SP_SUL!K14="","*",SP_SUL!K14)</f>
        <v>*</v>
      </c>
      <c r="O12" s="285" t="str">
        <f>IF(SP_SUL!L14="","*",SP_SUL!L14)</f>
        <v>-</v>
      </c>
      <c r="P12" s="112"/>
      <c r="Q12" s="129" t="str">
        <f>IF(SP_SUL!O14="","*",SP_SUL!O14)</f>
        <v>*</v>
      </c>
      <c r="R12" s="129" t="str">
        <f>IF(SP_SUL!P14="","*",SP_SUL!P14)</f>
        <v>*</v>
      </c>
      <c r="S12" s="111" t="str">
        <f>IF(SP_SUL!Q14="","*",CONCATENATE(SP_SUL!Q14," ",SP_SUL!R14))</f>
        <v>*</v>
      </c>
      <c r="T12" s="111" t="str">
        <f>IF(SP_SUL!V14="","*",SP_SUL!V14)</f>
        <v>*</v>
      </c>
      <c r="U12" s="111" t="str">
        <f>IF(SP_SUL!W14="","*",SP_SUL!W14)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*</v>
      </c>
      <c r="C13" s="110" t="str">
        <f>IF(SP_SUL!Z15="","*",SP_SUL!Z15)</f>
        <v>*</v>
      </c>
      <c r="D13" s="111" t="str">
        <f>IF(SP_SUL!S15="","*",SP_SUL!S15)</f>
        <v>-</v>
      </c>
      <c r="E13" s="111" t="str">
        <f>IF(SP_SUL!T15="","*",SP_SUL!T15)</f>
        <v>-</v>
      </c>
      <c r="F13" s="111" t="str">
        <f>IF(SP_SUL!B15="","*",SP_SUL!B15)</f>
        <v>*</v>
      </c>
      <c r="G13" s="111" t="str">
        <f>IF(SP_SUL!D15="","*",SP_SUL!D15)</f>
        <v>*</v>
      </c>
      <c r="H13" s="111" t="str">
        <f>IF(SP_SUL!F15="","*",SP_SUL!F15)</f>
        <v>*</v>
      </c>
      <c r="I13" s="111" t="str">
        <f>IF(SP_SUL!H15="","*",SP_SUL!H15)</f>
        <v>*</v>
      </c>
      <c r="J13" s="111" t="str">
        <f>IF(SP_SUL!I15="","*",SP_SUL!I15)</f>
        <v>*</v>
      </c>
      <c r="K13" s="111" t="str">
        <f>IF(SP_SUL!M15="","*",SP_SUL!M15)</f>
        <v>-</v>
      </c>
      <c r="L13" s="111" t="str">
        <f>IF(SP_SUL!N15="","*",SP_SUL!N15)</f>
        <v>-</v>
      </c>
      <c r="M13" s="112" t="str">
        <f>IF(SP_SUL!J15="","*",SP_SUL!J15)</f>
        <v>*</v>
      </c>
      <c r="N13" s="285" t="str">
        <f>IF(SP_SUL!K15="","*",SP_SUL!K15)</f>
        <v>*</v>
      </c>
      <c r="O13" s="285" t="str">
        <f>IF(SP_SUL!L15="","*",SP_SUL!L15)</f>
        <v>-</v>
      </c>
      <c r="P13" s="112"/>
      <c r="Q13" s="129" t="str">
        <f>IF(SP_SUL!O15="","*",SP_SUL!O15)</f>
        <v>*</v>
      </c>
      <c r="R13" s="129" t="str">
        <f>IF(SP_SUL!P15="","*",SP_SUL!P15)</f>
        <v>*</v>
      </c>
      <c r="S13" s="111" t="str">
        <f>IF(SP_SUL!Q15="","*",CONCATENATE(SP_SUL!Q15," ",SP_SUL!R15))</f>
        <v>*</v>
      </c>
      <c r="T13" s="111" t="str">
        <f>IF(SP_SUL!V15="","*",SP_SUL!V15)</f>
        <v>*</v>
      </c>
      <c r="U13" s="111" t="str">
        <f>IF(SP_SUL!W15="","*",SP_SUL!W15)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*</v>
      </c>
      <c r="C14" s="110" t="str">
        <f>IF(SP_SUL!Z16="","*",SP_SUL!Z16)</f>
        <v>*</v>
      </c>
      <c r="D14" s="111" t="str">
        <f>IF(SP_SUL!S16="","*",SP_SUL!S16)</f>
        <v>-</v>
      </c>
      <c r="E14" s="111" t="str">
        <f>IF(SP_SUL!T16="","*",SP_SUL!T16)</f>
        <v>-</v>
      </c>
      <c r="F14" s="111" t="str">
        <f>IF(SP_SUL!B16="","*",SP_SUL!B16)</f>
        <v>*</v>
      </c>
      <c r="G14" s="111" t="str">
        <f>IF(SP_SUL!D16="","*",SP_SUL!D16)</f>
        <v>*</v>
      </c>
      <c r="H14" s="111" t="str">
        <f>IF(SP_SUL!F16="","*",SP_SUL!F16)</f>
        <v>*</v>
      </c>
      <c r="I14" s="111" t="str">
        <f>IF(SP_SUL!H16="","*",SP_SUL!H16)</f>
        <v>*</v>
      </c>
      <c r="J14" s="111" t="str">
        <f>IF(SP_SUL!I16="","*",SP_SUL!I16)</f>
        <v>*</v>
      </c>
      <c r="K14" s="111" t="str">
        <f>IF(SP_SUL!M16="","*",SP_SUL!M16)</f>
        <v>-</v>
      </c>
      <c r="L14" s="111" t="str">
        <f>IF(SP_SUL!N16="","*",SP_SUL!N16)</f>
        <v>-</v>
      </c>
      <c r="M14" s="112" t="str">
        <f>IF(SP_SUL!J16="","*",SP_SUL!J16)</f>
        <v>*</v>
      </c>
      <c r="N14" s="285" t="str">
        <f>IF(SP_SUL!K16="","*",SP_SUL!K16)</f>
        <v>*</v>
      </c>
      <c r="O14" s="285" t="str">
        <f>IF(SP_SUL!L16="","*",SP_SUL!L16)</f>
        <v>-</v>
      </c>
      <c r="P14" s="112"/>
      <c r="Q14" s="129" t="str">
        <f>IF(SP_SUL!O16="","*",SP_SUL!O16)</f>
        <v>*</v>
      </c>
      <c r="R14" s="129" t="str">
        <f>IF(SP_SUL!P16="","*",SP_SUL!P16)</f>
        <v>*</v>
      </c>
      <c r="S14" s="111" t="str">
        <f>IF(SP_SUL!Q16="","*",CONCATENATE(SP_SUL!Q16," ",SP_SUL!R16))</f>
        <v>*</v>
      </c>
      <c r="T14" s="111" t="str">
        <f>IF(SP_SUL!V16="","*",SP_SUL!V16)</f>
        <v>*</v>
      </c>
      <c r="U14" s="111" t="str">
        <f>IF(SP_SUL!W16="","*",SP_SUL!W16)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*</v>
      </c>
      <c r="C15" s="110" t="str">
        <f>IF(SP_SUL!Z17="","*",SP_SUL!Z17)</f>
        <v>*</v>
      </c>
      <c r="D15" s="111" t="str">
        <f>IF(SP_SUL!S17="","*",SP_SUL!S17)</f>
        <v>-</v>
      </c>
      <c r="E15" s="111" t="str">
        <f>IF(SP_SUL!T17="","*",SP_SUL!T17)</f>
        <v>-</v>
      </c>
      <c r="F15" s="111" t="str">
        <f>IF(SP_SUL!B17="","*",SP_SUL!B17)</f>
        <v>*</v>
      </c>
      <c r="G15" s="111" t="str">
        <f>IF(SP_SUL!D17="","*",SP_SUL!D17)</f>
        <v>*</v>
      </c>
      <c r="H15" s="111" t="str">
        <f>IF(SP_SUL!F17="","*",SP_SUL!F17)</f>
        <v>*</v>
      </c>
      <c r="I15" s="111" t="str">
        <f>IF(SP_SUL!H17="","*",SP_SUL!H17)</f>
        <v>*</v>
      </c>
      <c r="J15" s="111" t="str">
        <f>IF(SP_SUL!I17="","*",SP_SUL!I17)</f>
        <v>*</v>
      </c>
      <c r="K15" s="111" t="str">
        <f>IF(SP_SUL!M17="","*",SP_SUL!M17)</f>
        <v>-</v>
      </c>
      <c r="L15" s="111" t="str">
        <f>IF(SP_SUL!N17="","*",SP_SUL!N17)</f>
        <v>-</v>
      </c>
      <c r="M15" s="112" t="str">
        <f>IF(SP_SUL!J17="","*",SP_SUL!J17)</f>
        <v>*</v>
      </c>
      <c r="N15" s="285" t="str">
        <f>IF(SP_SUL!K17="","*",SP_SUL!K17)</f>
        <v>*</v>
      </c>
      <c r="O15" s="285" t="str">
        <f>IF(SP_SUL!L17="","*",SP_SUL!L17)</f>
        <v>-</v>
      </c>
      <c r="P15" s="112"/>
      <c r="Q15" s="129" t="str">
        <f>IF(SP_SUL!O17="","*",SP_SUL!O17)</f>
        <v>*</v>
      </c>
      <c r="R15" s="129" t="str">
        <f>IF(SP_SUL!P17="","*",SP_SUL!P17)</f>
        <v>*</v>
      </c>
      <c r="S15" s="111" t="str">
        <f>IF(SP_SUL!Q17="","*",CONCATENATE(SP_SUL!Q17," ",SP_SUL!R17))</f>
        <v>*</v>
      </c>
      <c r="T15" s="111" t="str">
        <f>IF(SP_SUL!V17="","*",SP_SUL!V17)</f>
        <v>*</v>
      </c>
      <c r="U15" s="111" t="str">
        <f>IF(SP_SUL!W17="","*",SP_SUL!W17)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*</v>
      </c>
      <c r="C16" s="110" t="str">
        <f>IF(SP_SUL!Z18="","*",SP_SUL!Z18)</f>
        <v>*</v>
      </c>
      <c r="D16" s="111" t="str">
        <f>IF(SP_SUL!S18="","*",SP_SUL!S18)</f>
        <v>-</v>
      </c>
      <c r="E16" s="111" t="str">
        <f>IF(SP_SUL!T18="","*",SP_SUL!T18)</f>
        <v>-</v>
      </c>
      <c r="F16" s="111" t="str">
        <f>IF(SP_SUL!B18="","*",SP_SUL!B18)</f>
        <v>*</v>
      </c>
      <c r="G16" s="111" t="str">
        <f>IF(SP_SUL!D18="","*",SP_SUL!D18)</f>
        <v>*</v>
      </c>
      <c r="H16" s="111" t="str">
        <f>IF(SP_SUL!F18="","*",SP_SUL!F18)</f>
        <v>*</v>
      </c>
      <c r="I16" s="111" t="str">
        <f>IF(SP_SUL!H18="","*",SP_SUL!H18)</f>
        <v>*</v>
      </c>
      <c r="J16" s="111" t="str">
        <f>IF(SP_SUL!I18="","*",SP_SUL!I18)</f>
        <v>*</v>
      </c>
      <c r="K16" s="111" t="str">
        <f>IF(SP_SUL!M18="","*",SP_SUL!M18)</f>
        <v>-</v>
      </c>
      <c r="L16" s="111" t="str">
        <f>IF(SP_SUL!N18="","*",SP_SUL!N18)</f>
        <v>-</v>
      </c>
      <c r="M16" s="112" t="str">
        <f>IF(SP_SUL!J18="","*",SP_SUL!J18)</f>
        <v>*</v>
      </c>
      <c r="N16" s="285" t="str">
        <f>IF(SP_SUL!K18="","*",SP_SUL!K18)</f>
        <v>*</v>
      </c>
      <c r="O16" s="285" t="str">
        <f>IF(SP_SUL!L18="","*",SP_SUL!L18)</f>
        <v>-</v>
      </c>
      <c r="P16" s="112"/>
      <c r="Q16" s="129" t="str">
        <f>IF(SP_SUL!O18="","*",SP_SUL!O18)</f>
        <v>*</v>
      </c>
      <c r="R16" s="129" t="str">
        <f>IF(SP_SUL!P18="","*",SP_SUL!P18)</f>
        <v>*</v>
      </c>
      <c r="S16" s="111" t="str">
        <f>IF(SP_SUL!Q18="","*",CONCATENATE(SP_SUL!Q18," ",SP_SUL!R18))</f>
        <v>*</v>
      </c>
      <c r="T16" s="111" t="str">
        <f>IF(SP_SUL!V18="","*",SP_SUL!V18)</f>
        <v>*</v>
      </c>
      <c r="U16" s="111" t="str">
        <f>IF(SP_SUL!W18="","*",SP_SUL!W18)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*</v>
      </c>
      <c r="C17" s="110" t="str">
        <f>IF(SP_SUL!Z19="","*",SP_SUL!Z19)</f>
        <v>*</v>
      </c>
      <c r="D17" s="111" t="str">
        <f>IF(SP_SUL!S19="","*",SP_SUL!S19)</f>
        <v>-</v>
      </c>
      <c r="E17" s="111" t="str">
        <f>IF(SP_SUL!T19="","*",SP_SUL!T19)</f>
        <v>-</v>
      </c>
      <c r="F17" s="111" t="str">
        <f>IF(SP_SUL!B19="","*",SP_SUL!B19)</f>
        <v>*</v>
      </c>
      <c r="G17" s="111" t="str">
        <f>IF(SP_SUL!D19="","*",SP_SUL!D19)</f>
        <v>*</v>
      </c>
      <c r="H17" s="111" t="str">
        <f>IF(SP_SUL!F19="","*",SP_SUL!F19)</f>
        <v>*</v>
      </c>
      <c r="I17" s="111" t="str">
        <f>IF(SP_SUL!H19="","*",SP_SUL!H19)</f>
        <v>*</v>
      </c>
      <c r="J17" s="111" t="str">
        <f>IF(SP_SUL!I19="","*",SP_SUL!I19)</f>
        <v>*</v>
      </c>
      <c r="K17" s="111" t="str">
        <f>IF(SP_SUL!M19="","*",SP_SUL!M19)</f>
        <v>-</v>
      </c>
      <c r="L17" s="111" t="str">
        <f>IF(SP_SUL!N19="","*",SP_SUL!N19)</f>
        <v>-</v>
      </c>
      <c r="M17" s="112" t="str">
        <f>IF(SP_SUL!J19="","*",SP_SUL!J19)</f>
        <v>*</v>
      </c>
      <c r="N17" s="285" t="str">
        <f>IF(SP_SUL!K19="","*",SP_SUL!K19)</f>
        <v>*</v>
      </c>
      <c r="O17" s="285" t="str">
        <f>IF(SP_SUL!L19="","*",SP_SUL!L19)</f>
        <v>-</v>
      </c>
      <c r="P17" s="112"/>
      <c r="Q17" s="129" t="str">
        <f>IF(SP_SUL!O19="","*",SP_SUL!O19)</f>
        <v>*</v>
      </c>
      <c r="R17" s="129" t="str">
        <f>IF(SP_SUL!P19="","*",SP_SUL!P19)</f>
        <v>*</v>
      </c>
      <c r="S17" s="111" t="str">
        <f>IF(SP_SUL!Q19="","*",CONCATENATE(SP_SUL!Q19," ",SP_SUL!R19))</f>
        <v>*</v>
      </c>
      <c r="T17" s="111" t="str">
        <f>IF(SP_SUL!V19="","*",SP_SUL!V19)</f>
        <v>*</v>
      </c>
      <c r="U17" s="111" t="str">
        <f>IF(SP_SUL!W19="","*",SP_SUL!W19)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*</v>
      </c>
      <c r="C18" s="110" t="str">
        <f>IF(SP_SUL!Z20="","*",SP_SUL!Z20)</f>
        <v>*</v>
      </c>
      <c r="D18" s="111" t="str">
        <f>IF(SP_SUL!S20="","*",SP_SUL!S20)</f>
        <v>-</v>
      </c>
      <c r="E18" s="111" t="str">
        <f>IF(SP_SUL!T20="","*",SP_SUL!T20)</f>
        <v>-</v>
      </c>
      <c r="F18" s="111" t="str">
        <f>IF(SP_SUL!B20="","*",SP_SUL!B20)</f>
        <v>*</v>
      </c>
      <c r="G18" s="111" t="str">
        <f>IF(SP_SUL!D20="","*",SP_SUL!D20)</f>
        <v>*</v>
      </c>
      <c r="H18" s="111" t="str">
        <f>IF(SP_SUL!F20="","*",SP_SUL!F20)</f>
        <v>*</v>
      </c>
      <c r="I18" s="111" t="str">
        <f>IF(SP_SUL!H20="","*",SP_SUL!H20)</f>
        <v>*</v>
      </c>
      <c r="J18" s="111" t="str">
        <f>IF(SP_SUL!I20="","*",SP_SUL!I20)</f>
        <v>*</v>
      </c>
      <c r="K18" s="111" t="str">
        <f>IF(SP_SUL!M20="","*",SP_SUL!M20)</f>
        <v>-</v>
      </c>
      <c r="L18" s="111" t="str">
        <f>IF(SP_SUL!N20="","*",SP_SUL!N20)</f>
        <v>-</v>
      </c>
      <c r="M18" s="112" t="str">
        <f>IF(SP_SUL!J20="","*",SP_SUL!J20)</f>
        <v>*</v>
      </c>
      <c r="N18" s="285" t="str">
        <f>IF(SP_SUL!K20="","*",SP_SUL!K20)</f>
        <v>*</v>
      </c>
      <c r="O18" s="285" t="str">
        <f>IF(SP_SUL!L20="","*",SP_SUL!L20)</f>
        <v>-</v>
      </c>
      <c r="P18" s="112"/>
      <c r="Q18" s="129" t="str">
        <f>IF(SP_SUL!O20="","*",SP_SUL!O20)</f>
        <v>*</v>
      </c>
      <c r="R18" s="129" t="str">
        <f>IF(SP_SUL!P20="","*",SP_SUL!P20)</f>
        <v>*</v>
      </c>
      <c r="S18" s="111" t="str">
        <f>IF(SP_SUL!Q20="","*",CONCATENATE(SP_SUL!Q20," ",SP_SUL!R20))</f>
        <v>*</v>
      </c>
      <c r="T18" s="111" t="str">
        <f>IF(SP_SUL!V20="","*",SP_SUL!V20)</f>
        <v>*</v>
      </c>
      <c r="U18" s="111" t="str">
        <f>IF(SP_SUL!W20="","*",SP_SUL!W20)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*</v>
      </c>
      <c r="C19" s="110" t="str">
        <f>IF(SP_SUL!Z21="","*",SP_SUL!Z21)</f>
        <v>*</v>
      </c>
      <c r="D19" s="111" t="str">
        <f>IF(SP_SUL!S21="","*",SP_SUL!S21)</f>
        <v>-</v>
      </c>
      <c r="E19" s="111" t="str">
        <f>IF(SP_SUL!T21="","*",SP_SUL!T21)</f>
        <v>-</v>
      </c>
      <c r="F19" s="111" t="str">
        <f>IF(SP_SUL!B21="","*",SP_SUL!B21)</f>
        <v>*</v>
      </c>
      <c r="G19" s="111" t="str">
        <f>IF(SP_SUL!D21="","*",SP_SUL!D21)</f>
        <v>*</v>
      </c>
      <c r="H19" s="111" t="str">
        <f>IF(SP_SUL!F21="","*",SP_SUL!F21)</f>
        <v>*</v>
      </c>
      <c r="I19" s="111" t="str">
        <f>IF(SP_SUL!H21="","*",SP_SUL!H21)</f>
        <v>*</v>
      </c>
      <c r="J19" s="111" t="str">
        <f>IF(SP_SUL!I21="","*",SP_SUL!I21)</f>
        <v>*</v>
      </c>
      <c r="K19" s="111" t="str">
        <f>IF(SP_SUL!M21="","*",SP_SUL!M21)</f>
        <v>-</v>
      </c>
      <c r="L19" s="111" t="str">
        <f>IF(SP_SUL!N21="","*",SP_SUL!N21)</f>
        <v>-</v>
      </c>
      <c r="M19" s="112" t="str">
        <f>IF(SP_SUL!J21="","*",SP_SUL!J21)</f>
        <v>*</v>
      </c>
      <c r="N19" s="285" t="str">
        <f>IF(SP_SUL!K21="","*",SP_SUL!K21)</f>
        <v>*</v>
      </c>
      <c r="O19" s="285" t="str">
        <f>IF(SP_SUL!L21="","*",SP_SUL!L21)</f>
        <v>-</v>
      </c>
      <c r="P19" s="112"/>
      <c r="Q19" s="129" t="str">
        <f>IF(SP_SUL!O21="","*",SP_SUL!O21)</f>
        <v>*</v>
      </c>
      <c r="R19" s="129" t="str">
        <f>IF(SP_SUL!P21="","*",SP_SUL!P21)</f>
        <v>*</v>
      </c>
      <c r="S19" s="111" t="str">
        <f>IF(SP_SUL!Q21="","*",CONCATENATE(SP_SUL!Q21," ",SP_SUL!R21))</f>
        <v>*</v>
      </c>
      <c r="T19" s="111" t="str">
        <f>IF(SP_SUL!V21="","*",SP_SUL!V21)</f>
        <v>*</v>
      </c>
      <c r="U19" s="111" t="str">
        <f>IF(SP_SUL!W21="","*",SP_SUL!W21)</f>
        <v>*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*</v>
      </c>
      <c r="C20" s="110" t="str">
        <f>IF(SP_SUL!Z22="","*",SP_SUL!Z22)</f>
        <v>*</v>
      </c>
      <c r="D20" s="111" t="str">
        <f>IF(SP_SUL!S22="","*",SP_SUL!S22)</f>
        <v>-</v>
      </c>
      <c r="E20" s="111" t="str">
        <f>IF(SP_SUL!T22="","*",SP_SUL!T22)</f>
        <v>-</v>
      </c>
      <c r="F20" s="111" t="str">
        <f>IF(SP_SUL!B22="","*",SP_SUL!B22)</f>
        <v>*</v>
      </c>
      <c r="G20" s="111" t="str">
        <f>IF(SP_SUL!D22="","*",SP_SUL!D22)</f>
        <v>*</v>
      </c>
      <c r="H20" s="111" t="str">
        <f>IF(SP_SUL!F22="","*",SP_SUL!F22)</f>
        <v>*</v>
      </c>
      <c r="I20" s="111" t="str">
        <f>IF(SP_SUL!H22="","*",SP_SUL!H22)</f>
        <v>*</v>
      </c>
      <c r="J20" s="111" t="str">
        <f>IF(SP_SUL!I22="","*",SP_SUL!I22)</f>
        <v>*</v>
      </c>
      <c r="K20" s="111" t="str">
        <f>IF(SP_SUL!M22="","*",SP_SUL!M22)</f>
        <v>-</v>
      </c>
      <c r="L20" s="111" t="str">
        <f>IF(SP_SUL!N22="","*",SP_SUL!N22)</f>
        <v>-</v>
      </c>
      <c r="M20" s="112" t="str">
        <f>IF(SP_SUL!J22="","*",SP_SUL!J22)</f>
        <v>*</v>
      </c>
      <c r="N20" s="285" t="str">
        <f>IF(SP_SUL!K22="","*",SP_SUL!K22)</f>
        <v>*</v>
      </c>
      <c r="O20" s="285" t="str">
        <f>IF(SP_SUL!L22="","*",SP_SUL!L22)</f>
        <v>-</v>
      </c>
      <c r="P20" s="112"/>
      <c r="Q20" s="129" t="str">
        <f>IF(SP_SUL!O22="","*",SP_SUL!O22)</f>
        <v>*</v>
      </c>
      <c r="R20" s="129" t="str">
        <f>IF(SP_SUL!P22="","*",SP_SUL!P22)</f>
        <v>*</v>
      </c>
      <c r="S20" s="111" t="str">
        <f>IF(SP_SUL!Q22="","*",CONCATENATE(SP_SUL!Q22," ",SP_SUL!R22))</f>
        <v>*</v>
      </c>
      <c r="T20" s="111" t="str">
        <f>IF(SP_SUL!V22="","*",SP_SUL!V22)</f>
        <v>*</v>
      </c>
      <c r="U20" s="111" t="str">
        <f>IF(SP_SUL!W22="","*",SP_SUL!W22)</f>
        <v>*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*</v>
      </c>
      <c r="C21" s="110" t="str">
        <f>IF(SP_SUL!Z23="","*",SP_SUL!Z23)</f>
        <v>*</v>
      </c>
      <c r="D21" s="111" t="str">
        <f>IF(SP_SUL!S23="","*",SP_SUL!S23)</f>
        <v>-</v>
      </c>
      <c r="E21" s="111" t="str">
        <f>IF(SP_SUL!T23="","*",SP_SUL!T23)</f>
        <v>-</v>
      </c>
      <c r="F21" s="111" t="str">
        <f>IF(SP_SUL!B23="","*",SP_SUL!B23)</f>
        <v>*</v>
      </c>
      <c r="G21" s="111" t="str">
        <f>IF(SP_SUL!D23="","*",SP_SUL!D23)</f>
        <v>*</v>
      </c>
      <c r="H21" s="111" t="str">
        <f>IF(SP_SUL!F23="","*",SP_SUL!F23)</f>
        <v>*</v>
      </c>
      <c r="I21" s="111" t="str">
        <f>IF(SP_SUL!H23="","*",SP_SUL!H23)</f>
        <v>*</v>
      </c>
      <c r="J21" s="111" t="str">
        <f>IF(SP_SUL!I23="","*",SP_SUL!I23)</f>
        <v>*</v>
      </c>
      <c r="K21" s="111" t="str">
        <f>IF(SP_SUL!M23="","*",SP_SUL!M23)</f>
        <v>-</v>
      </c>
      <c r="L21" s="111" t="str">
        <f>IF(SP_SUL!N23="","*",SP_SUL!N23)</f>
        <v>-</v>
      </c>
      <c r="M21" s="112" t="str">
        <f>IF(SP_SUL!J23="","*",SP_SUL!J23)</f>
        <v>*</v>
      </c>
      <c r="N21" s="285" t="str">
        <f>IF(SP_SUL!K23="","*",SP_SUL!K23)</f>
        <v>*</v>
      </c>
      <c r="O21" s="285" t="str">
        <f>IF(SP_SUL!L23="","*",SP_SUL!L23)</f>
        <v>-</v>
      </c>
      <c r="P21" s="112"/>
      <c r="Q21" s="129" t="str">
        <f>IF(SP_SUL!O23="","*",SP_SUL!O23)</f>
        <v>*</v>
      </c>
      <c r="R21" s="129" t="str">
        <f>IF(SP_SUL!P23="","*",SP_SUL!P23)</f>
        <v>*</v>
      </c>
      <c r="S21" s="111" t="str">
        <f>IF(SP_SUL!Q23="","*",CONCATENATE(SP_SUL!Q23," ",SP_SUL!R23))</f>
        <v>*</v>
      </c>
      <c r="T21" s="111" t="str">
        <f>IF(SP_SUL!V23="","*",SP_SUL!V23)</f>
        <v>*</v>
      </c>
      <c r="U21" s="111" t="str">
        <f>IF(SP_SUL!W23="","*",SP_SUL!W23)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*</v>
      </c>
      <c r="C22" s="110" t="str">
        <f>IF(SP_SUL!Z24="","*",SP_SUL!Z24)</f>
        <v>*</v>
      </c>
      <c r="D22" s="111" t="str">
        <f>IF(SP_SUL!S24="","*",SP_SUL!S24)</f>
        <v>-</v>
      </c>
      <c r="E22" s="111" t="str">
        <f>IF(SP_SUL!T24="","*",SP_SUL!T24)</f>
        <v>-</v>
      </c>
      <c r="F22" s="111" t="str">
        <f>IF(SP_SUL!B24="","*",SP_SUL!B24)</f>
        <v>*</v>
      </c>
      <c r="G22" s="111" t="str">
        <f>IF(SP_SUL!D24="","*",SP_SUL!D24)</f>
        <v>*</v>
      </c>
      <c r="H22" s="111" t="str">
        <f>IF(SP_SUL!F24="","*",SP_SUL!F24)</f>
        <v>*</v>
      </c>
      <c r="I22" s="111" t="str">
        <f>IF(SP_SUL!H24="","*",SP_SUL!H24)</f>
        <v>*</v>
      </c>
      <c r="J22" s="111" t="str">
        <f>IF(SP_SUL!I24="","*",SP_SUL!I24)</f>
        <v>*</v>
      </c>
      <c r="K22" s="111" t="str">
        <f>IF(SP_SUL!M24="","*",SP_SUL!M24)</f>
        <v>-</v>
      </c>
      <c r="L22" s="111" t="str">
        <f>IF(SP_SUL!N24="","*",SP_SUL!N24)</f>
        <v>-</v>
      </c>
      <c r="M22" s="112" t="str">
        <f>IF(SP_SUL!J24="","*",SP_SUL!J24)</f>
        <v>*</v>
      </c>
      <c r="N22" s="285" t="str">
        <f>IF(SP_SUL!K24="","*",SP_SUL!K24)</f>
        <v>*</v>
      </c>
      <c r="O22" s="285" t="str">
        <f>IF(SP_SUL!L24="","*",SP_SUL!L24)</f>
        <v>-</v>
      </c>
      <c r="P22" s="112"/>
      <c r="Q22" s="129" t="str">
        <f>IF(SP_SUL!O24="","*",SP_SUL!O24)</f>
        <v>*</v>
      </c>
      <c r="R22" s="129" t="str">
        <f>IF(SP_SUL!P24="","*",SP_SUL!P24)</f>
        <v>*</v>
      </c>
      <c r="S22" s="111" t="str">
        <f>IF(SP_SUL!Q24="","*",CONCATENATE(SP_SUL!Q24," ",SP_SUL!R24))</f>
        <v>*</v>
      </c>
      <c r="T22" s="111" t="str">
        <f>IF(SP_SUL!V24="","*",SP_SUL!V24)</f>
        <v>*</v>
      </c>
      <c r="U22" s="111" t="str">
        <f>IF(SP_SUL!W24="","*",SP_SUL!W24)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*</v>
      </c>
      <c r="C23" s="110" t="str">
        <f>IF(SP_SUL!Z25="","*",SP_SUL!Z25)</f>
        <v>*</v>
      </c>
      <c r="D23" s="111" t="str">
        <f>IF(SP_SUL!S25="","*",SP_SUL!S25)</f>
        <v>-</v>
      </c>
      <c r="E23" s="111" t="str">
        <f>IF(SP_SUL!T25="","*",SP_SUL!T25)</f>
        <v>-</v>
      </c>
      <c r="F23" s="111" t="str">
        <f>IF(SP_SUL!B25="","*",SP_SUL!B25)</f>
        <v>*</v>
      </c>
      <c r="G23" s="111" t="str">
        <f>IF(SP_SUL!D25="","*",SP_SUL!D25)</f>
        <v>*</v>
      </c>
      <c r="H23" s="111" t="str">
        <f>IF(SP_SUL!F25="","*",SP_SUL!F25)</f>
        <v>*</v>
      </c>
      <c r="I23" s="111" t="str">
        <f>IF(SP_SUL!H25="","*",SP_SUL!H25)</f>
        <v>*</v>
      </c>
      <c r="J23" s="111" t="str">
        <f>IF(SP_SUL!I25="","*",SP_SUL!I25)</f>
        <v>*</v>
      </c>
      <c r="K23" s="111" t="str">
        <f>IF(SP_SUL!M25="","*",SP_SUL!M25)</f>
        <v>-</v>
      </c>
      <c r="L23" s="111" t="str">
        <f>IF(SP_SUL!N25="","*",SP_SUL!N25)</f>
        <v>-</v>
      </c>
      <c r="M23" s="112" t="str">
        <f>IF(SP_SUL!J25="","*",SP_SUL!J25)</f>
        <v>*</v>
      </c>
      <c r="N23" s="285" t="str">
        <f>IF(SP_SUL!K25="","*",SP_SUL!K25)</f>
        <v>*</v>
      </c>
      <c r="O23" s="285" t="str">
        <f>IF(SP_SUL!L25="","*",SP_SUL!L25)</f>
        <v>-</v>
      </c>
      <c r="P23" s="112"/>
      <c r="Q23" s="129" t="str">
        <f>IF(SP_SUL!O25="","*",SP_SUL!O25)</f>
        <v>*</v>
      </c>
      <c r="R23" s="129" t="str">
        <f>IF(SP_SUL!P25="","*",SP_SUL!P25)</f>
        <v>*</v>
      </c>
      <c r="S23" s="111" t="str">
        <f>IF(SP_SUL!Q25="","*",CONCATENATE(SP_SUL!Q25," ",SP_SUL!R25))</f>
        <v>*</v>
      </c>
      <c r="T23" s="111" t="str">
        <f>IF(SP_SUL!V25="","*",SP_SUL!V25)</f>
        <v>*</v>
      </c>
      <c r="U23" s="111" t="str">
        <f>IF(SP_SUL!W25="","*",SP_SUL!W25)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*</v>
      </c>
      <c r="C24" s="110" t="str">
        <f>IF(SP_SUL!Z26="","*",SP_SUL!Z26)</f>
        <v>*</v>
      </c>
      <c r="D24" s="111" t="str">
        <f>IF(SP_SUL!S26="","*",SP_SUL!S26)</f>
        <v>-</v>
      </c>
      <c r="E24" s="111" t="str">
        <f>IF(SP_SUL!T26="","*",SP_SUL!T26)</f>
        <v>-</v>
      </c>
      <c r="F24" s="111" t="str">
        <f>IF(SP_SUL!B26="","*",SP_SUL!B26)</f>
        <v>*</v>
      </c>
      <c r="G24" s="111" t="str">
        <f>IF(SP_SUL!D26="","*",SP_SUL!D26)</f>
        <v>*</v>
      </c>
      <c r="H24" s="111" t="str">
        <f>IF(SP_SUL!F26="","*",SP_SUL!F26)</f>
        <v>*</v>
      </c>
      <c r="I24" s="111" t="str">
        <f>IF(SP_SUL!H26="","*",SP_SUL!H26)</f>
        <v>*</v>
      </c>
      <c r="J24" s="111" t="str">
        <f>IF(SP_SUL!I26="","*",SP_SUL!I26)</f>
        <v>*</v>
      </c>
      <c r="K24" s="111" t="str">
        <f>IF(SP_SUL!M26="","*",SP_SUL!M26)</f>
        <v>-</v>
      </c>
      <c r="L24" s="111" t="str">
        <f>IF(SP_SUL!N26="","*",SP_SUL!N26)</f>
        <v>-</v>
      </c>
      <c r="M24" s="112" t="str">
        <f>IF(SP_SUL!J26="","*",SP_SUL!J26)</f>
        <v>*</v>
      </c>
      <c r="N24" s="285" t="str">
        <f>IF(SP_SUL!K26="","*",SP_SUL!K26)</f>
        <v>*</v>
      </c>
      <c r="O24" s="285" t="str">
        <f>IF(SP_SUL!L26="","*",SP_SUL!L26)</f>
        <v>-</v>
      </c>
      <c r="P24" s="112"/>
      <c r="Q24" s="129" t="str">
        <f>IF(SP_SUL!O26="","*",SP_SUL!O26)</f>
        <v>*</v>
      </c>
      <c r="R24" s="129" t="str">
        <f>IF(SP_SUL!P26="","*",SP_SUL!P26)</f>
        <v>*</v>
      </c>
      <c r="S24" s="111" t="str">
        <f>IF(SP_SUL!Q26="","*",CONCATENATE(SP_SUL!Q26," ",SP_SUL!R26))</f>
        <v>*</v>
      </c>
      <c r="T24" s="111" t="str">
        <f>IF(SP_SUL!V26="","*",SP_SUL!V26)</f>
        <v>*</v>
      </c>
      <c r="U24" s="111" t="str">
        <f>IF(SP_SUL!W26="","*",SP_SUL!W26)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*</v>
      </c>
      <c r="C25" s="110" t="str">
        <f>IF(SP_SUL!Z27="","*",SP_SUL!Z27)</f>
        <v>*</v>
      </c>
      <c r="D25" s="111" t="str">
        <f>IF(SP_SUL!S27="","*",SP_SUL!S27)</f>
        <v>-</v>
      </c>
      <c r="E25" s="111" t="str">
        <f>IF(SP_SUL!T27="","*",SP_SUL!T27)</f>
        <v>-</v>
      </c>
      <c r="F25" s="111" t="str">
        <f>IF(SP_SUL!B27="","*",SP_SUL!B27)</f>
        <v>*</v>
      </c>
      <c r="G25" s="111" t="str">
        <f>IF(SP_SUL!D27="","*",SP_SUL!D27)</f>
        <v>*</v>
      </c>
      <c r="H25" s="111" t="str">
        <f>IF(SP_SUL!F27="","*",SP_SUL!F27)</f>
        <v>*</v>
      </c>
      <c r="I25" s="111" t="str">
        <f>IF(SP_SUL!H27="","*",SP_SUL!H27)</f>
        <v>*</v>
      </c>
      <c r="J25" s="111" t="str">
        <f>IF(SP_SUL!I27="","*",SP_SUL!I27)</f>
        <v>*</v>
      </c>
      <c r="K25" s="111" t="str">
        <f>IF(SP_SUL!M27="","*",SP_SUL!M27)</f>
        <v>-</v>
      </c>
      <c r="L25" s="111" t="str">
        <f>IF(SP_SUL!N27="","*",SP_SUL!N27)</f>
        <v>-</v>
      </c>
      <c r="M25" s="112" t="str">
        <f>IF(SP_SUL!J27="","*",SP_SUL!J27)</f>
        <v>*</v>
      </c>
      <c r="N25" s="285" t="str">
        <f>IF(SP_SUL!K27="","*",SP_SUL!K27)</f>
        <v>*</v>
      </c>
      <c r="O25" s="285" t="str">
        <f>IF(SP_SUL!L27="","*",SP_SUL!L27)</f>
        <v>-</v>
      </c>
      <c r="P25" s="112"/>
      <c r="Q25" s="129" t="str">
        <f>IF(SP_SUL!O27="","*",SP_SUL!O27)</f>
        <v>*</v>
      </c>
      <c r="R25" s="129" t="str">
        <f>IF(SP_SUL!P27="","*",SP_SUL!P27)</f>
        <v>*</v>
      </c>
      <c r="S25" s="111" t="str">
        <f>IF(SP_SUL!Q27="","*",CONCATENATE(SP_SUL!Q27," ",SP_SUL!R27))</f>
        <v>*</v>
      </c>
      <c r="T25" s="111" t="str">
        <f>IF(SP_SUL!V27="","*",SP_SUL!V27)</f>
        <v>*</v>
      </c>
      <c r="U25" s="111" t="str">
        <f>IF(SP_SUL!W27="","*",SP_SUL!W27)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*</v>
      </c>
      <c r="C26" s="110" t="str">
        <f>IF(SP_SUL!Z28="","*",SP_SUL!Z28)</f>
        <v>*</v>
      </c>
      <c r="D26" s="111" t="str">
        <f>IF(SP_SUL!S28="","*",SP_SUL!S28)</f>
        <v>-</v>
      </c>
      <c r="E26" s="111" t="str">
        <f>IF(SP_SUL!T28="","*",SP_SUL!T28)</f>
        <v>-</v>
      </c>
      <c r="F26" s="111" t="str">
        <f>IF(SP_SUL!B28="","*",SP_SUL!B28)</f>
        <v>*</v>
      </c>
      <c r="G26" s="111" t="str">
        <f>IF(SP_SUL!D28="","*",SP_SUL!D28)</f>
        <v>*</v>
      </c>
      <c r="H26" s="111" t="str">
        <f>IF(SP_SUL!F28="","*",SP_SUL!F28)</f>
        <v>*</v>
      </c>
      <c r="I26" s="111" t="str">
        <f>IF(SP_SUL!H28="","*",SP_SUL!H28)</f>
        <v>*</v>
      </c>
      <c r="J26" s="111" t="str">
        <f>IF(SP_SUL!I28="","*",SP_SUL!I28)</f>
        <v>*</v>
      </c>
      <c r="K26" s="111" t="str">
        <f>IF(SP_SUL!M28="","*",SP_SUL!M28)</f>
        <v>-</v>
      </c>
      <c r="L26" s="111" t="str">
        <f>IF(SP_SUL!N28="","*",SP_SUL!N28)</f>
        <v>-</v>
      </c>
      <c r="M26" s="112" t="str">
        <f>IF(SP_SUL!J28="","*",SP_SUL!J28)</f>
        <v>*</v>
      </c>
      <c r="N26" s="285" t="str">
        <f>IF(SP_SUL!K28="","*",SP_SUL!K28)</f>
        <v>*</v>
      </c>
      <c r="O26" s="285" t="str">
        <f>IF(SP_SUL!L28="","*",SP_SUL!L28)</f>
        <v>-</v>
      </c>
      <c r="P26" s="112"/>
      <c r="Q26" s="129" t="str">
        <f>IF(SP_SUL!O28="","*",SP_SUL!O28)</f>
        <v>*</v>
      </c>
      <c r="R26" s="129" t="str">
        <f>IF(SP_SUL!P28="","*",SP_SUL!P28)</f>
        <v>*</v>
      </c>
      <c r="S26" s="111" t="str">
        <f>IF(SP_SUL!Q28="","*",CONCATENATE(SP_SUL!Q28," ",SP_SUL!R28))</f>
        <v>*</v>
      </c>
      <c r="T26" s="111" t="str">
        <f>IF(SP_SUL!V28="","*",SP_SUL!V28)</f>
        <v>*</v>
      </c>
      <c r="U26" s="111" t="str">
        <f>IF(SP_SUL!W28="","*",SP_SUL!W28)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*</v>
      </c>
      <c r="C29" s="110" t="str">
        <f>IF(SP_SUL!Z31="","*",SP_SUL!Z31)</f>
        <v>*</v>
      </c>
      <c r="D29" s="111" t="str">
        <f>IF(SP_SUL!S31="","*",SP_SUL!S31)</f>
        <v>-</v>
      </c>
      <c r="E29" s="111" t="str">
        <f>IF(SP_SUL!T31="","*",SP_SUL!T31)</f>
        <v>-</v>
      </c>
      <c r="F29" s="111" t="str">
        <f>IF(SP_SUL!B31="","*",SP_SUL!B31)</f>
        <v>*</v>
      </c>
      <c r="G29" s="111" t="str">
        <f>IF(SP_SUL!D31="","*",SP_SUL!D31)</f>
        <v>*</v>
      </c>
      <c r="H29" s="111" t="str">
        <f>IF(SP_SUL!F31="","*",SP_SUL!F31)</f>
        <v>*</v>
      </c>
      <c r="I29" s="111" t="str">
        <f>IF(SP_SUL!H31="","*",SP_SUL!H31)</f>
        <v>*</v>
      </c>
      <c r="J29" s="111" t="str">
        <f>IF(SP_SUL!I31="","*",SP_SUL!I31)</f>
        <v>*</v>
      </c>
      <c r="K29" s="111" t="str">
        <f>IF(SP_SUL!M31="","*",SP_SUL!M31)</f>
        <v>-</v>
      </c>
      <c r="L29" s="111" t="str">
        <f>IF(SP_SUL!N31="","*",SP_SUL!N31)</f>
        <v>-</v>
      </c>
      <c r="M29" s="112" t="str">
        <f>IF(SP_SUL!J31="","*",SP_SUL!J31)</f>
        <v>*</v>
      </c>
      <c r="N29" s="285" t="str">
        <f>IF(SP_SUL!K31="","*",SP_SUL!K31)</f>
        <v>*</v>
      </c>
      <c r="O29" s="285" t="str">
        <f>IF(SP_SUL!L31="","*",SP_SUL!L31)</f>
        <v>-</v>
      </c>
      <c r="P29" s="112"/>
      <c r="Q29" s="129" t="str">
        <f>IF(SP_SUL!O31="","*",SP_SUL!O31)</f>
        <v>*</v>
      </c>
      <c r="R29" s="129" t="str">
        <f>IF(SP_SUL!P31="","*",SP_SUL!P31)</f>
        <v>*</v>
      </c>
      <c r="S29" s="111" t="str">
        <f>IF(SP_SUL!Q31="","*",CONCATENATE(SP_SUL!Q31," ",SP_SUL!R31))</f>
        <v>*</v>
      </c>
      <c r="T29" s="111" t="str">
        <f>IF(SP_SUL!V31="","*",SP_SUL!V31)</f>
        <v>*</v>
      </c>
      <c r="U29" s="111" t="str">
        <f>IF(SP_SUL!W31="","*",SP_SUL!W31)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*</v>
      </c>
      <c r="C30" s="110" t="str">
        <f>IF(SP_SUL!Z32="","*",SP_SUL!Z32)</f>
        <v>*</v>
      </c>
      <c r="D30" s="111" t="str">
        <f>IF(SP_SUL!S32="","*",SP_SUL!S32)</f>
        <v>-</v>
      </c>
      <c r="E30" s="111" t="str">
        <f>IF(SP_SUL!T32="","*",SP_SUL!T32)</f>
        <v>-</v>
      </c>
      <c r="F30" s="111" t="str">
        <f>IF(SP_SUL!B32="","*",SP_SUL!B32)</f>
        <v>*</v>
      </c>
      <c r="G30" s="111" t="str">
        <f>IF(SP_SUL!D32="","*",SP_SUL!D32)</f>
        <v>*</v>
      </c>
      <c r="H30" s="111" t="str">
        <f>IF(SP_SUL!F32="","*",SP_SUL!F32)</f>
        <v>*</v>
      </c>
      <c r="I30" s="111" t="str">
        <f>IF(SP_SUL!H32="","*",SP_SUL!H32)</f>
        <v>*</v>
      </c>
      <c r="J30" s="111" t="str">
        <f>IF(SP_SUL!I32="","*",SP_SUL!I32)</f>
        <v>*</v>
      </c>
      <c r="K30" s="111" t="str">
        <f>IF(SP_SUL!M32="","*",SP_SUL!M32)</f>
        <v>-</v>
      </c>
      <c r="L30" s="111" t="str">
        <f>IF(SP_SUL!N32="","*",SP_SUL!N32)</f>
        <v>-</v>
      </c>
      <c r="M30" s="112" t="str">
        <f>IF(SP_SUL!J32="","*",SP_SUL!J32)</f>
        <v>*</v>
      </c>
      <c r="N30" s="285" t="str">
        <f>IF(SP_SUL!K32="","*",SP_SUL!K32)</f>
        <v>*</v>
      </c>
      <c r="O30" s="285" t="str">
        <f>IF(SP_SUL!L32="","*",SP_SUL!L32)</f>
        <v>-</v>
      </c>
      <c r="P30" s="112"/>
      <c r="Q30" s="129" t="str">
        <f>IF(SP_SUL!O32="","*",SP_SUL!O32)</f>
        <v>*</v>
      </c>
      <c r="R30" s="129" t="str">
        <f>IF(SP_SUL!P32="","*",SP_SUL!P32)</f>
        <v>*</v>
      </c>
      <c r="S30" s="111" t="str">
        <f>IF(SP_SUL!Q32="","*",CONCATENATE(SP_SUL!Q32," ",SP_SUL!R32))</f>
        <v>*</v>
      </c>
      <c r="T30" s="111" t="str">
        <f>IF(SP_SUL!V32="","*",SP_SUL!V32)</f>
        <v>*</v>
      </c>
      <c r="U30" s="111" t="str">
        <f>IF(SP_SUL!W32="","*",SP_SUL!W32)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*</v>
      </c>
      <c r="C31" s="110" t="str">
        <f>IF(SP_SUL!Z33="","*",SP_SUL!Z33)</f>
        <v>*</v>
      </c>
      <c r="D31" s="111" t="str">
        <f>IF(SP_SUL!S33="","*",SP_SUL!S33)</f>
        <v>-</v>
      </c>
      <c r="E31" s="111" t="str">
        <f>IF(SP_SUL!T33="","*",SP_SUL!T33)</f>
        <v>-</v>
      </c>
      <c r="F31" s="111" t="str">
        <f>IF(SP_SUL!B33="","*",SP_SUL!B33)</f>
        <v>*</v>
      </c>
      <c r="G31" s="111" t="str">
        <f>IF(SP_SUL!D33="","*",SP_SUL!D33)</f>
        <v>*</v>
      </c>
      <c r="H31" s="111" t="str">
        <f>IF(SP_SUL!F33="","*",SP_SUL!F33)</f>
        <v>*</v>
      </c>
      <c r="I31" s="111" t="str">
        <f>IF(SP_SUL!H33="","*",SP_SUL!H33)</f>
        <v>*</v>
      </c>
      <c r="J31" s="111" t="str">
        <f>IF(SP_SUL!I33="","*",SP_SUL!I33)</f>
        <v>*</v>
      </c>
      <c r="K31" s="111" t="str">
        <f>IF(SP_SUL!M33="","*",SP_SUL!M33)</f>
        <v>-</v>
      </c>
      <c r="L31" s="111" t="str">
        <f>IF(SP_SUL!N33="","*",SP_SUL!N33)</f>
        <v>-</v>
      </c>
      <c r="M31" s="112" t="str">
        <f>IF(SP_SUL!J33="","*",SP_SUL!J33)</f>
        <v>*</v>
      </c>
      <c r="N31" s="285" t="str">
        <f>IF(SP_SUL!K33="","*",SP_SUL!K33)</f>
        <v>*</v>
      </c>
      <c r="O31" s="285" t="str">
        <f>IF(SP_SUL!L33="","*",SP_SUL!L33)</f>
        <v>-</v>
      </c>
      <c r="P31" s="112"/>
      <c r="Q31" s="129" t="str">
        <f>IF(SP_SUL!O33="","*",SP_SUL!O33)</f>
        <v>*</v>
      </c>
      <c r="R31" s="129" t="str">
        <f>IF(SP_SUL!P33="","*",SP_SUL!P33)</f>
        <v>*</v>
      </c>
      <c r="S31" s="111" t="str">
        <f>IF(SP_SUL!Q33="","*",CONCATENATE(SP_SUL!Q33," ",SP_SUL!R33))</f>
        <v>*</v>
      </c>
      <c r="T31" s="111" t="str">
        <f>IF(SP_SUL!V33="","*",SP_SUL!V33)</f>
        <v>*</v>
      </c>
      <c r="U31" s="111" t="str">
        <f>IF(SP_SUL!W33="","*",SP_SUL!W33)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*</v>
      </c>
      <c r="C32" s="110" t="str">
        <f>IF(SP_SUL!Z34="","*",SP_SUL!Z34)</f>
        <v>*</v>
      </c>
      <c r="D32" s="111" t="str">
        <f>IF(SP_SUL!S34="","*",SP_SUL!S34)</f>
        <v>-</v>
      </c>
      <c r="E32" s="111" t="str">
        <f>IF(SP_SUL!T34="","*",SP_SUL!T34)</f>
        <v>-</v>
      </c>
      <c r="F32" s="111" t="str">
        <f>IF(SP_SUL!B34="","*",SP_SUL!B34)</f>
        <v>*</v>
      </c>
      <c r="G32" s="111" t="str">
        <f>IF(SP_SUL!D34="","*",SP_SUL!D34)</f>
        <v>*</v>
      </c>
      <c r="H32" s="111" t="str">
        <f>IF(SP_SUL!F34="","*",SP_SUL!F34)</f>
        <v>*</v>
      </c>
      <c r="I32" s="111" t="str">
        <f>IF(SP_SUL!H34="","*",SP_SUL!H34)</f>
        <v>*</v>
      </c>
      <c r="J32" s="111" t="str">
        <f>IF(SP_SUL!I34="","*",SP_SUL!I34)</f>
        <v>*</v>
      </c>
      <c r="K32" s="111" t="str">
        <f>IF(SP_SUL!M34="","*",SP_SUL!M34)</f>
        <v>-</v>
      </c>
      <c r="L32" s="111" t="str">
        <f>IF(SP_SUL!N34="","*",SP_SUL!N34)</f>
        <v>-</v>
      </c>
      <c r="M32" s="112" t="str">
        <f>IF(SP_SUL!J34="","*",SP_SUL!J34)</f>
        <v>*</v>
      </c>
      <c r="N32" s="285" t="str">
        <f>IF(SP_SUL!K34="","*",SP_SUL!K34)</f>
        <v>*</v>
      </c>
      <c r="O32" s="285" t="str">
        <f>IF(SP_SUL!L34="","*",SP_SUL!L34)</f>
        <v>-</v>
      </c>
      <c r="P32" s="112"/>
      <c r="Q32" s="129" t="str">
        <f>IF(SP_SUL!O34="","*",SP_SUL!O34)</f>
        <v>*</v>
      </c>
      <c r="R32" s="129" t="str">
        <f>IF(SP_SUL!P34="","*",SP_SUL!P34)</f>
        <v>*</v>
      </c>
      <c r="S32" s="111" t="str">
        <f>IF(SP_SUL!Q34="","*",CONCATENATE(SP_SUL!Q34," ",SP_SUL!R34))</f>
        <v>*</v>
      </c>
      <c r="T32" s="111" t="str">
        <f>IF(SP_SUL!V34="","*",SP_SUL!V34)</f>
        <v>*</v>
      </c>
      <c r="U32" s="111" t="str">
        <f>IF(SP_SUL!W34="","*",SP_SUL!W34)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*</v>
      </c>
      <c r="C33" s="110" t="str">
        <f>IF(SP_SUL!Z35="","*",SP_SUL!Z35)</f>
        <v>*</v>
      </c>
      <c r="D33" s="111" t="str">
        <f>IF(SP_SUL!S35="","*",SP_SUL!S35)</f>
        <v>-</v>
      </c>
      <c r="E33" s="111" t="str">
        <f>IF(SP_SUL!T35="","*",SP_SUL!T35)</f>
        <v>-</v>
      </c>
      <c r="F33" s="111" t="str">
        <f>IF(SP_SUL!B35="","*",SP_SUL!B35)</f>
        <v>*</v>
      </c>
      <c r="G33" s="111" t="str">
        <f>IF(SP_SUL!D35="","*",SP_SUL!D35)</f>
        <v>*</v>
      </c>
      <c r="H33" s="111" t="str">
        <f>IF(SP_SUL!F35="","*",SP_SUL!F35)</f>
        <v>*</v>
      </c>
      <c r="I33" s="111" t="str">
        <f>IF(SP_SUL!H35="","*",SP_SUL!H35)</f>
        <v>*</v>
      </c>
      <c r="J33" s="111" t="str">
        <f>IF(SP_SUL!I35="","*",SP_SUL!I35)</f>
        <v>*</v>
      </c>
      <c r="K33" s="111" t="str">
        <f>IF(SP_SUL!M35="","*",SP_SUL!M35)</f>
        <v>-</v>
      </c>
      <c r="L33" s="111" t="str">
        <f>IF(SP_SUL!N35="","*",SP_SUL!N35)</f>
        <v>-</v>
      </c>
      <c r="M33" s="112" t="str">
        <f>IF(SP_SUL!J35="","*",SP_SUL!J35)</f>
        <v>*</v>
      </c>
      <c r="N33" s="285" t="str">
        <f>IF(SP_SUL!K35="","*",SP_SUL!K35)</f>
        <v>*</v>
      </c>
      <c r="O33" s="285" t="str">
        <f>IF(SP_SUL!L35="","*",SP_SUL!L35)</f>
        <v>-</v>
      </c>
      <c r="P33" s="112"/>
      <c r="Q33" s="129" t="str">
        <f>IF(SP_SUL!O35="","*",SP_SUL!O35)</f>
        <v>*</v>
      </c>
      <c r="R33" s="129" t="str">
        <f>IF(SP_SUL!P35="","*",SP_SUL!P35)</f>
        <v>*</v>
      </c>
      <c r="S33" s="111" t="str">
        <f>IF(SP_SUL!Q35="","*",CONCATENATE(SP_SUL!Q35," ",SP_SUL!R35))</f>
        <v>*</v>
      </c>
      <c r="T33" s="111" t="str">
        <f>IF(SP_SUL!V35="","*",SP_SUL!V35)</f>
        <v>*</v>
      </c>
      <c r="U33" s="111" t="str">
        <f>IF(SP_SUL!W35="","*",SP_SUL!W35)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-</v>
      </c>
      <c r="E34" s="111" t="str">
        <f>IF(SP_SUL!T36="","*",SP_SUL!T36)</f>
        <v>-</v>
      </c>
      <c r="F34" s="111" t="str">
        <f>IF(SP_SUL!B36="","*",SP_SUL!B36)</f>
        <v>*</v>
      </c>
      <c r="G34" s="111" t="str">
        <f>IF(SP_SUL!D36="","*",SP_SUL!D36)</f>
        <v>*</v>
      </c>
      <c r="H34" s="111" t="str">
        <f>IF(SP_SUL!F36="","*",SP_SUL!F36)</f>
        <v>*</v>
      </c>
      <c r="I34" s="111" t="str">
        <f>IF(SP_SUL!H36="","*",SP_SUL!H36)</f>
        <v>*</v>
      </c>
      <c r="J34" s="111" t="str">
        <f>IF(SP_SUL!I36="","*",SP_SUL!I36)</f>
        <v>*</v>
      </c>
      <c r="K34" s="111" t="str">
        <f>IF(SP_SUL!M36="","*",SP_SUL!M36)</f>
        <v>-</v>
      </c>
      <c r="L34" s="111" t="str">
        <f>IF(SP_SUL!N36="","*",SP_SUL!N36)</f>
        <v>-</v>
      </c>
      <c r="M34" s="112" t="str">
        <f>IF(SP_SUL!J36="","*",SP_SUL!J36)</f>
        <v>*</v>
      </c>
      <c r="N34" s="285" t="str">
        <f>IF(SP_SUL!K36="","*",SP_SUL!K36)</f>
        <v>*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1105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1106</v>
      </c>
      <c r="C2" s="96" t="s">
        <v>1027</v>
      </c>
      <c r="D2" s="96" t="s">
        <v>1029</v>
      </c>
      <c r="E2" s="96" t="s">
        <v>1107</v>
      </c>
      <c r="F2" s="96" t="s">
        <v>1108</v>
      </c>
      <c r="G2" s="96" t="s">
        <v>1109</v>
      </c>
      <c r="H2" s="96" t="s">
        <v>1110</v>
      </c>
      <c r="I2" s="96" t="s">
        <v>1111</v>
      </c>
      <c r="J2" s="96" t="s">
        <v>1112</v>
      </c>
      <c r="K2" s="132" t="s">
        <v>1113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 t="str">
        <f>IF(SP_SUL!B6="","*",SP_SUL!B6)</f>
        <v>*</v>
      </c>
      <c r="D4" s="122" t="str">
        <f>IF(SP_SUL!D6="","*",SP_SUL!D6)</f>
        <v>*</v>
      </c>
      <c r="E4" s="122" t="str">
        <f>IF(SP_SUL!H6="","*",SP_SUL!H6)</f>
        <v>*</v>
      </c>
      <c r="F4" s="138" t="str">
        <f>IF(SP_SUL!M6="","*",SP_SUL!M6)</f>
        <v>-</v>
      </c>
      <c r="G4" s="122" t="str">
        <f>IF(SP_SUL!I6="","*",SP_SUL!I6)</f>
        <v>*</v>
      </c>
      <c r="H4" s="122" t="str">
        <f>IF(SP_SUL!AB6="","*",SP_SUL!AB6)</f>
        <v>*</v>
      </c>
      <c r="I4" s="122" t="str">
        <f>IF(SP_SUL!AC6="","*",SP_SUL!AC6)</f>
        <v>*</v>
      </c>
      <c r="J4" s="123" t="str">
        <f>IF(SP_SUL!AA6="","*",SP_SUL!AA6)</f>
        <v>*</v>
      </c>
      <c r="K4" s="135" t="str">
        <f>IF(SP_SUL!AD6="","*",SP_SUL!AD6)</f>
        <v>*</v>
      </c>
    </row>
    <row r="5" spans="2:11" s="124" customFormat="1" hidden="1">
      <c r="B5" s="121" t="str">
        <f>IF(SP_SUL!Y7="","*",SP_SUL!Y7)</f>
        <v>*</v>
      </c>
      <c r="C5" s="122" t="str">
        <f>IF(SP_SUL!B7="","*",SP_SUL!B7)</f>
        <v>*</v>
      </c>
      <c r="D5" s="122" t="str">
        <f>IF(SP_SUL!D7="","*",SP_SUL!D7)</f>
        <v>*</v>
      </c>
      <c r="E5" s="122" t="str">
        <f>IF(SP_SUL!H7="","*",SP_SUL!H7)</f>
        <v>*</v>
      </c>
      <c r="F5" s="138" t="str">
        <f>IF(SP_SUL!M7="","*",SP_SUL!M7)</f>
        <v>-</v>
      </c>
      <c r="G5" s="122" t="str">
        <f>IF(SP_SUL!I7="","*",SP_SUL!I7)</f>
        <v>*</v>
      </c>
      <c r="H5" s="122" t="str">
        <f>IF(SP_SUL!AB7="","*",SP_SUL!AB7)</f>
        <v>*</v>
      </c>
      <c r="I5" s="122" t="str">
        <f>IF(SP_SUL!AC7="","*",SP_SUL!AC7)</f>
        <v>*</v>
      </c>
      <c r="J5" s="123" t="str">
        <f>IF(SP_SUL!AA7="","*",SP_SUL!AA7)</f>
        <v>*</v>
      </c>
      <c r="K5" s="135" t="str">
        <f>IF(SP_SUL!AD7="","*",SP_SUL!AD7)</f>
        <v>*</v>
      </c>
    </row>
    <row r="6" spans="2:11" s="124" customFormat="1" hidden="1">
      <c r="B6" s="121" t="str">
        <f>IF(SP_SUL!Y8="","*",SP_SUL!Y8)</f>
        <v>*</v>
      </c>
      <c r="C6" s="122" t="str">
        <f>IF(SP_SUL!B8="","*",SP_SUL!B8)</f>
        <v>*</v>
      </c>
      <c r="D6" s="122" t="str">
        <f>IF(SP_SUL!D8="","*",SP_SUL!D8)</f>
        <v>*</v>
      </c>
      <c r="E6" s="122" t="str">
        <f>IF(SP_SUL!H8="","*",SP_SUL!H8)</f>
        <v>*</v>
      </c>
      <c r="F6" s="138" t="str">
        <f>IF(SP_SUL!M8="","*",SP_SUL!M8)</f>
        <v>-</v>
      </c>
      <c r="G6" s="122" t="str">
        <f>IF(SP_SUL!I8="","*",SP_SUL!I8)</f>
        <v>*</v>
      </c>
      <c r="H6" s="122" t="str">
        <f>IF(SP_SUL!AB8="","*",SP_SUL!AB8)</f>
        <v>*</v>
      </c>
      <c r="I6" s="122" t="str">
        <f>IF(SP_SUL!AC8="","*",SP_SUL!AC8)</f>
        <v>*</v>
      </c>
      <c r="J6" s="123" t="str">
        <f>IF(SP_SUL!AA8="","*",SP_SUL!AA8)</f>
        <v>*</v>
      </c>
      <c r="K6" s="135" t="str">
        <f>IF(SP_SUL!AD8="","*",SP_SUL!AD8)</f>
        <v>*</v>
      </c>
    </row>
    <row r="7" spans="2:11" s="124" customFormat="1" hidden="1">
      <c r="B7" s="121" t="str">
        <f>IF(SP_SUL!Y9="","*",SP_SUL!Y9)</f>
        <v>*</v>
      </c>
      <c r="C7" s="122" t="str">
        <f>IF(SP_SUL!B9="","*",SP_SUL!B9)</f>
        <v>*</v>
      </c>
      <c r="D7" s="122" t="str">
        <f>IF(SP_SUL!D9="","*",SP_SUL!D9)</f>
        <v>*</v>
      </c>
      <c r="E7" s="122" t="str">
        <f>IF(SP_SUL!H9="","*",SP_SUL!H9)</f>
        <v>*</v>
      </c>
      <c r="F7" s="138" t="str">
        <f>IF(SP_SUL!M9="","*",SP_SUL!M9)</f>
        <v>-</v>
      </c>
      <c r="G7" s="122" t="str">
        <f>IF(SP_SUL!I9="","*",SP_SUL!I9)</f>
        <v>*</v>
      </c>
      <c r="H7" s="122" t="str">
        <f>IF(SP_SUL!AB9="","*",SP_SUL!AB9)</f>
        <v>*</v>
      </c>
      <c r="I7" s="122" t="str">
        <f>IF(SP_SUL!AC9="","*",SP_SUL!AC9)</f>
        <v>*</v>
      </c>
      <c r="J7" s="123" t="str">
        <f>IF(SP_SUL!AA9="","*",SP_SUL!AA9)</f>
        <v>*</v>
      </c>
      <c r="K7" s="135" t="str">
        <f>IF(SP_SUL!AD9="","*",SP_SUL!AD9)</f>
        <v>*</v>
      </c>
    </row>
    <row r="8" spans="2:11" s="124" customFormat="1" hidden="1">
      <c r="B8" s="121" t="str">
        <f>IF(SP_SUL!Y10="","*",SP_SUL!Y10)</f>
        <v>*</v>
      </c>
      <c r="C8" s="122" t="str">
        <f>IF(SP_SUL!B10="","*",SP_SUL!B10)</f>
        <v>*</v>
      </c>
      <c r="D8" s="122" t="str">
        <f>IF(SP_SUL!D10="","*",SP_SUL!D10)</f>
        <v>*</v>
      </c>
      <c r="E8" s="122" t="str">
        <f>IF(SP_SUL!H10="","*",SP_SUL!H10)</f>
        <v>*</v>
      </c>
      <c r="F8" s="138" t="str">
        <f>IF(SP_SUL!M10="","*",SP_SUL!M10)</f>
        <v>-</v>
      </c>
      <c r="G8" s="122" t="str">
        <f>IF(SP_SUL!I10="","*",SP_SUL!I10)</f>
        <v>*</v>
      </c>
      <c r="H8" s="122" t="str">
        <f>IF(SP_SUL!AB10="","*",SP_SUL!AB10)</f>
        <v>*</v>
      </c>
      <c r="I8" s="122" t="str">
        <f>IF(SP_SUL!AC10="","*",SP_SUL!AC10)</f>
        <v>*</v>
      </c>
      <c r="J8" s="123" t="str">
        <f>IF(SP_SUL!AA10="","*",SP_SUL!AA10)</f>
        <v>*</v>
      </c>
      <c r="K8" s="135" t="str">
        <f>IF(SP_SUL!AD10="","*",SP_SUL!AD10)</f>
        <v>*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 t="str">
        <f>IF(SP_SUL!B13="","*",SP_SUL!B13)</f>
        <v>*</v>
      </c>
      <c r="D11" s="122" t="str">
        <f>IF(SP_SUL!D14="","*",SP_SUL!D14)</f>
        <v>*</v>
      </c>
      <c r="E11" s="122" t="str">
        <f>IF(SP_SUL!H13="","*",SP_SUL!H13)</f>
        <v>*</v>
      </c>
      <c r="F11" s="138" t="str">
        <f>IF(SP_SUL!M13="","*",SP_SUL!M13)</f>
        <v>-</v>
      </c>
      <c r="G11" s="122" t="str">
        <f>IF(SP_SUL!I13="","*",SP_SUL!I13)</f>
        <v>*</v>
      </c>
      <c r="H11" s="122" t="str">
        <f>IF(SP_SUL!AB13="","*",SP_SUL!AB13)</f>
        <v>*</v>
      </c>
      <c r="I11" s="122" t="str">
        <f>IF(SP_SUL!AC13="","*",SP_SUL!AC13)</f>
        <v>*</v>
      </c>
      <c r="J11" s="123" t="str">
        <f>IF(SP_SUL!AA13="","*",SP_SUL!AA13)</f>
        <v>*</v>
      </c>
      <c r="K11" s="135" t="str">
        <f>IF(SP_SUL!AD13="","*",SP_SUL!AD13)</f>
        <v>*</v>
      </c>
    </row>
    <row r="12" spans="2:11" s="124" customFormat="1" hidden="1">
      <c r="B12" s="121" t="str">
        <f>IF(SP_SUL!Y14="","*",SP_SUL!Y14)</f>
        <v>*</v>
      </c>
      <c r="C12" s="122" t="str">
        <f>IF(SP_SUL!B14="","*",SP_SUL!B14)</f>
        <v>*</v>
      </c>
      <c r="D12" s="122" t="e">
        <f>IF(SP_SUL!#REF!="","*",SP_SUL!#REF!)</f>
        <v>#REF!</v>
      </c>
      <c r="E12" s="122" t="str">
        <f>IF(SP_SUL!H14="","*",SP_SUL!H14)</f>
        <v>*</v>
      </c>
      <c r="F12" s="138" t="str">
        <f>IF(SP_SUL!M14="","*",SP_SUL!M14)</f>
        <v>-</v>
      </c>
      <c r="G12" s="122" t="str">
        <f>IF(SP_SUL!I14="","*",SP_SUL!I14)</f>
        <v>*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 t="str">
        <f>IF(SP_SUL!B15="","*",SP_SUL!B15)</f>
        <v>*</v>
      </c>
      <c r="D13" s="122" t="str">
        <f>IF(SP_SUL!D15="","*",SP_SUL!D15)</f>
        <v>*</v>
      </c>
      <c r="E13" s="122" t="str">
        <f>IF(SP_SUL!H15="","*",SP_SUL!H15)</f>
        <v>*</v>
      </c>
      <c r="F13" s="138" t="str">
        <f>IF(SP_SUL!M15="","*",SP_SUL!M15)</f>
        <v>-</v>
      </c>
      <c r="G13" s="122" t="str">
        <f>IF(SP_SUL!I15="","*",SP_SUL!I15)</f>
        <v>*</v>
      </c>
      <c r="H13" s="122" t="str">
        <f>IF(SP_SUL!AB15="","*",SP_SUL!AB15)</f>
        <v>*</v>
      </c>
      <c r="I13" s="122" t="str">
        <f>IF(SP_SUL!AC15="","*",SP_SUL!AC15)</f>
        <v>*</v>
      </c>
      <c r="J13" s="123" t="str">
        <f>IF(SP_SUL!AA15="","*",SP_SUL!AA15)</f>
        <v>*</v>
      </c>
      <c r="K13" s="135" t="str">
        <f>IF(SP_SUL!AD15="","*",SP_SUL!AD15)</f>
        <v>*</v>
      </c>
    </row>
    <row r="14" spans="2:11" s="124" customFormat="1" hidden="1">
      <c r="B14" s="121" t="str">
        <f>IF(SP_SUL!Y16="","*",SP_SUL!Y16)</f>
        <v>*</v>
      </c>
      <c r="C14" s="122" t="str">
        <f>IF(SP_SUL!B16="","*",SP_SUL!B16)</f>
        <v>*</v>
      </c>
      <c r="D14" s="122" t="str">
        <f>IF(SP_SUL!D16="","*",SP_SUL!D16)</f>
        <v>*</v>
      </c>
      <c r="E14" s="122" t="str">
        <f>IF(SP_SUL!H16="","*",SP_SUL!H16)</f>
        <v>*</v>
      </c>
      <c r="F14" s="138" t="str">
        <f>IF(SP_SUL!M16="","*",SP_SUL!M16)</f>
        <v>-</v>
      </c>
      <c r="G14" s="122" t="str">
        <f>IF(SP_SUL!I16="","*",SP_SUL!I16)</f>
        <v>*</v>
      </c>
      <c r="H14" s="122" t="str">
        <f>IF(SP_SUL!AB16="","*",SP_SUL!AB16)</f>
        <v>*</v>
      </c>
      <c r="I14" s="122" t="str">
        <f>IF(SP_SUL!AC16="","*",SP_SUL!AC16)</f>
        <v>*</v>
      </c>
      <c r="J14" s="123" t="str">
        <f>IF(SP_SUL!AA16="","*",SP_SUL!AA16)</f>
        <v>*</v>
      </c>
      <c r="K14" s="135" t="str">
        <f>IF(SP_SUL!AD16="","*",SP_SUL!AD16)</f>
        <v>*</v>
      </c>
    </row>
    <row r="15" spans="2:11" s="124" customFormat="1" hidden="1">
      <c r="B15" s="121" t="str">
        <f>IF(SP_SUL!Y17="","*",SP_SUL!Y17)</f>
        <v>*</v>
      </c>
      <c r="C15" s="122" t="str">
        <f>IF(SP_SUL!B17="","*",SP_SUL!B17)</f>
        <v>*</v>
      </c>
      <c r="D15" s="122" t="str">
        <f>IF(SP_SUL!D17="","*",SP_SUL!D17)</f>
        <v>*</v>
      </c>
      <c r="E15" s="122" t="str">
        <f>IF(SP_SUL!H17="","*",SP_SUL!H17)</f>
        <v>*</v>
      </c>
      <c r="F15" s="138" t="str">
        <f>IF(SP_SUL!M17="","*",SP_SUL!M17)</f>
        <v>-</v>
      </c>
      <c r="G15" s="122" t="str">
        <f>IF(SP_SUL!I17="","*",SP_SUL!I17)</f>
        <v>*</v>
      </c>
      <c r="H15" s="122" t="str">
        <f>IF(SP_SUL!AB17="","*",SP_SUL!AB17)</f>
        <v>*</v>
      </c>
      <c r="I15" s="122" t="str">
        <f>IF(SP_SUL!AC17="","*",SP_SUL!AC17)</f>
        <v>*</v>
      </c>
      <c r="J15" s="123" t="str">
        <f>IF(SP_SUL!AA17="","*",SP_SUL!AA17)</f>
        <v>*</v>
      </c>
      <c r="K15" s="135" t="str">
        <f>IF(SP_SUL!AD17="","*",SP_SUL!AD17)</f>
        <v>*</v>
      </c>
    </row>
    <row r="16" spans="2:11" s="124" customFormat="1" hidden="1">
      <c r="B16" s="121" t="str">
        <f>IF(SP_SUL!Y18="","*",SP_SUL!Y18)</f>
        <v>*</v>
      </c>
      <c r="C16" s="122" t="str">
        <f>IF(SP_SUL!B18="","*",SP_SUL!B18)</f>
        <v>*</v>
      </c>
      <c r="D16" s="122" t="str">
        <f>IF(SP_SUL!D18="","*",SP_SUL!D18)</f>
        <v>*</v>
      </c>
      <c r="E16" s="122" t="str">
        <f>IF(SP_SUL!H18="","*",SP_SUL!H18)</f>
        <v>*</v>
      </c>
      <c r="F16" s="138" t="str">
        <f>IF(SP_SUL!M18="","*",SP_SUL!M18)</f>
        <v>-</v>
      </c>
      <c r="G16" s="122" t="str">
        <f>IF(SP_SUL!I18="","*",SP_SUL!I18)</f>
        <v>*</v>
      </c>
      <c r="H16" s="122" t="str">
        <f>IF(SP_SUL!AB18="","*",SP_SUL!AB18)</f>
        <v>*</v>
      </c>
      <c r="I16" s="122" t="str">
        <f>IF(SP_SUL!AC18="","*",SP_SUL!AC18)</f>
        <v>*</v>
      </c>
      <c r="J16" s="123" t="str">
        <f>IF(SP_SUL!AA18="","*",SP_SUL!AA18)</f>
        <v>*</v>
      </c>
      <c r="K16" s="135" t="str">
        <f>IF(SP_SUL!AD18="","*",SP_SUL!AD18)</f>
        <v>*</v>
      </c>
    </row>
    <row r="17" spans="2:11" s="124" customFormat="1" hidden="1">
      <c r="B17" s="121" t="str">
        <f>IF(SP_SUL!Y19="","*",SP_SUL!Y19)</f>
        <v>*</v>
      </c>
      <c r="C17" s="122" t="str">
        <f>IF(SP_SUL!B19="","*",SP_SUL!B19)</f>
        <v>*</v>
      </c>
      <c r="D17" s="122" t="str">
        <f>IF(SP_SUL!D19="","*",SP_SUL!D19)</f>
        <v>*</v>
      </c>
      <c r="E17" s="122" t="str">
        <f>IF(SP_SUL!H19="","*",SP_SUL!H19)</f>
        <v>*</v>
      </c>
      <c r="F17" s="138" t="str">
        <f>IF(SP_SUL!M19="","*",SP_SUL!M19)</f>
        <v>-</v>
      </c>
      <c r="G17" s="122" t="str">
        <f>IF(SP_SUL!I19="","*",SP_SUL!I19)</f>
        <v>*</v>
      </c>
      <c r="H17" s="122" t="str">
        <f>IF(SP_SUL!AB19="","*",SP_SUL!AB19)</f>
        <v>*</v>
      </c>
      <c r="I17" s="122" t="str">
        <f>IF(SP_SUL!AC19="","*",SP_SUL!AC19)</f>
        <v>*</v>
      </c>
      <c r="J17" s="123" t="str">
        <f>IF(SP_SUL!AA19="","*",SP_SUL!AA19)</f>
        <v>*</v>
      </c>
      <c r="K17" s="135" t="str">
        <f>IF(SP_SUL!AD19="","*",SP_SUL!AD19)</f>
        <v>*</v>
      </c>
    </row>
    <row r="18" spans="2:11" s="124" customFormat="1" hidden="1">
      <c r="B18" s="121" t="str">
        <f>IF(SP_SUL!Y20="","*",SP_SUL!Y20)</f>
        <v>*</v>
      </c>
      <c r="C18" s="122" t="str">
        <f>IF(SP_SUL!B20="","*",SP_SUL!B20)</f>
        <v>*</v>
      </c>
      <c r="D18" s="122" t="str">
        <f>IF(SP_SUL!D20="","*",SP_SUL!D20)</f>
        <v>*</v>
      </c>
      <c r="E18" s="122" t="str">
        <f>IF(SP_SUL!H20="","*",SP_SUL!H20)</f>
        <v>*</v>
      </c>
      <c r="F18" s="138" t="str">
        <f>IF(SP_SUL!M20="","*",SP_SUL!M20)</f>
        <v>-</v>
      </c>
      <c r="G18" s="122" t="str">
        <f>IF(SP_SUL!I20="","*",SP_SUL!I20)</f>
        <v>*</v>
      </c>
      <c r="H18" s="122" t="str">
        <f>IF(SP_SUL!AB20="","*",SP_SUL!AB20)</f>
        <v>*</v>
      </c>
      <c r="I18" s="122" t="str">
        <f>IF(SP_SUL!AC20="","*",SP_SUL!AC20)</f>
        <v>*</v>
      </c>
      <c r="J18" s="123" t="str">
        <f>IF(SP_SUL!AA20="","*",SP_SUL!AA20)</f>
        <v>*</v>
      </c>
      <c r="K18" s="135" t="str">
        <f>IF(SP_SUL!AD20="","*",SP_SUL!AD20)</f>
        <v>*</v>
      </c>
    </row>
    <row r="19" spans="2:11" s="124" customFormat="1" hidden="1">
      <c r="B19" s="121" t="str">
        <f>IF(SP_SUL!Y21="","*",SP_SUL!Y21)</f>
        <v>*</v>
      </c>
      <c r="C19" s="122" t="str">
        <f>IF(SP_SUL!B21="","*",SP_SUL!B21)</f>
        <v>*</v>
      </c>
      <c r="D19" s="122" t="str">
        <f>IF(SP_SUL!D21="","*",SP_SUL!D21)</f>
        <v>*</v>
      </c>
      <c r="E19" s="122" t="str">
        <f>IF(SP_SUL!H21="","*",SP_SUL!H21)</f>
        <v>*</v>
      </c>
      <c r="F19" s="138" t="str">
        <f>IF(SP_SUL!M21="","*",SP_SUL!M21)</f>
        <v>-</v>
      </c>
      <c r="G19" s="122" t="str">
        <f>IF(SP_SUL!I21="","*",SP_SUL!I21)</f>
        <v>*</v>
      </c>
      <c r="H19" s="122" t="str">
        <f>IF(SP_SUL!AB21="","*",SP_SUL!AB21)</f>
        <v>*</v>
      </c>
      <c r="I19" s="122" t="str">
        <f>IF(SP_SUL!AC21="","*",SP_SUL!AC21)</f>
        <v>*</v>
      </c>
      <c r="J19" s="123" t="str">
        <f>IF(SP_SUL!AA21="","*",SP_SUL!AA21)</f>
        <v>*</v>
      </c>
      <c r="K19" s="135" t="str">
        <f>IF(SP_SUL!AD21="","*",SP_SUL!AD21)</f>
        <v>*</v>
      </c>
    </row>
    <row r="20" spans="2:11" s="124" customFormat="1" hidden="1">
      <c r="B20" s="121" t="str">
        <f>IF(SP_SUL!Y22="","*",SP_SUL!Y22)</f>
        <v>*</v>
      </c>
      <c r="C20" s="122" t="str">
        <f>IF(SP_SUL!B22="","*",SP_SUL!B22)</f>
        <v>*</v>
      </c>
      <c r="D20" s="122" t="str">
        <f>IF(SP_SUL!D22="","*",SP_SUL!D22)</f>
        <v>*</v>
      </c>
      <c r="E20" s="122" t="str">
        <f>IF(SP_SUL!H22="","*",SP_SUL!H22)</f>
        <v>*</v>
      </c>
      <c r="F20" s="138" t="str">
        <f>IF(SP_SUL!M22="","*",SP_SUL!M22)</f>
        <v>-</v>
      </c>
      <c r="G20" s="122" t="str">
        <f>IF(SP_SUL!I22="","*",SP_SUL!I22)</f>
        <v>*</v>
      </c>
      <c r="H20" s="122" t="str">
        <f>IF(SP_SUL!AB22="","*",SP_SUL!AB22)</f>
        <v>*</v>
      </c>
      <c r="I20" s="122" t="str">
        <f>IF(SP_SUL!AC22="","*",SP_SUL!AC22)</f>
        <v>*</v>
      </c>
      <c r="J20" s="123" t="str">
        <f>IF(SP_SUL!AA22="","*",SP_SUL!AA22)</f>
        <v>*</v>
      </c>
      <c r="K20" s="135" t="str">
        <f>IF(SP_SUL!AD22="","*",SP_SUL!AD22)</f>
        <v>*</v>
      </c>
    </row>
    <row r="21" spans="2:11" s="124" customFormat="1" hidden="1">
      <c r="B21" s="121" t="str">
        <f>IF(SP_SUL!Y23="","*",SP_SUL!Y23)</f>
        <v>*</v>
      </c>
      <c r="C21" s="122" t="str">
        <f>IF(SP_SUL!B23="","*",SP_SUL!B23)</f>
        <v>*</v>
      </c>
      <c r="D21" s="122" t="str">
        <f>IF(SP_SUL!D23="","*",SP_SUL!D23)</f>
        <v>*</v>
      </c>
      <c r="E21" s="122" t="str">
        <f>IF(SP_SUL!H23="","*",SP_SUL!H23)</f>
        <v>*</v>
      </c>
      <c r="F21" s="138" t="str">
        <f>IF(SP_SUL!M23="","*",SP_SUL!M23)</f>
        <v>-</v>
      </c>
      <c r="G21" s="122" t="str">
        <f>IF(SP_SUL!I23="","*",SP_SUL!I23)</f>
        <v>*</v>
      </c>
      <c r="H21" s="122" t="str">
        <f>IF(SP_SUL!AB23="","*",SP_SUL!AB23)</f>
        <v>*</v>
      </c>
      <c r="I21" s="122" t="str">
        <f>IF(SP_SUL!AC23="","*",SP_SUL!AC23)</f>
        <v>*</v>
      </c>
      <c r="J21" s="123" t="str">
        <f>IF(SP_SUL!AA23="","*",SP_SUL!AA23)</f>
        <v>*</v>
      </c>
      <c r="K21" s="135" t="str">
        <f>IF(SP_SUL!AD23="","*",SP_SUL!AD23)</f>
        <v>*</v>
      </c>
    </row>
    <row r="22" spans="2:11" s="124" customFormat="1" hidden="1">
      <c r="B22" s="121" t="str">
        <f>IF(SP_SUL!Y24="","*",SP_SUL!Y24)</f>
        <v>*</v>
      </c>
      <c r="C22" s="122" t="str">
        <f>IF(SP_SUL!B24="","*",SP_SUL!B24)</f>
        <v>*</v>
      </c>
      <c r="D22" s="122" t="str">
        <f>IF(SP_SUL!D24="","*",SP_SUL!D24)</f>
        <v>*</v>
      </c>
      <c r="E22" s="122" t="str">
        <f>IF(SP_SUL!H24="","*",SP_SUL!H24)</f>
        <v>*</v>
      </c>
      <c r="F22" s="138" t="str">
        <f>IF(SP_SUL!M24="","*",SP_SUL!M24)</f>
        <v>-</v>
      </c>
      <c r="G22" s="122" t="str">
        <f>IF(SP_SUL!I24="","*",SP_SUL!I24)</f>
        <v>*</v>
      </c>
      <c r="H22" s="122" t="str">
        <f>IF(SP_SUL!AB24="","*",SP_SUL!AB24)</f>
        <v>*</v>
      </c>
      <c r="I22" s="122" t="str">
        <f>IF(SP_SUL!AC24="","*",SP_SUL!AC24)</f>
        <v>*</v>
      </c>
      <c r="J22" s="123" t="str">
        <f>IF(SP_SUL!AA24="","*",SP_SUL!AA24)</f>
        <v>*</v>
      </c>
      <c r="K22" s="135" t="str">
        <f>IF(SP_SUL!AD24="","*",SP_SUL!AD24)</f>
        <v>*</v>
      </c>
    </row>
    <row r="23" spans="2:11" s="124" customFormat="1" hidden="1">
      <c r="B23" s="121" t="str">
        <f>IF(SP_SUL!Y25="","*",SP_SUL!Y25)</f>
        <v>*</v>
      </c>
      <c r="C23" s="122" t="str">
        <f>IF(SP_SUL!B25="","*",SP_SUL!B25)</f>
        <v>*</v>
      </c>
      <c r="D23" s="122" t="str">
        <f>IF(SP_SUL!D25="","*",SP_SUL!D25)</f>
        <v>*</v>
      </c>
      <c r="E23" s="122" t="str">
        <f>IF(SP_SUL!H25="","*",SP_SUL!H25)</f>
        <v>*</v>
      </c>
      <c r="F23" s="138" t="str">
        <f>IF(SP_SUL!M25="","*",SP_SUL!M25)</f>
        <v>-</v>
      </c>
      <c r="G23" s="122" t="str">
        <f>IF(SP_SUL!I25="","*",SP_SUL!I25)</f>
        <v>*</v>
      </c>
      <c r="H23" s="122" t="str">
        <f>IF(SP_SUL!AB25="","*",SP_SUL!AB25)</f>
        <v>*</v>
      </c>
      <c r="I23" s="122" t="str">
        <f>IF(SP_SUL!AC25="","*",SP_SUL!AC25)</f>
        <v>*</v>
      </c>
      <c r="J23" s="123" t="str">
        <f>IF(SP_SUL!AA25="","*",SP_SUL!AA25)</f>
        <v>*</v>
      </c>
      <c r="K23" s="135" t="str">
        <f>IF(SP_SUL!AD25="","*",SP_SUL!AD25)</f>
        <v>*</v>
      </c>
    </row>
    <row r="24" spans="2:11" s="124" customFormat="1" hidden="1">
      <c r="B24" s="121" t="str">
        <f>IF(SP_SUL!Y26="","*",SP_SUL!Y26)</f>
        <v>*</v>
      </c>
      <c r="C24" s="122" t="str">
        <f>IF(SP_SUL!B26="","*",SP_SUL!B26)</f>
        <v>*</v>
      </c>
      <c r="D24" s="122" t="str">
        <f>IF(SP_SUL!D26="","*",SP_SUL!D26)</f>
        <v>*</v>
      </c>
      <c r="E24" s="122" t="str">
        <f>IF(SP_SUL!H26="","*",SP_SUL!H26)</f>
        <v>*</v>
      </c>
      <c r="F24" s="138" t="str">
        <f>IF(SP_SUL!M26="","*",SP_SUL!M26)</f>
        <v>-</v>
      </c>
      <c r="G24" s="122" t="str">
        <f>IF(SP_SUL!I26="","*",SP_SUL!I26)</f>
        <v>*</v>
      </c>
      <c r="H24" s="122" t="str">
        <f>IF(SP_SUL!AB26="","*",SP_SUL!AB26)</f>
        <v>*</v>
      </c>
      <c r="I24" s="122" t="str">
        <f>IF(SP_SUL!AC26="","*",SP_SUL!AC26)</f>
        <v>*</v>
      </c>
      <c r="J24" s="123" t="str">
        <f>IF(SP_SUL!AA26="","*",SP_SUL!AA26)</f>
        <v>*</v>
      </c>
      <c r="K24" s="135" t="str">
        <f>IF(SP_SUL!AD26="","*",SP_SUL!AD26)</f>
        <v>*</v>
      </c>
    </row>
    <row r="25" spans="2:11" s="124" customFormat="1" hidden="1">
      <c r="B25" s="121" t="str">
        <f>IF(SP_SUL!Y27="","*",SP_SUL!Y27)</f>
        <v>*</v>
      </c>
      <c r="C25" s="122" t="str">
        <f>IF(SP_SUL!B27="","*",SP_SUL!B27)</f>
        <v>*</v>
      </c>
      <c r="D25" s="122" t="str">
        <f>IF(SP_SUL!D27="","*",SP_SUL!D27)</f>
        <v>*</v>
      </c>
      <c r="E25" s="122" t="str">
        <f>IF(SP_SUL!H27="","*",SP_SUL!H27)</f>
        <v>*</v>
      </c>
      <c r="F25" s="138" t="str">
        <f>IF(SP_SUL!M27="","*",SP_SUL!M27)</f>
        <v>-</v>
      </c>
      <c r="G25" s="122" t="str">
        <f>IF(SP_SUL!I27="","*",SP_SUL!I27)</f>
        <v>*</v>
      </c>
      <c r="H25" s="122" t="str">
        <f>IF(SP_SUL!AB27="","*",SP_SUL!AB27)</f>
        <v>*</v>
      </c>
      <c r="I25" s="122" t="str">
        <f>IF(SP_SUL!AC27="","*",SP_SUL!AC27)</f>
        <v>*</v>
      </c>
      <c r="J25" s="123" t="str">
        <f>IF(SP_SUL!AA27="","*",SP_SUL!AA27)</f>
        <v>*</v>
      </c>
      <c r="K25" s="135" t="str">
        <f>IF(SP_SUL!AD27="","*",SP_SUL!AD27)</f>
        <v>*</v>
      </c>
    </row>
    <row r="26" spans="2:11" s="124" customFormat="1" hidden="1">
      <c r="B26" s="121" t="str">
        <f>IF(SP_SUL!Y28="","*",SP_SUL!Y28)</f>
        <v>*</v>
      </c>
      <c r="C26" s="122" t="str">
        <f>IF(SP_SUL!B28="","*",SP_SUL!B28)</f>
        <v>*</v>
      </c>
      <c r="D26" s="122" t="str">
        <f>IF(SP_SUL!D28="","*",SP_SUL!D28)</f>
        <v>*</v>
      </c>
      <c r="E26" s="122" t="str">
        <f>IF(SP_SUL!H28="","*",SP_SUL!H28)</f>
        <v>*</v>
      </c>
      <c r="F26" s="138" t="str">
        <f>IF(SP_SUL!M28="","*",SP_SUL!M28)</f>
        <v>-</v>
      </c>
      <c r="G26" s="122" t="str">
        <f>IF(SP_SUL!I28="","*",SP_SUL!I28)</f>
        <v>*</v>
      </c>
      <c r="H26" s="122" t="str">
        <f>IF(SP_SUL!AB28="","*",SP_SUL!AB28)</f>
        <v>*</v>
      </c>
      <c r="I26" s="122" t="str">
        <f>IF(SP_SUL!AC28="","*",SP_SUL!AC28)</f>
        <v>*</v>
      </c>
      <c r="J26" s="123" t="str">
        <f>IF(SP_SUL!AA28="","*",SP_SUL!AA28)</f>
        <v>*</v>
      </c>
      <c r="K26" s="135" t="str">
        <f>IF(SP_SUL!AD28="","*",SP_SUL!AD28)</f>
        <v>*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*</v>
      </c>
      <c r="D29" s="122" t="str">
        <f>IF(SP_SUL!D31="","*",SP_SUL!D31)</f>
        <v>*</v>
      </c>
      <c r="E29" s="122" t="str">
        <f>IF(SP_SUL!H31="","*",SP_SUL!H31)</f>
        <v>*</v>
      </c>
      <c r="F29" s="138" t="str">
        <f>IF(SP_SUL!M31="","*",SP_SUL!M31)</f>
        <v>-</v>
      </c>
      <c r="G29" s="122" t="str">
        <f>IF(SP_SUL!I31="","*",SP_SUL!I31)</f>
        <v>*</v>
      </c>
      <c r="H29" s="122" t="str">
        <f>IF(SP_SUL!AB31="","*",SP_SUL!AB31)</f>
        <v>*</v>
      </c>
      <c r="I29" s="122" t="str">
        <f>IF(SP_SUL!AC31="","*",SP_SUL!AC31)</f>
        <v>*</v>
      </c>
      <c r="J29" s="123" t="str">
        <f>IF(SP_SUL!AA31="","*",SP_SUL!AA31)</f>
        <v>*</v>
      </c>
      <c r="K29" s="135" t="str">
        <f>IF(SP_SUL!AD31="","*",SP_SUL!AD31)</f>
        <v>*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*</v>
      </c>
      <c r="D30" s="122" t="str">
        <f>IF(SP_SUL!D32="","*",SP_SUL!D32)</f>
        <v>*</v>
      </c>
      <c r="E30" s="122" t="str">
        <f>IF(SP_SUL!H32="","*",SP_SUL!H32)</f>
        <v>*</v>
      </c>
      <c r="F30" s="138" t="str">
        <f>IF(SP_SUL!M32="","*",SP_SUL!M32)</f>
        <v>-</v>
      </c>
      <c r="G30" s="122" t="str">
        <f>IF(SP_SUL!I32="","*",SP_SUL!I32)</f>
        <v>*</v>
      </c>
      <c r="H30" s="122" t="str">
        <f>IF(SP_SUL!AB32="","*",SP_SUL!AB32)</f>
        <v>*</v>
      </c>
      <c r="I30" s="122" t="str">
        <f>IF(SP_SUL!AC32="","*",SP_SUL!AC32)</f>
        <v>*</v>
      </c>
      <c r="J30" s="123" t="str">
        <f>IF(SP_SUL!AA32="","*",SP_SUL!AA32)</f>
        <v>*</v>
      </c>
      <c r="K30" s="135" t="str">
        <f>IF(SP_SUL!AD32="","*",SP_SUL!AD32)</f>
        <v>*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*</v>
      </c>
      <c r="D31" s="122" t="str">
        <f>IF(SP_SUL!D33="","*",SP_SUL!D33)</f>
        <v>*</v>
      </c>
      <c r="E31" s="122" t="str">
        <f>IF(SP_SUL!H33="","*",SP_SUL!H33)</f>
        <v>*</v>
      </c>
      <c r="F31" s="138" t="str">
        <f>IF(SP_SUL!M33="","*",SP_SUL!M33)</f>
        <v>-</v>
      </c>
      <c r="G31" s="122" t="str">
        <f>IF(SP_SUL!I33="","*",SP_SUL!I33)</f>
        <v>*</v>
      </c>
      <c r="H31" s="122" t="str">
        <f>IF(SP_SUL!AB33="","*",SP_SUL!AB33)</f>
        <v>*</v>
      </c>
      <c r="I31" s="122" t="str">
        <f>IF(SP_SUL!AC33="","*",SP_SUL!AC33)</f>
        <v>*</v>
      </c>
      <c r="J31" s="123" t="str">
        <f>IF(SP_SUL!AA33="","*",SP_SUL!AA33)</f>
        <v>*</v>
      </c>
      <c r="K31" s="135" t="str">
        <f>IF(SP_SUL!AD33="","*",SP_SUL!AD33)</f>
        <v>*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*</v>
      </c>
      <c r="D32" s="122" t="str">
        <f>IF(SP_SUL!D34="","*",SP_SUL!D34)</f>
        <v>*</v>
      </c>
      <c r="E32" s="122" t="str">
        <f>IF(SP_SUL!H34="","*",SP_SUL!H34)</f>
        <v>*</v>
      </c>
      <c r="F32" s="138" t="str">
        <f>IF(SP_SUL!M34="","*",SP_SUL!M34)</f>
        <v>-</v>
      </c>
      <c r="G32" s="122" t="str">
        <f>IF(SP_SUL!I34="","*",SP_SUL!I34)</f>
        <v>*</v>
      </c>
      <c r="H32" s="122" t="str">
        <f>IF(SP_SUL!AB34="","*",SP_SUL!AB34)</f>
        <v>*</v>
      </c>
      <c r="I32" s="122" t="str">
        <f>IF(SP_SUL!AC34="","*",SP_SUL!AC34)</f>
        <v>*</v>
      </c>
      <c r="J32" s="123" t="str">
        <f>IF(SP_SUL!AA34="","*",SP_SUL!AA34)</f>
        <v>*</v>
      </c>
      <c r="K32" s="135" t="str">
        <f>IF(SP_SUL!AD34="","*",SP_SUL!AD34)</f>
        <v>*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*</v>
      </c>
      <c r="D33" s="122" t="str">
        <f>IF(SP_SUL!D35="","*",SP_SUL!D35)</f>
        <v>*</v>
      </c>
      <c r="E33" s="122" t="str">
        <f>IF(SP_SUL!H35="","*",SP_SUL!H35)</f>
        <v>*</v>
      </c>
      <c r="F33" s="138" t="str">
        <f>IF(SP_SUL!M35="","*",SP_SUL!M35)</f>
        <v>-</v>
      </c>
      <c r="G33" s="122" t="str">
        <f>IF(SP_SUL!I35="","*",SP_SUL!I35)</f>
        <v>*</v>
      </c>
      <c r="H33" s="122" t="str">
        <f>IF(SP_SUL!AB35="","*",SP_SUL!AB35)</f>
        <v>*</v>
      </c>
      <c r="I33" s="122" t="str">
        <f>IF(SP_SUL!AC35="","*",SP_SUL!AC35)</f>
        <v>*</v>
      </c>
      <c r="J33" s="123" t="str">
        <f>IF(SP_SUL!AA35="","*",SP_SUL!AA35)</f>
        <v>*</v>
      </c>
      <c r="K33" s="135" t="str">
        <f>IF(SP_SUL!AD35="","*",SP_SUL!AD35)</f>
        <v>*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*</v>
      </c>
      <c r="E34" s="122" t="str">
        <f>IF(SP_SUL!H36="","*",SP_SUL!H36)</f>
        <v>*</v>
      </c>
      <c r="F34" s="138" t="str">
        <f>IF(SP_SUL!M36="","*",SP_SUL!M36)</f>
        <v>-</v>
      </c>
      <c r="G34" s="122" t="str">
        <f>IF(SP_SUL!I36="","*",SP_SUL!I36)</f>
        <v>*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2025-12-01T12:31:23Z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