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53" documentId="120_S{118792C3-22EF-5104-A093-F22BFE3913F3}" xr6:coauthVersionLast="47" xr6:coauthVersionMax="47" xr10:uidLastSave="{02D42E9D-6EFF-457F-9C9B-1D7AE562B9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E13" i="15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M14" i="10" s="1"/>
  <c r="AO13" i="1"/>
  <c r="AL13" i="1"/>
  <c r="AK13" i="1"/>
  <c r="AJ13" i="1"/>
  <c r="AI13" i="1"/>
  <c r="BB13" i="1" s="1"/>
  <c r="U13" i="1" a="1"/>
  <c r="U13" i="1" s="1"/>
  <c r="T13" i="1" a="1"/>
  <c r="T13" i="1" s="1"/>
  <c r="E10" i="15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M13" i="10" s="1"/>
  <c r="AO12" i="1"/>
  <c r="AL12" i="1"/>
  <c r="AK12" i="1"/>
  <c r="AJ12" i="1"/>
  <c r="AI12" i="1"/>
  <c r="BB12" i="1" s="1"/>
  <c r="U12" i="1" a="1"/>
  <c r="U12" i="1" s="1"/>
  <c r="T12" i="1" a="1"/>
  <c r="T12" i="1" s="1"/>
  <c r="E9" i="15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O9" i="15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K12" i="10" s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M10" i="10" s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D6" i="15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M8" i="10" s="1"/>
  <c r="AO7" i="1"/>
  <c r="AL7" i="1"/>
  <c r="AK7" i="1"/>
  <c r="AJ7" i="1"/>
  <c r="AI7" i="1"/>
  <c r="BB7" i="1" s="1"/>
  <c r="U7" i="1" a="1"/>
  <c r="U7" i="1" s="1"/>
  <c r="T7" i="1" a="1"/>
  <c r="T7" i="1" s="1"/>
  <c r="E4" i="15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F9" i="15"/>
  <c r="G9" i="15"/>
  <c r="H9" i="15"/>
  <c r="I9" i="15"/>
  <c r="J9" i="15"/>
  <c r="K9" i="15"/>
  <c r="M9" i="15"/>
  <c r="N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K8" i="10"/>
  <c r="BT7" i="1"/>
  <c r="K9" i="10"/>
  <c r="M9" i="10"/>
  <c r="BT8" i="1"/>
  <c r="K10" i="10"/>
  <c r="BT9" i="1"/>
  <c r="D7" i="15"/>
  <c r="E7" i="15"/>
  <c r="K11" i="10"/>
  <c r="M11" i="10"/>
  <c r="BT10" i="1"/>
  <c r="M12" i="10"/>
  <c r="BT11" i="1"/>
  <c r="R9" i="15"/>
  <c r="K13" i="10"/>
  <c r="BT12" i="1"/>
  <c r="R10" i="15"/>
  <c r="D10" i="15"/>
  <c r="K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L6" i="15" l="1"/>
  <c r="L12" i="15"/>
  <c r="K45" i="15"/>
  <c r="L41" i="15"/>
  <c r="L37" i="15"/>
  <c r="L13" i="15"/>
  <c r="L9" i="15"/>
  <c r="L10" i="15"/>
  <c r="K41" i="15"/>
  <c r="AN341" i="1"/>
  <c r="L18" i="15"/>
  <c r="BC7" i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<sst xmlns="http://schemas.openxmlformats.org/spreadsheetml/2006/main" count="10807" uniqueCount="2044">
  <si>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</si>
  <si>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</si>
  <si>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</si>
  <si>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</si>
  <si>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</si>
  <si>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</si>
  <si>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</si>
  <si>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</si>
  <si>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</si>
  <si>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</si>
  <si>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</si>
  <si>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</si>
  <si>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</si>
  <si>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</si>
  <si>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</si>
  <si>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</si>
  <si>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</si>
  <si>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</si>
  <si>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</si>
  <si>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</si>
  <si>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</si>
  <si>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</si>
  <si>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</si>
  <si>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</si>
  <si>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</si>
  <si>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</si>
  <si>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</si>
  <si>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</si>
  <si>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</si>
  <si>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</si>
  <si>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</si>
  <si>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</si>
  <si>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</si>
  <si>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</si>
  <si>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</si>
  <si>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</si>
  <si>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</si>
  <si>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</si>
  <si>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</si>
  <si>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</si>
  <si>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</si>
  <si>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</si>
  <si>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</si>
  <si>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</si>
  <si>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</si>
  <si>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</si>
  <si>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</si>
  <si>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</si>
  <si>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</si>
  <si>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</si>
  <si>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</si>
  <si>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</si>
  <si>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</si>
  <si>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</si>
  <si>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</si>
  <si>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</si>
  <si>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</si>
  <si>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</si>
  <si>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</si>
  <si>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</si>
  <si>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</si>
  <si>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</si>
  <si>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</si>
  <si>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</si>
  <si>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</si>
  <si>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</si>
  <si>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</si>
  <si>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</si>
  <si>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</si>
  <si>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</si>
  <si>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</si>
  <si>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</si>
  <si>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</si>
  <si>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</si>
  <si>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</si>
  <si>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</si>
  <si>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</si>
  <si>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</si>
  <si>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</si>
  <si>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</si>
  <si>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</si>
  <si>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</si>
  <si>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</si>
  <si>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</si>
  <si>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</si>
  <si>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</si>
  <si>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</si>
  <si>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</si>
  <si>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</si>
  <si>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</si>
  <si>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</si>
  <si>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</si>
  <si>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</si>
  <si>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</si>
  <si>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</si>
  <si>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</si>
  <si>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</si>
  <si>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</si>
  <si>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</si>
  <si>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</si>
  <si>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</si>
  <si>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</si>
  <si>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</si>
  <si>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</si>
  <si>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</si>
  <si>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</si>
  <si>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</si>
  <si>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</si>
  <si>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</si>
  <si>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</si>
  <si>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</si>
  <si>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</si>
  <si>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</si>
  <si>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</si>
  <si>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</si>
  <si>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</si>
  <si>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</si>
  <si>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</si>
  <si>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</si>
  <si>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</si>
  <si>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</si>
  <si>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</si>
  <si>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</si>
  <si>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</si>
  <si>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</si>
  <si>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</si>
  <si>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</si>
  <si>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</si>
  <si>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</si>
  <si>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</si>
  <si>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</si>
  <si>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</si>
  <si>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</si>
  <si>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</si>
  <si>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</si>
  <si>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</si>
  <si>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</si>
  <si>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</si>
  <si>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</si>
  <si>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</si>
  <si>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</si>
  <si>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</si>
  <si>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</si>
  <si>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</si>
  <si>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</si>
  <si>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</si>
  <si>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</si>
  <si>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</si>
  <si>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</si>
  <si>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</si>
  <si>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</si>
  <si>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</si>
  <si>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</si>
  <si>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</si>
  <si>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</si>
  <si>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</si>
  <si>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</si>
  <si>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</si>
  <si>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</si>
  <si>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</si>
  <si>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</si>
  <si>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</si>
  <si>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</si>
  <si>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</si>
  <si>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</si>
  <si>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</si>
  <si>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</si>
  <si>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</si>
  <si>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</si>
  <si>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</si>
  <si>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</si>
  <si>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</si>
  <si>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</si>
  <si>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</si>
  <si>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</si>
  <si>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</si>
  <si>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</si>
  <si>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</si>
  <si>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</si>
  <si>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</si>
  <si>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</si>
  <si>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</si>
  <si>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</si>
  <si>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</si>
  <si>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</si>
  <si>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</si>
  <si>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</si>
  <si>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</si>
  <si>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</si>
  <si>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</si>
  <si>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</si>
  <si>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</si>
  <si>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</si>
  <si>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</si>
  <si>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</si>
  <si>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</si>
  <si>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</si>
  <si>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</si>
  <si>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</si>
  <si>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</si>
  <si>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</si>
  <si>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</si>
  <si>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</si>
  <si>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</si>
  <si>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</si>
  <si>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</si>
  <si>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</si>
  <si>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</si>
  <si>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</si>
  <si>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</si>
  <si>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</si>
  <si>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</si>
  <si>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</si>
  <si>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</si>
  <si>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</si>
  <si>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</si>
  <si>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</si>
  <si>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</si>
  <si>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</si>
  <si>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</si>
  <si>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</si>
  <si>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</si>
  <si>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</si>
  <si>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</si>
  <si>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</si>
  <si>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</si>
  <si>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</si>
  <si>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</si>
  <si>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</si>
  <si>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</si>
  <si>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</si>
  <si>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</si>
  <si>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</si>
  <si>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</si>
  <si>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</si>
  <si>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</si>
  <si>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</si>
  <si>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</si>
  <si>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</si>
  <si>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</si>
  <si>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</si>
  <si>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</si>
  <si>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</si>
  <si>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</si>
  <si>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</si>
  <si>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</si>
  <si>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</si>
  <si>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</si>
  <si>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</si>
  <si>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</si>
  <si>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</si>
  <si>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</si>
  <si>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</si>
  <si>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</si>
  <si>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</si>
  <si>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</si>
  <si>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</si>
  <si>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</si>
  <si>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</si>
  <si>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</si>
  <si>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</si>
  <si>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</si>
  <si>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</si>
  <si>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</si>
  <si>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</si>
  <si>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</si>
  <si>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</si>
  <si>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</si>
  <si>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</si>
  <si>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</si>
  <si>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</si>
  <si>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</si>
  <si>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</si>
  <si>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</si>
  <si>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</si>
  <si>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</si>
  <si>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</si>
  <si>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</si>
  <si>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</si>
  <si>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</si>
  <si>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</si>
  <si>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</si>
  <si>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</si>
  <si>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</si>
  <si>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</si>
  <si>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</si>
  <si>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</si>
  <si>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</si>
  <si>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</si>
  <si>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</si>
  <si>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</si>
  <si>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</si>
  <si>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</si>
  <si>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</si>
  <si>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</si>
  <si>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</si>
  <si>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</si>
  <si>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</si>
  <si>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</si>
  <si>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</si>
  <si>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</si>
  <si>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</si>
  <si>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</si>
  <si>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</si>
  <si>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</si>
  <si>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</si>
  <si>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</si>
  <si>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</si>
  <si>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</si>
  <si>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</si>
  <si>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</si>
  <si>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</si>
  <si>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</si>
  <si>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</si>
  <si>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</si>
  <si>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</si>
  <si>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</si>
  <si>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</si>
  <si>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</si>
  <si>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</si>
  <si>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</si>
  <si>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</si>
  <si>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</si>
  <si>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</si>
  <si>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</si>
  <si>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</si>
  <si>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</si>
  <si>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</si>
  <si>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</si>
  <si>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</si>
  <si>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</si>
  <si>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</si>
  <si>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</si>
  <si>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</si>
  <si>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</si>
  <si>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</si>
  <si>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</si>
  <si>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</si>
  <si>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</si>
  <si>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</si>
  <si>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</si>
  <si>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</si>
  <si>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</si>
  <si>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</si>
  <si>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</si>
  <si>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</si>
  <si>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</si>
  <si>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</si>
  <si>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</si>
  <si>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</si>
  <si>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</si>
  <si>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</si>
  <si>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</si>
  <si>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</si>
  <si>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</si>
  <si>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</si>
  <si>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</si>
  <si>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</si>
  <si>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</si>
  <si>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</si>
  <si>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</si>
  <si>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</si>
  <si>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</si>
  <si>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</si>
  <si>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</si>
  <si>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</si>
  <si>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</si>
  <si>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</si>
  <si>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</si>
  <si>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</si>
  <si>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</si>
  <si>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</si>
  <si>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</si>
  <si>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</si>
  <si>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</si>
  <si>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</si>
  <si>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</si>
  <si>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</si>
  <si>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</si>
  <si>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</si>
  <si>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</si>
  <si>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</si>
  <si>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</si>
  <si>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</si>
  <si>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</si>
  <si>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</si>
  <si>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</si>
  <si>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</si>
  <si>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</si>
  <si>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</si>
  <si>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</si>
  <si>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</si>
  <si>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</si>
  <si>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</si>
  <si>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</si>
  <si>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</si>
  <si>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</si>
  <si>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</si>
  <si>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</si>
  <si>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</si>
  <si>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</si>
  <si>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</si>
  <si>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</si>
  <si>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</si>
  <si>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</si>
  <si>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</si>
  <si>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</si>
  <si>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</si>
  <si>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</si>
  <si>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</si>
  <si>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</si>
  <si>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</si>
  <si>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</si>
  <si>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</si>
  <si>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</si>
  <si>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</si>
  <si>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</si>
  <si>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</si>
  <si>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</si>
  <si>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</si>
  <si>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</si>
  <si>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</si>
  <si>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</si>
  <si>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</si>
  <si>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</si>
  <si>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</si>
  <si>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</si>
  <si>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</si>
  <si>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</si>
  <si>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</si>
  <si>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</si>
  <si>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</si>
  <si>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</si>
  <si>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</si>
  <si>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</si>
  <si>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</si>
  <si>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</si>
  <si>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</si>
  <si>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</si>
  <si>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</si>
  <si>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</si>
  <si>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</si>
  <si>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</si>
  <si>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</si>
  <si>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</si>
  <si>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</si>
  <si>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</si>
  <si>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</si>
  <si>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</si>
  <si>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</si>
  <si>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</si>
  <si>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</si>
  <si>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</si>
  <si>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</si>
  <si>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</si>
  <si>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</si>
  <si>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</si>
  <si>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</si>
  <si>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</si>
  <si>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</si>
  <si>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</si>
  <si>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</si>
  <si>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</si>
  <si>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</si>
  <si>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</si>
  <si>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</si>
  <si>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</si>
  <si>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</si>
  <si>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</si>
  <si>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</si>
  <si>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</si>
  <si>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</si>
  <si>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</si>
  <si>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</si>
  <si>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</si>
  <si>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</si>
  <si>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</si>
  <si>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</si>
  <si>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</si>
  <si>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</si>
  <si>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</si>
  <si>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</si>
  <si>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</si>
  <si>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</si>
  <si>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</si>
  <si>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</si>
  <si>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</si>
  <si>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</si>
  <si>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</si>
  <si>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</si>
  <si>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</si>
  <si>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</si>
  <si>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</si>
  <si>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</si>
  <si>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</si>
  <si>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</si>
  <si>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</si>
  <si>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</si>
  <si>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</si>
  <si>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</si>
  <si>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</si>
  <si>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</si>
  <si>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</si>
  <si>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</si>
  <si>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</si>
  <si>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</si>
  <si>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</si>
  <si>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</si>
  <si>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</si>
  <si>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</si>
  <si>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</si>
  <si>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</si>
  <si>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</si>
  <si>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</si>
  <si>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</si>
  <si>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</si>
  <si>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</si>
  <si>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</si>
  <si>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</si>
  <si>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</si>
  <si>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</si>
  <si>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</si>
  <si>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</si>
  <si>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</si>
  <si>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</si>
  <si>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</si>
  <si>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</si>
  <si>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</si>
  <si>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</si>
  <si>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</si>
  <si>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</si>
  <si>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</si>
  <si>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</si>
  <si>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</si>
  <si>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</si>
  <si>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</si>
  <si>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</si>
  <si>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</si>
  <si>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</si>
  <si>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</si>
  <si>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</si>
  <si>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</si>
  <si>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</si>
  <si>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</si>
  <si>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</si>
  <si>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</si>
  <si>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</si>
  <si>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</si>
  <si>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</si>
  <si>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</si>
  <si>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</si>
  <si>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</si>
  <si>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</si>
  <si>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</si>
  <si>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</si>
  <si>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</si>
  <si>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</si>
  <si>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</si>
  <si>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</si>
  <si>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</si>
  <si>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</si>
  <si>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</si>
  <si>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</si>
  <si>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</si>
  <si>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</si>
  <si>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</si>
  <si>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</si>
  <si>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</si>
  <si>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</si>
  <si>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</si>
  <si>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</si>
  <si>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</si>
  <si>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</si>
  <si>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</si>
  <si>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</si>
  <si>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</si>
  <si>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</si>
  <si>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</si>
  <si>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</si>
  <si>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</si>
  <si>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</si>
  <si>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</si>
  <si>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</si>
  <si>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</si>
  <si>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</si>
  <si>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</si>
  <si>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</si>
  <si>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</si>
  <si>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</si>
  <si>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</si>
  <si>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</si>
  <si>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</si>
  <si>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</si>
  <si>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</si>
  <si>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</si>
  <si>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</si>
  <si>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</si>
  <si>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</si>
  <si>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</si>
  <si>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</si>
  <si>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</si>
  <si>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</si>
  <si>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</si>
  <si>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</si>
  <si>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</si>
  <si>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</si>
  <si>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</si>
  <si>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</si>
  <si>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</si>
  <si>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</si>
  <si>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</si>
  <si>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</si>
  <si>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</si>
  <si>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</si>
  <si>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</si>
  <si>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</si>
  <si>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</si>
  <si>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</si>
  <si>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</si>
  <si>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</si>
  <si>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</si>
  <si>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</si>
  <si>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</si>
  <si>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</si>
  <si>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</si>
  <si>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</si>
  <si>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</si>
  <si>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</si>
  <si>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</si>
  <si>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</si>
  <si>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</si>
  <si>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</si>
  <si>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</si>
  <si>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</si>
  <si>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</si>
  <si>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</si>
  <si>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</si>
  <si>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</si>
  <si>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</si>
  <si>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</si>
  <si>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</si>
  <si>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</si>
  <si>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</si>
  <si>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</si>
  <si>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</si>
  <si>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</si>
  <si>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</si>
  <si>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</si>
  <si>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</si>
  <si>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</si>
  <si>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</si>
  <si>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</si>
  <si>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</si>
  <si>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</si>
  <si>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</si>
  <si>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</si>
  <si>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</si>
  <si>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</si>
  <si>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</si>
  <si>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</si>
  <si>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</si>
  <si>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</si>
  <si>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</si>
  <si>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</si>
  <si>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</si>
  <si>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</si>
  <si>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</si>
  <si>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</si>
  <si>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</si>
  <si>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</si>
  <si>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</si>
  <si>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</si>
  <si>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</si>
  <si>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</si>
  <si>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</si>
  <si>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</si>
  <si>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</si>
  <si>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</si>
  <si>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</si>
  <si>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</si>
  <si>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</si>
  <si>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</si>
  <si>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</si>
  <si>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</si>
  <si>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</si>
  <si>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</si>
  <si>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</si>
  <si>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</si>
  <si>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</si>
  <si>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</si>
  <si>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</si>
  <si>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</si>
  <si>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</si>
  <si>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</si>
  <si>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</si>
  <si>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</si>
  <si>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</si>
  <si>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</si>
  <si>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</si>
  <si>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</si>
  <si>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</si>
  <si>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</si>
  <si>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</si>
  <si>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</si>
  <si>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</si>
  <si>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</si>
  <si>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</si>
  <si>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</si>
  <si>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</si>
  <si>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</si>
  <si>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</si>
  <si>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</si>
  <si>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</si>
  <si>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</si>
  <si>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</si>
  <si>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</si>
  <si>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</si>
  <si>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</si>
  <si>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</si>
  <si>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</si>
  <si>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</si>
  <si>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</si>
  <si>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</si>
  <si>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</si>
  <si>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</si>
  <si>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</si>
  <si>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</si>
  <si>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</si>
  <si>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</si>
  <si>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</si>
  <si>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</si>
  <si>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</si>
  <si>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</si>
  <si>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</si>
  <si>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</si>
  <si>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</si>
  <si>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</si>
  <si>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</si>
  <si>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</si>
  <si>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</si>
  <si>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</si>
  <si>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</si>
  <si>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</si>
  <si>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</si>
  <si>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</si>
  <si>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</si>
  <si>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</si>
  <si>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</si>
  <si>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</si>
  <si>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</si>
  <si>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</si>
  <si>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</si>
  <si>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</si>
  <si>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</si>
  <si>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</si>
  <si>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</si>
  <si>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</si>
  <si>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</si>
  <si>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</si>
  <si>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</si>
  <si>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</si>
  <si>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</si>
  <si>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</si>
  <si>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</si>
  <si>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</si>
  <si>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</si>
  <si>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</si>
  <si>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</si>
  <si>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</si>
  <si>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</si>
  <si>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</si>
  <si>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</si>
  <si>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</si>
  <si>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</si>
  <si>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</si>
  <si>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</si>
  <si>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</si>
  <si>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</si>
  <si>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</si>
  <si>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</si>
  <si>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</si>
  <si>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</si>
  <si>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</si>
  <si>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</si>
  <si>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</si>
  <si>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</si>
  <si>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</si>
  <si>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</si>
  <si>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</si>
  <si>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</si>
  <si>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</si>
  <si>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</si>
  <si>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</si>
  <si>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</si>
  <si>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</si>
  <si>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</si>
  <si>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</si>
  <si>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</si>
  <si>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</si>
  <si>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</si>
  <si>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</si>
  <si>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</si>
  <si>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</si>
  <si>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</si>
  <si>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</si>
  <si>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</si>
  <si>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</si>
  <si>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</si>
  <si>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</si>
  <si>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</si>
  <si>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</si>
  <si>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</si>
  <si>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</si>
  <si>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</si>
  <si>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</si>
  <si>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</si>
  <si>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</si>
  <si>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</si>
  <si>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</si>
  <si>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</si>
  <si>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</si>
  <si>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</si>
  <si>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</si>
  <si>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</si>
  <si>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</si>
  <si>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</si>
  <si>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</si>
  <si>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</si>
  <si>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</si>
  <si>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</si>
  <si>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</si>
  <si>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</si>
  <si>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</si>
  <si>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</si>
  <si>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</si>
  <si>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</si>
  <si>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</si>
  <si>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</si>
  <si>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</si>
  <si>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</si>
  <si>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</si>
  <si>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</si>
  <si>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</si>
  <si>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</si>
  <si>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</si>
  <si>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</si>
  <si>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</si>
  <si>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</si>
  <si>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</si>
  <si>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</si>
  <si>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</si>
  <si>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</si>
  <si>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</si>
  <si>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</si>
  <si>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</si>
  <si>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</si>
  <si>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</si>
  <si>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</si>
  <si>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</si>
  <si>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</si>
  <si>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</si>
  <si>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</si>
  <si>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</si>
  <si>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</si>
  <si>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</si>
  <si>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</si>
  <si>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</si>
  <si>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</si>
  <si>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</si>
  <si>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</si>
  <si>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</si>
  <si>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</si>
  <si>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</si>
  <si>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</si>
  <si>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</si>
  <si>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</si>
  <si>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</si>
  <si>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</si>
  <si>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</si>
  <si>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</si>
  <si>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</si>
  <si>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</si>
  <si>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</si>
  <si>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</si>
  <si>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</si>
  <si>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</si>
  <si>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</si>
  <si>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</si>
  <si>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</si>
  <si>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</si>
  <si>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</si>
  <si>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</si>
  <si>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</si>
  <si>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</si>
  <si>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</si>
  <si>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</si>
  <si>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</si>
  <si>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</si>
  <si>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</si>
  <si>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</si>
  <si>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</si>
  <si>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</si>
  <si>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</si>
  <si>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</si>
  <si>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</si>
  <si>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</si>
  <si>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</si>
  <si>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</si>
  <si>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</si>
  <si>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</si>
  <si>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</si>
  <si>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</si>
  <si>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</si>
  <si>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</si>
  <si>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</si>
  <si>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</si>
  <si>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</si>
  <si>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</si>
  <si>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</si>
  <si>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</si>
  <si>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</si>
  <si>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</si>
  <si>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</si>
  <si>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</si>
  <si>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</si>
  <si>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</si>
  <si>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</si>
  <si>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</si>
  <si>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</si>
  <si>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</si>
  <si>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</si>
  <si>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</si>
  <si>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</si>
  <si>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</si>
  <si>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</si>
  <si>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</si>
  <si>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</si>
  <si>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</si>
  <si>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</si>
  <si>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</si>
  <si>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</si>
  <si>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</si>
  <si>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</si>
  <si>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</si>
  <si>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</si>
  <si>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</si>
  <si>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</si>
  <si>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</si>
  <si>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</si>
  <si>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</si>
  <si>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</si>
  <si>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</si>
  <si>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</si>
  <si>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</si>
  <si>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</si>
  <si>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</si>
  <si>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</si>
  <si>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</si>
  <si>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</si>
  <si>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</si>
  <si>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</si>
  <si>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</si>
  <si>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</si>
  <si>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</si>
  <si>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</si>
  <si>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</si>
  <si>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</si>
  <si>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</si>
  <si>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</si>
  <si>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</si>
  <si>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</si>
  <si>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</si>
  <si>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</si>
  <si>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</si>
  <si>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</si>
  <si>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</si>
  <si>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</si>
  <si>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</si>
  <si>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</si>
  <si>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</si>
  <si>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</si>
  <si>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</si>
  <si>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</si>
  <si>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</si>
  <si>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</si>
  <si>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</si>
  <si>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</si>
  <si>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</si>
  <si>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</si>
  <si>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</si>
  <si>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</si>
  <si>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</si>
  <si>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</si>
  <si>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</si>
  <si>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</si>
  <si>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</si>
  <si>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</si>
  <si>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</si>
  <si>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</si>
  <si>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</si>
  <si>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</si>
  <si>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</si>
  <si>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</si>
  <si>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</si>
  <si>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</si>
  <si>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</si>
  <si>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</si>
  <si>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</si>
  <si>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</si>
  <si>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</si>
  <si>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</si>
  <si>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</si>
  <si>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</si>
  <si>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</si>
  <si>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</si>
  <si>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</si>
  <si>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</si>
  <si>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</si>
  <si>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</si>
  <si>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</si>
  <si>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</si>
  <si>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</si>
  <si>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</si>
  <si>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</si>
  <si>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</si>
  <si>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</si>
  <si>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</si>
  <si>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</si>
  <si>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</si>
  <si>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</si>
  <si>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</si>
  <si>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</si>
  <si>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</si>
  <si>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</si>
  <si>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</si>
  <si>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</si>
  <si>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</si>
  <si>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</si>
  <si>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</si>
  <si>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</si>
  <si>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</si>
  <si>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</si>
  <si>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</si>
  <si>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</si>
  <si>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</si>
  <si>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</si>
  <si>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</si>
  <si>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</si>
  <si>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</si>
  <si>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</si>
  <si>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</si>
  <si>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</si>
  <si>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</si>
  <si>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</si>
  <si>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</si>
  <si>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</si>
  <si>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</si>
  <si>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</si>
  <si>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</si>
  <si>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</si>
  <si>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</si>
  <si>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</si>
  <si>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</si>
  <si>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</si>
  <si>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</si>
  <si>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</si>
  <si>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</si>
  <si>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</si>
  <si>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</si>
  <si>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</si>
  <si>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</si>
  <si>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</si>
  <si>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</si>
  <si>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</si>
  <si>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</si>
  <si>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</si>
  <si>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</si>
  <si>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</si>
  <si>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</si>
  <si>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</si>
  <si>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</si>
  <si>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</si>
  <si>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</si>
  <si>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</si>
  <si>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</si>
  <si>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</si>
  <si>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</si>
  <si>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</si>
  <si>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</si>
  <si>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</si>
  <si>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</si>
  <si>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</si>
  <si>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</si>
  <si>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</si>
  <si>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</si>
  <si>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</si>
  <si>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</si>
  <si>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</si>
  <si>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</si>
  <si>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</si>
  <si>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</si>
  <si>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</si>
  <si>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</si>
  <si>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</si>
  <si>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</si>
  <si>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</si>
  <si>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</si>
  <si>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</si>
  <si>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</si>
  <si>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</si>
  <si>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</si>
  <si>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</si>
  <si>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</si>
  <si>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</si>
  <si>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</si>
  <si>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</si>
  <si>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</si>
  <si>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</si>
  <si>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</si>
  <si>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</si>
  <si>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</si>
  <si>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</si>
  <si>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</si>
  <si>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</si>
  <si>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</si>
  <si>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</si>
  <si>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</si>
  <si>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</si>
  <si>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</si>
  <si>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</si>
  <si>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</si>
  <si>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</si>
  <si>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</si>
  <si>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</si>
  <si>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</si>
  <si>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</si>
  <si>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</si>
  <si>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</si>
  <si>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</si>
  <si>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</si>
  <si>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</si>
  <si>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</si>
  <si>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</si>
  <si>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</si>
  <si>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</si>
  <si>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</si>
  <si>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</si>
  <si>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</si>
  <si>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</si>
  <si>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</si>
  <si>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</si>
  <si>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</si>
  <si>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</si>
  <si>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</si>
  <si>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</si>
  <si>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</si>
  <si>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</si>
  <si>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</si>
  <si>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</si>
  <si>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</si>
  <si>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</si>
  <si>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</si>
  <si>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</si>
  <si>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</si>
  <si>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</si>
  <si>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</si>
  <si>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</si>
  <si>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</si>
  <si>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</si>
  <si>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</si>
  <si>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</si>
  <si>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</si>
  <si>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</si>
  <si>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</si>
  <si>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</si>
  <si>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</si>
  <si>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</si>
  <si>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</si>
  <si>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</si>
  <si>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</si>
  <si>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</si>
  <si>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</si>
  <si>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</si>
  <si>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</si>
  <si>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</si>
  <si>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</si>
  <si>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</si>
  <si>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</si>
  <si>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</si>
  <si>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</si>
  <si>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</si>
  <si>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</si>
  <si>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</si>
  <si>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</si>
  <si>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</si>
  <si>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</si>
  <si>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</si>
  <si>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</si>
  <si>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</si>
  <si>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</si>
  <si>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</si>
  <si>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</si>
  <si>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</si>
  <si>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</si>
  <si>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</si>
  <si>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</si>
  <si>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</si>
  <si>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</si>
  <si>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</si>
  <si>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</si>
  <si>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</si>
  <si>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</si>
  <si>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</si>
  <si>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</si>
  <si>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</si>
  <si>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</si>
  <si>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</si>
  <si>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</si>
  <si>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</si>
  <si>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</si>
  <si>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</si>
  <si>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</si>
  <si>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</si>
  <si>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</si>
  <si>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</si>
  <si>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</si>
  <si>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</si>
  <si>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</si>
  <si>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</si>
  <si>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</si>
  <si>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</si>
  <si>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</si>
  <si>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</si>
  <si>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</si>
  <si>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</si>
  <si>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</si>
  <si>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</si>
  <si>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</si>
  <si>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</si>
  <si>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</si>
  <si>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</si>
  <si>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</si>
  <si>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</si>
  <si>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</si>
  <si>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</si>
  <si>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</si>
  <si>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</si>
  <si>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</si>
  <si>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</si>
  <si>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</si>
  <si>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</si>
  <si>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</si>
  <si>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</si>
  <si>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</si>
  <si>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</si>
  <si>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</si>
  <si>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</si>
  <si>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</si>
  <si>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</si>
  <si>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</si>
  <si>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</si>
  <si>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</si>
  <si>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</si>
  <si>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</si>
  <si>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</si>
  <si>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</si>
  <si>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</si>
  <si>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</si>
  <si>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</si>
  <si>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</si>
  <si>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</si>
  <si>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</si>
  <si>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</si>
  <si>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</si>
  <si>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</si>
  <si>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</si>
  <si>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</si>
  <si>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</si>
  <si>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</si>
  <si>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</si>
  <si>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</si>
  <si>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</si>
  <si>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</si>
  <si>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</si>
  <si>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</si>
  <si>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</si>
  <si>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</si>
  <si>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</si>
  <si>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</si>
  <si>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</si>
  <si>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</si>
  <si>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</si>
  <si>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</si>
  <si>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</si>
  <si>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</si>
  <si>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</si>
  <si>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</si>
  <si>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</si>
  <si>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</si>
  <si>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</si>
  <si>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</si>
  <si>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</si>
  <si>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</si>
  <si>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</si>
  <si>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</si>
  <si>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</si>
  <si>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</si>
  <si>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</si>
  <si>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</si>
  <si>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</si>
  <si>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</si>
  <si>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</si>
  <si>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</si>
  <si>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</si>
  <si>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</si>
  <si>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</si>
  <si>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</si>
  <si>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</si>
  <si>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</si>
  <si>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</si>
  <si>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</si>
  <si>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</si>
  <si>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</si>
  <si>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</si>
  <si>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</si>
  <si>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</si>
  <si>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</si>
  <si>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</si>
  <si>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</si>
  <si>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</si>
  <si>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</si>
  <si>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</si>
  <si>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</si>
  <si>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</si>
  <si>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</si>
  <si>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</si>
  <si>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</si>
  <si>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</si>
  <si>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</si>
  <si>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</si>
  <si>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</si>
  <si>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</si>
  <si>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</si>
  <si>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</si>
  <si>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</si>
  <si>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</si>
  <si>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</si>
  <si>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</si>
  <si>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</si>
  <si>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</si>
  <si>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</si>
  <si>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</si>
  <si>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</si>
  <si>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</si>
  <si>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</si>
  <si>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</si>
  <si>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</si>
  <si>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</si>
  <si>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</si>
  <si>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</si>
  <si>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</si>
  <si>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</si>
  <si>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</si>
  <si>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</si>
  <si>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</si>
  <si>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</si>
  <si>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</si>
  <si>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</si>
  <si>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</si>
  <si>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</si>
  <si>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</si>
  <si>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</si>
  <si>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</si>
  <si>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</si>
  <si>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</si>
  <si>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</si>
  <si>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</si>
  <si>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</si>
  <si>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</si>
  <si>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</si>
  <si>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</si>
  <si>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</si>
  <si>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</si>
  <si>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</si>
  <si>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</si>
  <si>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</si>
  <si>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</si>
  <si>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</si>
  <si>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</si>
  <si>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</si>
  <si>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</si>
  <si>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</si>
  <si>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</si>
  <si>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</si>
  <si>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</si>
  <si>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</si>
  <si>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</si>
  <si>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</si>
  <si>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</si>
  <si>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</si>
  <si>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</si>
  <si>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</si>
  <si>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</si>
  <si>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</si>
  <si>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</si>
  <si>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</si>
  <si>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</si>
  <si>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</si>
  <si>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</si>
  <si>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</si>
  <si>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</si>
  <si>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</si>
  <si>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</si>
  <si>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</si>
  <si>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</si>
  <si>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</si>
  <si>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</si>
  <si>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</si>
  <si>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</si>
  <si>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</si>
  <si>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</si>
  <si>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</si>
  <si>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</si>
  <si>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</si>
  <si>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</si>
  <si>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</si>
  <si>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</si>
  <si>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</si>
  <si>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</si>
  <si>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</si>
  <si>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</si>
  <si>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</si>
  <si>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</si>
  <si>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</si>
  <si>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</si>
  <si>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</si>
  <si>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</si>
  <si>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</si>
  <si>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</si>
  <si>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</si>
  <si>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</si>
  <si>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</si>
  <si>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</si>
  <si>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</si>
  <si>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</si>
  <si>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</si>
  <si>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</si>
  <si>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</si>
  <si>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</si>
  <si>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</si>
  <si>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</si>
  <si>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</si>
  <si>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</si>
  <si>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</si>
  <si>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</si>
  <si>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</si>
  <si>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</si>
  <si>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</si>
  <si>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</si>
  <si>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</si>
  <si>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</si>
  <si>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</si>
  <si>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</si>
  <si>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</si>
  <si>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</si>
  <si>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</si>
  <si>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</si>
  <si>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</si>
  <si>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</si>
  <si>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</si>
  <si>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</si>
  <si>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</si>
  <si>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</si>
  <si>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</si>
  <si>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</si>
  <si>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</si>
  <si>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</si>
  <si>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</si>
  <si>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</si>
  <si>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</si>
  <si>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</si>
  <si>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</si>
  <si>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</si>
  <si>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</si>
  <si>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</si>
  <si>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</si>
  <si>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</si>
  <si>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</si>
  <si>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</si>
  <si>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</si>
  <si>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</si>
  <si>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</si>
  <si>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</si>
  <si>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</si>
  <si>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</si>
  <si>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</si>
  <si>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</si>
  <si>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</si>
  <si>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</si>
  <si>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</si>
  <si>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</si>
  <si>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</si>
  <si>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</si>
  <si>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</si>
  <si>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</si>
  <si>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</si>
  <si>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</si>
  <si>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</si>
  <si>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</si>
  <si>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</si>
  <si>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</si>
  <si>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</si>
  <si>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</si>
  <si>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</si>
  <si>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</si>
  <si>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</si>
  <si>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</si>
  <si>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</si>
  <si>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</si>
  <si>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</si>
  <si>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</si>
  <si>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</si>
  <si>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</si>
  <si>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</si>
  <si>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</si>
  <si>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</si>
  <si>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</si>
  <si>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</si>
  <si>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</si>
  <si>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</si>
  <si>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</si>
  <si>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</si>
  <si>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</si>
  <si>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</si>
  <si>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</si>
  <si>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</si>
  <si>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</si>
  <si>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</si>
  <si>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</si>
  <si>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</si>
  <si>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</si>
  <si>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</si>
  <si>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</si>
  <si>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</si>
  <si>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</si>
  <si>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</si>
  <si>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</si>
  <si>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</si>
  <si>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</si>
  <si>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</si>
  <si>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</si>
  <si>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</si>
  <si>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</si>
  <si>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</si>
  <si>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</si>
  <si>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</si>
  <si>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</si>
  <si>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</si>
  <si>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</si>
  <si>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</si>
  <si>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</si>
  <si>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</si>
  <si>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</si>
  <si>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</si>
  <si>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</si>
  <si>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</si>
  <si>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</si>
  <si>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</si>
  <si>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</si>
  <si>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</si>
  <si>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</si>
  <si>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</si>
  <si>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</si>
  <si>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</si>
  <si>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</si>
  <si>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</si>
  <si>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</si>
  <si>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</si>
  <si>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</si>
  <si>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</si>
  <si>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</si>
  <si>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</si>
  <si>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</si>
  <si>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</si>
  <si>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</si>
  <si>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</si>
  <si>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</si>
  <si>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</si>
  <si>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</si>
  <si>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</si>
  <si>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</si>
  <si>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</si>
  <si>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</si>
  <si>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</si>
  <si>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</si>
  <si>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</si>
  <si>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</si>
  <si>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</si>
  <si>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</si>
  <si>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</si>
  <si>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</si>
  <si>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</si>
  <si>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</si>
  <si>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</si>
  <si>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</si>
  <si>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</si>
  <si>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</si>
  <si>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</si>
  <si>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</si>
  <si>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</si>
  <si>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</si>
  <si>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</si>
  <si>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</si>
  <si>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</si>
  <si>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</si>
  <si>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</si>
  <si>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</si>
  <si>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</si>
  <si>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</si>
  <si>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</si>
  <si>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</si>
  <si>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</si>
  <si>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</si>
  <si>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</si>
  <si>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</si>
  <si>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</si>
  <si>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</si>
  <si>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</si>
  <si>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</si>
  <si>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</si>
  <si>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</si>
  <si>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</si>
  <si>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</si>
  <si>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</si>
  <si>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</si>
  <si>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</si>
  <si>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</si>
  <si>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</si>
  <si>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</si>
  <si>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</si>
  <si>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</si>
  <si>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</si>
  <si>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</si>
  <si>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</si>
  <si>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</si>
  <si>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</si>
  <si>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</si>
  <si>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</si>
  <si>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</si>
  <si>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</si>
  <si>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</si>
  <si>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</si>
  <si>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</si>
  <si>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</si>
  <si>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</si>
  <si>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</si>
  <si>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</si>
  <si>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</si>
  <si>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</si>
  <si>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</si>
  <si>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</si>
  <si>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</si>
  <si>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</si>
  <si>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</si>
  <si>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</si>
  <si>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</si>
  <si>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</si>
  <si>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</si>
  <si>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</si>
  <si>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</si>
  <si>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</si>
  <si>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</si>
  <si>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</si>
  <si>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</si>
  <si>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</si>
  <si>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</si>
  <si>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</si>
  <si>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</si>
  <si>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</si>
  <si>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</si>
  <si>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</si>
  <si>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</si>
  <si>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</si>
  <si>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</si>
  <si>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</si>
  <si>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</si>
  <si>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</si>
  <si>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</si>
  <si>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</si>
  <si>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</si>
  <si>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</si>
  <si>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</si>
  <si>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</si>
  <si>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</si>
  <si>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</si>
  <si>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</si>
  <si>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</si>
  <si>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</si>
  <si>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</si>
  <si>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</si>
  <si>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</si>
  <si>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</si>
  <si>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</si>
  <si>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</si>
  <si>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</si>
  <si>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</si>
  <si>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</si>
  <si>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</si>
  <si>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</si>
  <si>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</si>
  <si>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</si>
  <si>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</si>
  <si>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</si>
  <si>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</si>
  <si>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</si>
  <si>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</si>
  <si>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</si>
  <si>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</si>
  <si>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</si>
  <si>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</si>
  <si>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</si>
  <si>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</si>
  <si>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</si>
  <si>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</si>
  <si>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</si>
  <si>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</si>
  <si>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</si>
  <si>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</si>
  <si>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</si>
  <si>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</si>
  <si>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</si>
  <si>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</si>
  <si>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</si>
  <si>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</si>
  <si>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</si>
  <si>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</si>
  <si>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</si>
  <si>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</si>
  <si>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</si>
  <si>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</si>
  <si>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</si>
  <si>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</si>
  <si>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</si>
  <si>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</si>
  <si>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</si>
  <si>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</si>
  <si>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</si>
  <si>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</si>
  <si>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</si>
  <si>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</si>
  <si>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</si>
  <si>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</si>
  <si>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</si>
  <si>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</si>
  <si>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</si>
  <si>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</si>
  <si>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</si>
  <si>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</si>
  <si>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</si>
  <si>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</si>
  <si>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</si>
  <si>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</si>
  <si>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</si>
  <si>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</si>
  <si>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</si>
  <si>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</si>
  <si>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</si>
  <si>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</si>
  <si>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</si>
  <si>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</si>
  <si>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</si>
  <si>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</si>
  <si>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</si>
  <si>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</si>
  <si>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</si>
  <si>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</si>
  <si>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</si>
  <si>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</si>
  <si>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</si>
  <si>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</si>
  <si>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</si>
  <si>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</si>
  <si>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</si>
  <si>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</si>
  <si>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</si>
  <si>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</si>
  <si>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</si>
  <si>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</si>
  <si>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</si>
  <si>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</si>
  <si>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</si>
  <si>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</si>
  <si>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</si>
  <si>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</si>
  <si>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</si>
  <si>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</si>
  <si>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</si>
  <si>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</si>
  <si>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</si>
  <si>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</si>
  <si>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</si>
  <si>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</si>
  <si>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</si>
  <si>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</si>
  <si>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</si>
  <si>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</si>
  <si>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</si>
  <si>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</si>
  <si>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</si>
  <si>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</si>
  <si>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</si>
  <si>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</si>
  <si>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</si>
  <si>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</si>
  <si>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</si>
  <si>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</si>
  <si>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</si>
  <si>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</si>
  <si>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</si>
  <si>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</si>
  <si>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</si>
  <si>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</si>
  <si>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</si>
  <si>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</si>
  <si>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</si>
  <si>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</si>
  <si>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</si>
  <si>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</si>
  <si>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</si>
  <si>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</si>
  <si>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</si>
  <si>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</si>
  <si>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</si>
  <si>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</si>
  <si>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</si>
  <si>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</si>
  <si>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</si>
  <si>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</si>
  <si>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</si>
  <si>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</si>
  <si>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</si>
  <si>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</si>
  <si>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</si>
  <si>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</si>
  <si>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</si>
  <si>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</si>
  <si>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</si>
  <si>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</si>
  <si>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</si>
  <si>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</si>
  <si>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</si>
  <si>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</si>
  <si>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</si>
  <si>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</si>
  <si>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</si>
  <si>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</si>
  <si>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</si>
  <si>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</si>
  <si>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</si>
  <si>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</si>
  <si>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</si>
  <si>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</si>
  <si>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</si>
  <si>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</si>
  <si>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</si>
  <si>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</si>
  <si>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</si>
  <si>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</si>
  <si>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</si>
  <si>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</si>
  <si>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</si>
  <si>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</si>
  <si>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</si>
  <si>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</si>
  <si>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</si>
  <si>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</si>
  <si>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</si>
  <si>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</si>
  <si>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</si>
  <si>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</si>
  <si>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</si>
  <si>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</si>
  <si>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</si>
  <si>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</si>
  <si>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</si>
  <si>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</si>
  <si>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</si>
  <si>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</si>
  <si>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</si>
  <si>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</si>
  <si>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</si>
  <si>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</si>
  <si>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</si>
  <si>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</si>
  <si>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</si>
  <si>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</si>
  <si>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</si>
  <si>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</si>
  <si>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</si>
  <si>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</si>
  <si>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</si>
  <si>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</si>
  <si>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</si>
  <si>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</si>
  <si>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</si>
  <si>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</si>
  <si>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</si>
  <si>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</si>
  <si>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</si>
  <si>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</si>
  <si>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</si>
  <si>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</si>
  <si>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</si>
  <si>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</si>
  <si>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</si>
  <si>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</si>
  <si>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</si>
  <si>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</si>
  <si>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</si>
  <si>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</si>
  <si>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</si>
  <si>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</si>
  <si>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</si>
  <si>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</si>
  <si>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</si>
  <si>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</si>
  <si>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</si>
  <si>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</si>
  <si>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</si>
  <si>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</si>
  <si>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</si>
  <si>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</si>
  <si>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</si>
  <si>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</si>
  <si>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</si>
  <si>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</si>
  <si>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</si>
  <si>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</si>
  <si>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</si>
  <si>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</si>
  <si>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</si>
  <si>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</si>
  <si>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</si>
  <si>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</si>
  <si>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</si>
  <si>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</si>
  <si>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</si>
  <si>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</si>
  <si>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</si>
  <si>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</si>
  <si>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</si>
  <si>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</si>
  <si>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</si>
  <si>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pronto 08h23 / Em intervalo das 08h27 até 09h57</t>
  </si>
  <si>
    <t>Previsão de MC1 13h00</t>
  </si>
  <si>
    <t xml:space="preserve">TP em preparação / </t>
  </si>
  <si>
    <t>Cancelado / CCO.</t>
  </si>
  <si>
    <t>PDM - Descarga de dormentes</t>
  </si>
  <si>
    <t xml:space="preserve">MC1 09h21 / Autorizado entrada na via 09h36 / </t>
  </si>
  <si>
    <t xml:space="preserve">TP pronto 09h36 / </t>
  </si>
  <si>
    <t>ZYU-ZEM</t>
  </si>
  <si>
    <t>ZYUZEM</t>
  </si>
  <si>
    <t xml:space="preserve">TP pronto 08h32 / Previsão de faixa após M88 / </t>
  </si>
  <si>
    <t>ZKEGA</t>
  </si>
  <si>
    <t>ZEM130-2</t>
  </si>
  <si>
    <t>ZKE-ZEM</t>
  </si>
  <si>
    <t>ZKEZEM</t>
  </si>
  <si>
    <t>MC1 09h30 / Autorizado entrada na via 09h34 / Em deslocamento para km de trabalho</t>
  </si>
  <si>
    <t>130ZYQW/ZEM2</t>
  </si>
  <si>
    <t>Deslocamento de ZEM para ZEV (antes da partida de ZEM, necessário realizar MNB, tempo de MNB 1h30 entre ZEM-1 e ZEM1301 )</t>
  </si>
  <si>
    <t>Cancelado / Condições climáticas</t>
  </si>
  <si>
    <t xml:space="preserve">Aguardando finalizar o abastecimento para solicitar MC1 / </t>
  </si>
  <si>
    <t>MC1 07h12  /Em deslocamento.</t>
  </si>
  <si>
    <t>PDM - Substituição de trilho (Obs: Equipe embarcado no W62)</t>
  </si>
  <si>
    <t>Cancelado / TP realizando atendimento emergêncial Serra</t>
  </si>
  <si>
    <t>00:000</t>
  </si>
  <si>
    <t>TP não solicita intervalo / realiza atividade de nivelamento no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</si>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</sst>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K594" sqref="BK594"/>
    </sheetView>
  </sheetViews>
  <sheetFormatPr defaultColWidth="5" defaultRowHeight="15"/>
  <cols>
    <col min="1" max="1" width="10.28515625" customWidth="1"/>
    <col min="2" max="2" width="9.85546875" style="229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56" t="s">
        <v>953</v>
      </c>
      <c r="C1" s="257"/>
      <c r="D1" s="257"/>
      <c r="E1" s="3"/>
      <c r="F1" s="256" t="s">
        <v>954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33" t="s">
        <v>955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956</v>
      </c>
      <c r="BI1" s="239"/>
      <c r="BJ1" s="239"/>
      <c r="BK1" s="240"/>
      <c r="BL1" s="5"/>
      <c r="BM1" s="230" t="s">
        <v>957</v>
      </c>
      <c r="BN1" s="231"/>
      <c r="BO1" s="231"/>
      <c r="BP1" s="231"/>
      <c r="BQ1" s="231"/>
      <c r="BR1" s="231"/>
      <c r="BS1" s="232"/>
      <c r="BT1" s="175"/>
      <c r="CV1" s="173"/>
    </row>
    <row r="2" spans="1:100" s="7" customFormat="1" ht="11.25">
      <c r="A2" s="1"/>
      <c r="B2" s="226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33" t="s">
        <v>958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961</v>
      </c>
      <c r="AT2" s="234"/>
      <c r="AU2" s="234"/>
      <c r="AV2" s="234"/>
      <c r="AW2" s="234"/>
      <c r="AX2" s="234"/>
      <c r="AY2" s="237"/>
      <c r="AZ2" s="6"/>
      <c r="BA2" s="247" t="s">
        <v>962</v>
      </c>
      <c r="BB2" s="248"/>
      <c r="BC2" s="233" t="s">
        <v>959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175"/>
      <c r="CV2" s="173"/>
    </row>
    <row r="3" spans="1:100" s="7" customFormat="1" ht="11.25">
      <c r="A3" s="1"/>
      <c r="B3" s="226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47" t="s">
        <v>963</v>
      </c>
      <c r="AJ3" s="248"/>
      <c r="AK3" s="247" t="s">
        <v>964</v>
      </c>
      <c r="AL3" s="253"/>
      <c r="AM3" s="254"/>
      <c r="AN3" s="255"/>
      <c r="AO3" s="253"/>
      <c r="AP3" s="253"/>
      <c r="AQ3" s="248"/>
      <c r="AR3" s="62"/>
      <c r="AS3" s="251" t="s">
        <v>970</v>
      </c>
      <c r="AT3" s="252"/>
      <c r="AU3" s="251" t="s">
        <v>971</v>
      </c>
      <c r="AV3" s="252"/>
      <c r="AW3" s="251" t="s">
        <v>972</v>
      </c>
      <c r="AX3" s="252"/>
      <c r="AY3" s="62" t="s">
        <v>973</v>
      </c>
      <c r="AZ3" s="62"/>
      <c r="BA3" s="249"/>
      <c r="BB3" s="250"/>
      <c r="BC3" s="247" t="s">
        <v>966</v>
      </c>
      <c r="BD3" s="253"/>
      <c r="BE3" s="253"/>
      <c r="BF3" s="248"/>
      <c r="BG3" s="61"/>
      <c r="BH3" s="241"/>
      <c r="BI3" s="242"/>
      <c r="BJ3" s="242"/>
      <c r="BK3" s="243"/>
      <c r="BL3" s="61"/>
      <c r="BM3" s="230" t="s">
        <v>974</v>
      </c>
      <c r="BN3" s="231"/>
      <c r="BO3" s="231"/>
      <c r="BP3" s="232"/>
      <c r="BQ3" s="230" t="s">
        <v>742</v>
      </c>
      <c r="BR3" s="231"/>
      <c r="BS3" s="232"/>
      <c r="BT3" s="176"/>
      <c r="CV3" s="173"/>
    </row>
    <row r="4" spans="1:100" s="8" customFormat="1" ht="11.25">
      <c r="A4" s="41" t="s">
        <v>975</v>
      </c>
      <c r="B4" s="227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28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v>77.150000000000006</v>
      </c>
      <c r="AR574" s="106">
        <v>0.34930555555555554</v>
      </c>
      <c r="AS574" s="106">
        <v>0.35208333333333336</v>
      </c>
      <c r="AT574" s="106">
        <v>0.41458333333333336</v>
      </c>
      <c r="AU574" s="133"/>
      <c r="AV574" s="133"/>
      <c r="AW574" s="14"/>
      <c r="AX574" s="14"/>
      <c r="AY574" s="158">
        <f t="shared" si="127"/>
        <v>6.25E-2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>
        <v>1</v>
      </c>
      <c r="BI574" s="17"/>
      <c r="BJ574" s="17" t="s">
        <v>1953</v>
      </c>
      <c r="BK574" s="18"/>
      <c r="BL574" s="16"/>
      <c r="BM574" s="128"/>
      <c r="BN574" s="128"/>
      <c r="BO574" s="128"/>
      <c r="BP574" s="18"/>
      <c r="BQ574" s="12" t="str">
        <f t="shared" si="129"/>
        <v>Produção</v>
      </c>
      <c r="BR574" s="19">
        <f t="shared" si="130"/>
        <v>1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1954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1955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>
        <v>0</v>
      </c>
      <c r="AS579" s="106">
        <v>0</v>
      </c>
      <c r="AT579" s="106">
        <v>0</v>
      </c>
      <c r="AU579" s="133"/>
      <c r="AV579" s="133"/>
      <c r="AW579" s="14"/>
      <c r="AX579" s="14"/>
      <c r="AY579" s="158">
        <f t="shared" si="127"/>
        <v>0</v>
      </c>
      <c r="AZ579" s="149"/>
      <c r="BA579" s="107">
        <v>0</v>
      </c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>
        <v>0</v>
      </c>
      <c r="BI579" s="17"/>
      <c r="BJ579" s="17" t="s">
        <v>1872</v>
      </c>
      <c r="BK579" s="18" t="s">
        <v>1956</v>
      </c>
      <c r="BL579" s="16"/>
      <c r="BM579" s="128" t="s">
        <v>440</v>
      </c>
      <c r="BN579" s="128" t="s">
        <v>460</v>
      </c>
      <c r="BO579" s="128" t="s">
        <v>568</v>
      </c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>CCOCirculaçãoIntervaloContrato</v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1957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1958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>
        <v>0.4</v>
      </c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 t="s">
        <v>1959</v>
      </c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1960</v>
      </c>
      <c r="N582" s="125" t="s">
        <v>1961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1937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1650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1650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>
        <v>0.35555555555555557</v>
      </c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1962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 t="s">
        <v>1650</v>
      </c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1963</v>
      </c>
      <c r="I587" s="104" t="s">
        <v>1964</v>
      </c>
      <c r="J587" s="103">
        <v>49</v>
      </c>
      <c r="K587" s="103">
        <v>149</v>
      </c>
      <c r="L587" s="103" t="s">
        <v>593</v>
      </c>
      <c r="M587" s="125" t="s">
        <v>1965</v>
      </c>
      <c r="N587" s="125" t="s">
        <v>1966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1937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>
        <v>0.39583333333333331</v>
      </c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 t="s">
        <v>1967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1964</v>
      </c>
      <c r="I589" s="104" t="s">
        <v>1964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1968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1937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1969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1937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1970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1970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1970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1971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>
        <v>0.39027777777777778</v>
      </c>
      <c r="AT595" s="106">
        <v>0.43194444444444446</v>
      </c>
      <c r="AU595" s="133"/>
      <c r="AV595" s="133"/>
      <c r="AW595" s="14"/>
      <c r="AX595" s="14"/>
      <c r="AY595" s="158">
        <f t="shared" si="133"/>
        <v>4.1666666666666685E-2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>
        <v>1</v>
      </c>
      <c r="BI595" s="17"/>
      <c r="BJ595" s="17" t="s">
        <v>1972</v>
      </c>
      <c r="BK595" s="18"/>
      <c r="BL595" s="16"/>
      <c r="BM595" s="128"/>
      <c r="BN595" s="128"/>
      <c r="BO595" s="128"/>
      <c r="BP595" s="18"/>
      <c r="BQ595" s="12" t="str">
        <f t="shared" si="135"/>
        <v>Produção</v>
      </c>
      <c r="BR595" s="19">
        <f t="shared" si="136"/>
        <v>1.0000000000000004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1973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1974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1973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1974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1973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1975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1974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1970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>
        <v>0</v>
      </c>
      <c r="AS600" s="106">
        <v>0</v>
      </c>
      <c r="AT600" s="106">
        <v>0</v>
      </c>
      <c r="AU600" s="133"/>
      <c r="AV600" s="133"/>
      <c r="AW600" s="14"/>
      <c r="AX600" s="14"/>
      <c r="AY600" s="158">
        <f t="shared" si="133"/>
        <v>0</v>
      </c>
      <c r="AZ600" s="149"/>
      <c r="BA600" s="107">
        <v>0</v>
      </c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>
        <v>0</v>
      </c>
      <c r="BI600" s="17"/>
      <c r="BJ600" s="17" t="s">
        <v>1976</v>
      </c>
      <c r="BK600" s="18" t="s">
        <v>1976</v>
      </c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1970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468:BK470 BK497 BK494:BK495 BK483:BK484 BK500:BK1001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60" t="s">
        <v>1977</v>
      </c>
      <c r="C2" s="260"/>
      <c r="D2" s="260"/>
      <c r="E2" s="260"/>
      <c r="F2" s="260"/>
      <c r="G2" s="260"/>
    </row>
    <row r="3" spans="2:7" ht="15" customHeight="1">
      <c r="B3" s="261"/>
      <c r="C3" s="261"/>
      <c r="D3" s="261"/>
      <c r="E3" s="261"/>
      <c r="F3" s="261"/>
      <c r="G3" s="261"/>
    </row>
    <row r="4" spans="2:7">
      <c r="B4" s="154" t="s">
        <v>1978</v>
      </c>
      <c r="C4" s="154" t="s">
        <v>1979</v>
      </c>
      <c r="D4" s="154" t="s">
        <v>1980</v>
      </c>
      <c r="E4" s="154" t="s">
        <v>1981</v>
      </c>
      <c r="F4" s="154" t="s">
        <v>4</v>
      </c>
      <c r="G4" s="154" t="s">
        <v>1982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1983</v>
      </c>
      <c r="C6" s="155">
        <v>407867</v>
      </c>
      <c r="D6" s="155" t="s">
        <v>1984</v>
      </c>
      <c r="E6" s="155" t="s">
        <v>826</v>
      </c>
      <c r="F6" s="155" t="s">
        <v>1985</v>
      </c>
      <c r="G6" s="156"/>
    </row>
    <row r="7" spans="2:7">
      <c r="B7" s="167" t="s">
        <v>1986</v>
      </c>
      <c r="C7" s="167">
        <v>293644</v>
      </c>
      <c r="D7" s="167" t="s">
        <v>1987</v>
      </c>
      <c r="E7" s="167" t="s">
        <v>826</v>
      </c>
      <c r="F7" s="167" t="s">
        <v>1985</v>
      </c>
      <c r="G7" s="168" t="s">
        <v>1988</v>
      </c>
    </row>
    <row r="8" spans="2:7">
      <c r="B8" s="155" t="s">
        <v>1989</v>
      </c>
      <c r="C8" s="155">
        <v>256790</v>
      </c>
      <c r="D8" s="155" t="s">
        <v>1990</v>
      </c>
      <c r="E8" s="155" t="s">
        <v>827</v>
      </c>
      <c r="F8" s="155" t="s">
        <v>1991</v>
      </c>
      <c r="G8" s="156">
        <v>46357</v>
      </c>
    </row>
    <row r="9" spans="2:7" ht="29.25">
      <c r="B9" s="155" t="s">
        <v>1992</v>
      </c>
      <c r="C9" s="155"/>
      <c r="D9" s="155"/>
      <c r="E9" s="155" t="s">
        <v>827</v>
      </c>
      <c r="F9" s="155" t="s">
        <v>1991</v>
      </c>
      <c r="G9" s="156" t="s">
        <v>1993</v>
      </c>
    </row>
    <row r="10" spans="2:7">
      <c r="B10" s="155" t="s">
        <v>1994</v>
      </c>
      <c r="C10" s="155">
        <v>265193</v>
      </c>
      <c r="D10" s="155" t="s">
        <v>1995</v>
      </c>
      <c r="E10" s="155" t="s">
        <v>828</v>
      </c>
      <c r="F10" s="155" t="s">
        <v>54</v>
      </c>
      <c r="G10" s="155" t="s">
        <v>1996</v>
      </c>
    </row>
    <row r="11" spans="2:7">
      <c r="B11" s="155" t="s">
        <v>1997</v>
      </c>
      <c r="C11" s="155">
        <v>293716</v>
      </c>
      <c r="D11" s="155" t="s">
        <v>1998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1999</v>
      </c>
      <c r="C12" s="155">
        <v>257258</v>
      </c>
      <c r="D12" s="155" t="s">
        <v>2000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2001</v>
      </c>
      <c r="C13" s="155">
        <v>371147</v>
      </c>
      <c r="D13" s="155" t="s">
        <v>2002</v>
      </c>
      <c r="E13" s="155" t="s">
        <v>829</v>
      </c>
      <c r="F13" s="155" t="s">
        <v>71</v>
      </c>
      <c r="G13" s="155" t="s">
        <v>1996</v>
      </c>
    </row>
    <row r="14" spans="2:7">
      <c r="B14" s="155" t="s">
        <v>2003</v>
      </c>
      <c r="C14" s="155">
        <v>259230</v>
      </c>
      <c r="D14" s="155" t="s">
        <v>2004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2005</v>
      </c>
      <c r="C15" s="155">
        <v>370705</v>
      </c>
      <c r="D15" s="155"/>
      <c r="E15" s="155" t="s">
        <v>829</v>
      </c>
      <c r="F15" s="155" t="s">
        <v>71</v>
      </c>
      <c r="G15" s="155" t="s">
        <v>1996</v>
      </c>
    </row>
    <row r="16" spans="2:7" ht="29.25">
      <c r="B16" s="155" t="s">
        <v>2006</v>
      </c>
      <c r="C16" s="155">
        <v>258542</v>
      </c>
      <c r="D16" s="155" t="s">
        <v>2007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2008</v>
      </c>
      <c r="C17" s="155">
        <v>257050</v>
      </c>
      <c r="D17" s="155" t="s">
        <v>2009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11" sqref="F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62" t="s">
        <v>2010</v>
      </c>
      <c r="C2" s="262"/>
      <c r="D2" s="262"/>
      <c r="E2" s="262"/>
      <c r="F2" s="262"/>
      <c r="G2" s="262"/>
    </row>
    <row r="3" spans="2:7" ht="19.5" customHeight="1">
      <c r="B3" s="262"/>
      <c r="C3" s="262"/>
      <c r="D3" s="262"/>
      <c r="E3" s="262"/>
      <c r="F3" s="262"/>
      <c r="G3" s="262"/>
    </row>
    <row r="4" spans="2:7" ht="19.5" customHeight="1">
      <c r="B4" s="157" t="s">
        <v>686</v>
      </c>
      <c r="C4" s="157" t="s">
        <v>2011</v>
      </c>
      <c r="D4" s="157" t="s">
        <v>2012</v>
      </c>
      <c r="E4" s="157" t="s">
        <v>2013</v>
      </c>
      <c r="F4" s="154" t="s">
        <v>2014</v>
      </c>
      <c r="G4" s="157" t="s">
        <v>2015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2016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2017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2016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2016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2016</v>
      </c>
      <c r="G10" s="160"/>
    </row>
    <row r="11" spans="2:7" ht="19.5" customHeight="1">
      <c r="B11" s="160" t="s">
        <v>2018</v>
      </c>
      <c r="C11" s="160">
        <v>9038</v>
      </c>
      <c r="D11" s="161">
        <v>46076</v>
      </c>
      <c r="E11" s="160">
        <v>8698</v>
      </c>
      <c r="F11" s="162" t="s">
        <v>2019</v>
      </c>
      <c r="G11" s="160"/>
    </row>
    <row r="12" spans="2:7" ht="19.5" customHeight="1">
      <c r="B12" s="160" t="s">
        <v>752</v>
      </c>
      <c r="C12" s="160" t="s">
        <v>2020</v>
      </c>
      <c r="D12" s="161">
        <v>46066</v>
      </c>
      <c r="E12" s="160">
        <v>9500</v>
      </c>
      <c r="F12" s="162" t="s">
        <v>2021</v>
      </c>
      <c r="G12" s="160"/>
    </row>
    <row r="13" spans="2:7" ht="19.5" customHeight="1">
      <c r="B13" s="160" t="s">
        <v>752</v>
      </c>
      <c r="C13" s="160" t="s">
        <v>2022</v>
      </c>
      <c r="D13" s="161">
        <v>46066</v>
      </c>
      <c r="E13" s="160">
        <v>10500</v>
      </c>
      <c r="F13" s="162" t="s">
        <v>2021</v>
      </c>
      <c r="G13" s="160"/>
    </row>
    <row r="14" spans="2:7" ht="19.5" customHeight="1">
      <c r="B14" s="160" t="s">
        <v>752</v>
      </c>
      <c r="C14" s="160" t="s">
        <v>2023</v>
      </c>
      <c r="D14" s="161">
        <v>46066</v>
      </c>
      <c r="E14" s="160">
        <v>9000</v>
      </c>
      <c r="F14" s="162" t="s">
        <v>2021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63"/>
      <c r="B1" s="264"/>
      <c r="C1" s="265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6" t="s">
        <v>1043</v>
      </c>
      <c r="Q1" s="267"/>
      <c r="R1" s="109"/>
      <c r="S1" s="82"/>
      <c r="T1" s="84"/>
      <c r="U1" s="268" t="s">
        <v>2024</v>
      </c>
      <c r="V1" s="268"/>
      <c r="W1" s="268"/>
    </row>
    <row r="2" spans="1:23" ht="15" customHeight="1">
      <c r="A2" s="85" t="s">
        <v>2025</v>
      </c>
      <c r="B2" s="85" t="s">
        <v>2026</v>
      </c>
      <c r="C2" s="85" t="s">
        <v>411</v>
      </c>
      <c r="D2" s="86" t="s">
        <v>995</v>
      </c>
      <c r="E2" s="86" t="s">
        <v>4</v>
      </c>
      <c r="F2" s="86" t="s">
        <v>2027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2028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9" t="s">
        <v>2029</v>
      </c>
      <c r="D5" s="270"/>
      <c r="E5" s="270"/>
      <c r="F5" s="270"/>
      <c r="G5" s="270"/>
      <c r="H5" s="270"/>
      <c r="I5" s="270"/>
      <c r="J5" s="271"/>
      <c r="K5" s="272" t="s">
        <v>2030</v>
      </c>
      <c r="L5" s="273"/>
      <c r="M5" s="273"/>
      <c r="N5" s="273"/>
      <c r="O5" s="274" t="s">
        <v>2031</v>
      </c>
      <c r="P5" s="275"/>
    </row>
    <row r="6" spans="1:16" s="72" customFormat="1" ht="15" customHeight="1">
      <c r="A6" s="64" t="s">
        <v>2027</v>
      </c>
      <c r="B6" s="73" t="s">
        <v>2026</v>
      </c>
      <c r="C6" s="74" t="s">
        <v>995</v>
      </c>
      <c r="D6" s="75" t="s">
        <v>996</v>
      </c>
      <c r="E6" s="74" t="s">
        <v>2032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2033</v>
      </c>
      <c r="M6" s="78" t="s">
        <v>611</v>
      </c>
      <c r="N6" s="79" t="s">
        <v>990</v>
      </c>
      <c r="O6" s="152" t="s">
        <v>1033</v>
      </c>
      <c r="P6" s="130" t="s">
        <v>2034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>
        <f>IF(SP_SUL!BH574="","*",SP_SUL!BH574)</f>
        <v>1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>
        <f>IF(SP_SUL!BH579="","*",SP_SUL!BH579)</f>
        <v>0</v>
      </c>
      <c r="P579" s="143" t="str">
        <f>IF($A$2=1,IF(SP_SUL!BJ579="","*",SP_SUL!BJ579),IF(SP_SUL!BK579="","*",SP_SUL!BK579))</f>
        <v>Cancelado / CCO.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>
        <f>IF(SP_SUL!BH595="","*",SP_SUL!BH595)</f>
        <v>1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>
        <f>IF(SP_SUL!BH600="","*",SP_SUL!BH600)</f>
        <v>0</v>
      </c>
      <c r="P600" s="143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2035</v>
      </c>
      <c r="C2" s="119" t="s">
        <v>980</v>
      </c>
      <c r="D2" s="74" t="s">
        <v>982</v>
      </c>
      <c r="E2" s="74" t="s">
        <v>2036</v>
      </c>
      <c r="F2" s="97" t="s">
        <v>2037</v>
      </c>
      <c r="G2" s="74" t="s">
        <v>2038</v>
      </c>
      <c r="H2" s="74" t="s">
        <v>2039</v>
      </c>
      <c r="I2" s="74" t="s">
        <v>2040</v>
      </c>
      <c r="J2" s="74" t="s">
        <v>2041</v>
      </c>
      <c r="K2" s="76" t="s">
        <v>2042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2043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2026-02-23T12:47:35Z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