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16" documentId="8_{B6337239-1A00-434D-AAD0-422EA1FEB5AE}" xr6:coauthVersionLast="47" xr6:coauthVersionMax="47" xr10:uidLastSave="{9C75ADF8-F294-4B01-BD42-58327D653B3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<sst xmlns="http://schemas.openxmlformats.org/spreadsheetml/2006/main" count="5143" uniqueCount="1497">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</sst>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K69" activePane="topRight" state="frozen"/>
      <selection pane="topRight" activeCell="BO79" sqref="BO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1429</v>
      </c>
      <c r="BK75" s="14" t="s">
        <v>1429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1430</v>
      </c>
      <c r="BK76" s="14" t="s">
        <v>1430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 t="s">
        <v>1434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1440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/>
      <c r="I84" s="135"/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/>
      <c r="P84" s="135"/>
      <c r="Q84" s="71"/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e">
        <f t="shared" si="8"/>
        <v>#DIV/0!</v>
      </c>
      <c r="BR84" s="15" t="e">
        <f t="shared" si="9"/>
        <v>#DIV/0!</v>
      </c>
      <c r="BS84" s="15" t="e">
        <f t="shared" si="10"/>
        <v>#DIV/0!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/>
      <c r="I85" s="135"/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/>
      <c r="P85" s="135"/>
      <c r="Q85" s="71"/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e">
        <f t="shared" si="8"/>
        <v>#DIV/0!</v>
      </c>
      <c r="BR85" s="15" t="e">
        <f t="shared" si="9"/>
        <v>#DIV/0!</v>
      </c>
      <c r="BS85" s="15" t="e">
        <f t="shared" si="10"/>
        <v>#DIV/0!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6.25E-2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</v>
      </c>
      <c r="B92" s="133"/>
      <c r="C92" s="7" t="str">
        <f>IF(BS_CONTROLE[[#This Row],[DATA]]="","",WEEKNUM(BS_CONTROLE[[#This Row],[DATA]]))</f>
        <v/>
      </c>
      <c r="D92" s="45" t="s">
        <v>240</v>
      </c>
      <c r="E92" s="185">
        <v>110</v>
      </c>
      <c r="F92" s="134"/>
      <c r="G92" s="8" t="e">
        <f>IF(D92="","*",VLOOKUP(F92,BS_ATIVIDADE[#All],3,FALSE))</f>
        <v>#N/A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e">
        <f>IF(D92="","*",VLOOKUP(AI92,BS_ATIVIDADE[#Data],3,FALSE))</f>
        <v>#N/A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</v>
      </c>
      <c r="B94" s="133"/>
      <c r="C94" s="7" t="str">
        <f>IF(BS_CONTROLE[[#This Row],[DATA]]="","",WEEKNUM(BS_CONTROLE[[#This Row],[DATA]]))</f>
        <v/>
      </c>
      <c r="D94" s="45" t="s">
        <v>192</v>
      </c>
      <c r="E94" s="185">
        <v>112</v>
      </c>
      <c r="F94" s="134"/>
      <c r="G94" s="8" t="e">
        <f>IF(D94="","*",VLOOKUP(F94,BS_ATIVIDADE[#All],3,FALSE))</f>
        <v>#N/A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e">
        <f>IF(D94="","*",VLOOKUP(AI94,BS_ATIVIDADE[#Data],3,FALSE))</f>
        <v>#N/A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1441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8:BK80 BK73:BK76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*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*</v>
      </c>
      <c r="J82" s="96" t="str">
        <f>IF(FN_MC!I84="","*",FN_MC!I84)</f>
        <v>*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 t="str">
        <f>IF(FN_MC!O84="","*",FN_MC!O84)</f>
        <v>*</v>
      </c>
      <c r="Q82" s="107" t="str">
        <f>IF(FN_MC!P84="","*",FN_MC!P84)</f>
        <v>*</v>
      </c>
      <c r="R82" s="96" t="str">
        <f>IF(FN_MC!Q84="","*",CONCATENATE(FN_MC!Q84," ",FN_MC!R84))</f>
        <v>*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*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*</v>
      </c>
      <c r="J83" s="96" t="str">
        <f>IF(FN_MC!I85="","*",FN_MC!I85)</f>
        <v>*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 t="str">
        <f>IF(FN_MC!O85="","*",FN_MC!O85)</f>
        <v>*</v>
      </c>
      <c r="Q83" s="107" t="str">
        <f>IF(FN_MC!P85="","*",FN_MC!P85)</f>
        <v>*</v>
      </c>
      <c r="R83" s="96" t="str">
        <f>IF(FN_MC!Q85="","*",CONCATENATE(FN_MC!Q85," ",FN_MC!R85))</f>
        <v>*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6.25E-2</v>
      </c>
      <c r="R86" s="96" t="str">
        <f>IF(FN_MC!Q88="","*",CONCATENATE(FN_MC!Q88," ",FN_MC!R88))</f>
        <v>1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*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 t="str">
        <f>IF(FN_MC!B92="","*",FN_MC!B92)</f>
        <v>*</v>
      </c>
      <c r="G90" s="96" t="str">
        <f>IF(FN_MC!D92="","*",FN_MC!D92)</f>
        <v>W50</v>
      </c>
      <c r="H90" s="96" t="str">
        <f>IF(FN_MC!F92="","*",FN_MC!F92)</f>
        <v>*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 t="str">
        <f>IF(FN_MC!B94="","*",FN_MC!B94)</f>
        <v>*</v>
      </c>
      <c r="G92" s="96" t="str">
        <f>IF(FN_MC!D94="","*",FN_MC!D94)</f>
        <v>V66</v>
      </c>
      <c r="H92" s="96" t="str">
        <f>IF(FN_MC!F94="","*",FN_MC!F94)</f>
        <v>*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 t="str">
        <f>IF(FN_MC!O94="","*",FN_MC!O94)</f>
        <v>*</v>
      </c>
      <c r="Q92" s="107" t="str">
        <f>IF(FN_MC!P94="","*",FN_MC!P94)</f>
        <v>*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*</v>
      </c>
      <c r="F104" s="114" t="str">
        <f>IF(FN_MC!M84="","*",FN_MC!M84)</f>
        <v>TAL-TSF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*</v>
      </c>
      <c r="F105" s="114" t="str">
        <f>IF(FN_MC!M85="","*",FN_MC!M85)</f>
        <v>TAL-TSF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*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*</v>
      </c>
      <c r="G108" s="87" t="str">
        <f>IF(FN_MC!M84="","*",FN_MC!M84)</f>
        <v>TAL-TSF</v>
      </c>
      <c r="H108" s="125">
        <f>IF(FN_MC!K84="","*",FN_MC!K84)</f>
        <v>710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*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*</v>
      </c>
      <c r="G109" s="87" t="str">
        <f>IF(FN_MC!M85="","*",FN_MC!M85)</f>
        <v>TAL-TSF</v>
      </c>
      <c r="H109" s="125">
        <f>IF(FN_MC!K85="","*",FN_MC!K85)</f>
        <v>704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*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6.25E-2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*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2026-02-09T16:05:49Z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