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81" documentId="8_{B6337239-1A00-434D-AAD0-422EA1FEB5AE}" xr6:coauthVersionLast="47" xr6:coauthVersionMax="47" xr10:uidLastSave="{1B1953DD-EC49-420E-8938-085EF91515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AJ119" i="1"/>
  <c r="AK119" i="1"/>
  <c r="K118" i="11" s="1"/>
  <c r="AL119" i="1"/>
  <c r="AO119" i="1"/>
  <c r="BE119" i="1" s="1"/>
  <c r="AP119" i="1"/>
  <c r="M118" i="11" s="1"/>
  <c r="AQ119" i="1"/>
  <c r="AY119" i="1"/>
  <c r="BB119" i="1"/>
  <c r="BC119" i="1" a="1"/>
  <c r="BC119" i="1" s="1"/>
  <c r="BD119" i="1" a="1"/>
  <c r="BD119" i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AI122" i="1"/>
  <c r="AJ122" i="1"/>
  <c r="AK122" i="1"/>
  <c r="K121" i="11" s="1"/>
  <c r="AL122" i="1"/>
  <c r="AO122" i="1"/>
  <c r="BE122" i="1" s="1"/>
  <c r="AP122" i="1"/>
  <c r="M121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AJ125" i="1"/>
  <c r="AK125" i="1"/>
  <c r="K124" i="11" s="1"/>
  <c r="AL125" i="1"/>
  <c r="AO125" i="1"/>
  <c r="BE125" i="1" s="1"/>
  <c r="AP125" i="1"/>
  <c r="M124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D127" i="1" a="1"/>
  <c r="BD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607" i="1" l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<sst xmlns="http://schemas.openxmlformats.org/spreadsheetml/2006/main" count="4280" uniqueCount="1334">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</sst>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J1" activePane="topRight" state="frozen"/>
      <selection pane="topRight" activeCell="BB12" sqref="BB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1234</v>
      </c>
      <c r="BK10" s="14"/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1235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1236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1237</v>
      </c>
      <c r="BK11" s="14" t="s">
        <v>1238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1239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0.41458333333333336</v>
      </c>
      <c r="AU12" s="32"/>
      <c r="AV12" s="32"/>
      <c r="AW12" s="32"/>
      <c r="AX12" s="32"/>
      <c r="AY12" s="184">
        <f t="shared" si="2"/>
        <v>5.555555555555558E-2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1240</v>
      </c>
      <c r="BK12" s="14" t="s">
        <v>1240</v>
      </c>
      <c r="BL12" s="13"/>
      <c r="BM12" s="12"/>
      <c r="BN12" s="12"/>
      <c r="BO12" s="130"/>
      <c r="BP12" s="14"/>
      <c r="BQ12" s="10" t="str">
        <f t="shared" si="3"/>
        <v>Produção e Intervalo</v>
      </c>
      <c r="BR12" s="15">
        <f t="shared" si="4"/>
        <v>0.66666666666666696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1241</v>
      </c>
      <c r="W13" s="135" t="s">
        <v>1239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1242</v>
      </c>
      <c r="BK13" s="14" t="s">
        <v>1243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1244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1245</v>
      </c>
      <c r="W14" s="135" t="s">
        <v>1246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1247</v>
      </c>
      <c r="BK14" s="14" t="s">
        <v>1247</v>
      </c>
      <c r="BL14" s="13"/>
      <c r="BM14" s="12" t="s">
        <v>991</v>
      </c>
      <c r="BN14" s="12" t="s">
        <v>981</v>
      </c>
      <c r="BO14" s="130" t="s">
        <v>1082</v>
      </c>
      <c r="BP14" s="14" t="s">
        <v>1248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1239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1250</v>
      </c>
      <c r="BK15" s="14" t="s">
        <v>1251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10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 t="shared" si="2"/>
        <v>0</v>
      </c>
      <c r="AZ16" s="11"/>
      <c r="BA16" s="60"/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Produção e Intervalo</v>
      </c>
      <c r="BR16" s="15">
        <f t="shared" si="4"/>
        <v>0</v>
      </c>
      <c r="BS16" s="15">
        <f t="shared" si="5"/>
        <v>0</v>
      </c>
      <c r="BT16" s="157" t="str">
        <f t="shared" si="6"/>
        <v/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1253</v>
      </c>
      <c r="W18" s="135" t="s">
        <v>1254</v>
      </c>
      <c r="X18" s="152" t="s">
        <v>966</v>
      </c>
      <c r="Y18" s="129"/>
      <c r="Z18" s="129"/>
      <c r="AA18" s="71" t="s">
        <v>1255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1235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1256</v>
      </c>
      <c r="N19" s="149" t="s">
        <v>1257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1258</v>
      </c>
      <c r="W19" s="135" t="s">
        <v>1259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1260</v>
      </c>
      <c r="W20" s="135" t="s">
        <v>1261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1260</v>
      </c>
      <c r="W21" s="135" t="s">
        <v>1261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1244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1262</v>
      </c>
      <c r="N22" s="149" t="s">
        <v>1263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1264</v>
      </c>
      <c r="W22" s="135" t="s">
        <v>1265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1266</v>
      </c>
      <c r="W23" s="135" t="s">
        <v>1261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1267</v>
      </c>
      <c r="W24" s="135" t="s">
        <v>1268</v>
      </c>
      <c r="X24" s="152" t="s">
        <v>961</v>
      </c>
      <c r="Y24" s="129"/>
      <c r="Z24" s="129"/>
      <c r="AA24" s="71" t="s">
        <v>1269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1270</v>
      </c>
      <c r="N25" s="149" t="s">
        <v>1271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1272</v>
      </c>
      <c r="W25" s="135" t="s">
        <v>1273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1274</v>
      </c>
      <c r="I27" s="135" t="s">
        <v>1275</v>
      </c>
      <c r="J27" s="151">
        <v>102</v>
      </c>
      <c r="K27" s="151">
        <v>50</v>
      </c>
      <c r="L27" s="71" t="s">
        <v>602</v>
      </c>
      <c r="M27" s="149" t="s">
        <v>1276</v>
      </c>
      <c r="N27" s="149" t="s">
        <v>1277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1278</v>
      </c>
      <c r="W27" s="135" t="s">
        <v>1273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1279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1280</v>
      </c>
      <c r="E3" s="186" t="s">
        <v>1281</v>
      </c>
      <c r="F3" s="186" t="s">
        <v>1282</v>
      </c>
      <c r="G3" s="186" t="s">
        <v>1283</v>
      </c>
      <c r="H3" s="186" t="s">
        <v>1284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1285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1286</v>
      </c>
      <c r="D10" s="187">
        <v>9049</v>
      </c>
      <c r="E10" s="188">
        <v>46044</v>
      </c>
      <c r="F10" s="187" t="s">
        <v>1287</v>
      </c>
      <c r="G10" s="187" t="s">
        <v>1288</v>
      </c>
      <c r="H10" s="187"/>
    </row>
    <row r="11" spans="3:8">
      <c r="C11" s="187" t="s">
        <v>1286</v>
      </c>
      <c r="D11" s="187">
        <v>9044</v>
      </c>
      <c r="E11" s="188">
        <v>46044</v>
      </c>
      <c r="F11" s="187" t="s">
        <v>1289</v>
      </c>
      <c r="G11" s="187" t="s">
        <v>1290</v>
      </c>
      <c r="H11" s="187"/>
    </row>
    <row r="12" spans="3:8">
      <c r="C12" s="187" t="s">
        <v>1286</v>
      </c>
      <c r="D12" s="187">
        <v>762</v>
      </c>
      <c r="E12" s="188">
        <v>46044</v>
      </c>
      <c r="F12" s="187" t="s">
        <v>1291</v>
      </c>
      <c r="G12" s="187" t="s">
        <v>1290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1292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1293</v>
      </c>
      <c r="C4" s="191" t="s">
        <v>1294</v>
      </c>
      <c r="D4" s="191" t="s">
        <v>1295</v>
      </c>
      <c r="E4" s="191" t="s">
        <v>1296</v>
      </c>
      <c r="F4" s="191" t="s">
        <v>4</v>
      </c>
      <c r="G4" s="191" t="s">
        <v>1297</v>
      </c>
    </row>
    <row r="5" spans="2:7">
      <c r="B5" s="192" t="s">
        <v>1298</v>
      </c>
      <c r="C5" s="192">
        <v>309525</v>
      </c>
      <c r="D5" s="192" t="s">
        <v>1299</v>
      </c>
      <c r="E5" s="192" t="s">
        <v>840</v>
      </c>
      <c r="F5" s="192" t="s">
        <v>1300</v>
      </c>
      <c r="G5" s="193">
        <v>46296</v>
      </c>
    </row>
    <row r="6" spans="2:7">
      <c r="B6" s="192" t="s">
        <v>1301</v>
      </c>
      <c r="C6" s="192">
        <v>257410</v>
      </c>
      <c r="D6" s="192" t="s">
        <v>1302</v>
      </c>
      <c r="E6" s="192" t="s">
        <v>840</v>
      </c>
      <c r="F6" s="192" t="s">
        <v>1300</v>
      </c>
      <c r="G6" s="193"/>
    </row>
    <row r="7" spans="2:7">
      <c r="B7" s="192" t="s">
        <v>1303</v>
      </c>
      <c r="C7" s="192">
        <v>256875</v>
      </c>
      <c r="D7" s="192" t="s">
        <v>1304</v>
      </c>
      <c r="E7" s="192" t="s">
        <v>840</v>
      </c>
      <c r="F7" s="192" t="s">
        <v>1300</v>
      </c>
      <c r="G7" s="193">
        <v>46296</v>
      </c>
    </row>
    <row r="8" spans="2:7">
      <c r="B8" s="192" t="s">
        <v>1305</v>
      </c>
      <c r="C8" s="192">
        <v>257278</v>
      </c>
      <c r="D8" s="192" t="s">
        <v>1306</v>
      </c>
      <c r="E8" s="192" t="s">
        <v>831</v>
      </c>
      <c r="F8" s="192" t="s">
        <v>1307</v>
      </c>
      <c r="G8" s="193">
        <v>46235</v>
      </c>
    </row>
    <row r="9" spans="2:7">
      <c r="B9" s="192" t="s">
        <v>1308</v>
      </c>
      <c r="C9" s="192">
        <v>261794</v>
      </c>
      <c r="D9" s="192" t="s">
        <v>1309</v>
      </c>
      <c r="E9" s="192" t="s">
        <v>831</v>
      </c>
      <c r="F9" s="192" t="s">
        <v>1307</v>
      </c>
      <c r="G9" s="193">
        <v>46082</v>
      </c>
    </row>
    <row r="10" spans="2:7">
      <c r="B10" s="192" t="s">
        <v>1310</v>
      </c>
      <c r="C10" s="192">
        <v>257033</v>
      </c>
      <c r="D10" s="192" t="s">
        <v>1311</v>
      </c>
      <c r="E10" s="192" t="s">
        <v>831</v>
      </c>
      <c r="F10" s="192" t="s">
        <v>21</v>
      </c>
      <c r="G10" s="192" t="s">
        <v>1312</v>
      </c>
    </row>
    <row r="11" spans="2:7">
      <c r="B11" s="192" t="s">
        <v>1313</v>
      </c>
      <c r="C11" s="192">
        <v>396578</v>
      </c>
      <c r="D11" s="192" t="s">
        <v>1314</v>
      </c>
      <c r="E11" s="192" t="s">
        <v>831</v>
      </c>
      <c r="F11" s="192" t="s">
        <v>21</v>
      </c>
      <c r="G11" s="192" t="s">
        <v>1312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1316</v>
      </c>
      <c r="B2" s="91" t="s">
        <v>1317</v>
      </c>
      <c r="C2" s="91" t="s">
        <v>598</v>
      </c>
      <c r="D2" s="92" t="s">
        <v>1172</v>
      </c>
      <c r="E2" s="92" t="s">
        <v>4</v>
      </c>
      <c r="F2" s="92" t="s">
        <v>1318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1319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MALHA CENTRAL</v>
      </c>
      <c r="E11" s="96" t="str">
        <f>IF(FN_MC!T16="","*",FN_MC!T16)</f>
        <v>PPN-POV</v>
      </c>
      <c r="F11" s="96">
        <f>IF(FN_MC!B16="","*",FN_MC!B16)</f>
        <v>46055</v>
      </c>
      <c r="G11" s="96" t="str">
        <f>IF(FN_MC!D16="","*",FN_MC!D16)</f>
        <v>CARLOS NEVES (TP-521)</v>
      </c>
      <c r="H11" s="96" t="str">
        <f>IF(FN_MC!F16="","*",FN_MC!F16)</f>
        <v>PDM - SUBSTITUIÇÃO - TRILHO</v>
      </c>
      <c r="I11" s="96" t="str">
        <f>IF(FN_MC!H16="","*",FN_MC!H16)</f>
        <v>-</v>
      </c>
      <c r="J11" s="96" t="str">
        <f>IF(FN_MC!I16="","*",FN_MC!I16)</f>
        <v>-</v>
      </c>
      <c r="K11" s="96" t="str">
        <f>IF(FN_MC!M16="","*",FN_MC!M16)</f>
        <v>POV-PJA</v>
      </c>
      <c r="L11" s="196" t="str">
        <f>IF(FN_MC!N16="","*",FN_MC!N16)</f>
        <v>POVPJA</v>
      </c>
      <c r="M11" s="97">
        <f>IF(FN_MC!J16="","*",FN_MC!J16)</f>
        <v>101</v>
      </c>
      <c r="N11" s="183">
        <f>IF(FN_MC!K16="","*",FN_MC!K16)</f>
        <v>1494</v>
      </c>
      <c r="O11" s="183" t="str">
        <f>IF(FN_MC!L16="","*",FN_MC!L16)</f>
        <v>-</v>
      </c>
      <c r="P11" s="107">
        <f>IF(FN_MC!O16="","*",FN_MC!O16)</f>
        <v>0.45833333333333331</v>
      </c>
      <c r="Q11" s="107">
        <f>IF(FN_MC!P16="","*",FN_MC!P16)</f>
        <v>8.3333333333333329E-2</v>
      </c>
      <c r="R11" s="96" t="str">
        <f>IF(FN_MC!Q16="","*",CONCATENATE(FN_MC!Q16," ",FN_MC!R16))</f>
        <v>10 M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1320</v>
      </c>
      <c r="C2" s="83" t="s">
        <v>1157</v>
      </c>
      <c r="D2" s="83" t="s">
        <v>1159</v>
      </c>
      <c r="E2" s="83" t="s">
        <v>1321</v>
      </c>
      <c r="F2" s="83" t="s">
        <v>1322</v>
      </c>
      <c r="G2" s="83" t="s">
        <v>1323</v>
      </c>
      <c r="H2" s="83" t="s">
        <v>1324</v>
      </c>
      <c r="I2" s="83" t="s">
        <v>1325</v>
      </c>
      <c r="J2" s="83" t="s">
        <v>1326</v>
      </c>
      <c r="K2" s="109" t="s">
        <v>1327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1328</v>
      </c>
      <c r="D5" s="263"/>
      <c r="E5" s="263"/>
      <c r="F5" s="263"/>
      <c r="G5" s="263"/>
      <c r="H5" s="263"/>
      <c r="I5" s="263"/>
      <c r="J5" s="264"/>
      <c r="K5" s="265" t="s">
        <v>1329</v>
      </c>
      <c r="L5" s="266"/>
      <c r="M5" s="266"/>
      <c r="N5" s="266"/>
      <c r="O5" s="267" t="s">
        <v>1330</v>
      </c>
      <c r="P5" s="268"/>
      <c r="Q5" s="269"/>
    </row>
    <row r="6" spans="1:17" s="81" customFormat="1" ht="15.75" customHeight="1">
      <c r="A6" s="75" t="s">
        <v>1318</v>
      </c>
      <c r="B6" s="82" t="s">
        <v>1317</v>
      </c>
      <c r="C6" s="83" t="s">
        <v>1172</v>
      </c>
      <c r="D6" s="84" t="s">
        <v>1173</v>
      </c>
      <c r="E6" s="83" t="s">
        <v>1331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1332</v>
      </c>
      <c r="M6" s="116" t="s">
        <v>620</v>
      </c>
      <c r="N6" s="117" t="s">
        <v>1167</v>
      </c>
      <c r="O6" s="165" t="s">
        <v>1210</v>
      </c>
      <c r="P6" s="128"/>
      <c r="Q6" s="139" t="s">
        <v>1333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>
        <f>IF(FN_MC!B16="","*",FN_MC!B16)</f>
        <v>46055</v>
      </c>
      <c r="B15" s="86" t="str">
        <f>IF(FN_MC!X16="","*",FN_MC!X16)</f>
        <v>*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2026-02-02T16:13:06Z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