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62" documentId="120_S{118792C3-22EF-5104-A093-F22BFE3913F3}" xr6:coauthVersionLast="47" xr6:coauthVersionMax="47" xr10:uidLastSave="{87C64695-B5F5-4BBC-AE52-84445FFF5CD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AN782" i="1" l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<sst xmlns="http://schemas.openxmlformats.org/spreadsheetml/2006/main" count="3348" uniqueCount="1152">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</sst>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3" headerRowBorderDxfId="191" tableBorderDxfId="192" totalsRowBorderDxfId="19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9" dataDxfId="178" headerRowBorderDxfId="176" tableBorderDxfId="177">
  <autoFilter ref="A1:A215" xr:uid="{0436727B-5FB8-4B0E-A1C6-DFB9231E4B16}"/>
  <tableColumns count="1">
    <tableColumn id="1" xr3:uid="{D0196BA9-8675-415E-BBE0-E5D0002285D2}" name="BLOCO" dataDxfId="1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W35" activePane="topRight" state="frozen"/>
      <selection pane="topRight" activeCell="AH51" sqref="AH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5" t="s">
        <v>915</v>
      </c>
      <c r="C1" s="176"/>
      <c r="D1" s="176"/>
      <c r="E1" s="3"/>
      <c r="F1" s="175" t="s">
        <v>916</v>
      </c>
      <c r="G1" s="176"/>
      <c r="H1" s="177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8"/>
      <c r="AH1" s="5"/>
      <c r="AI1" s="185" t="s">
        <v>917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918</v>
      </c>
      <c r="BI1" s="191"/>
      <c r="BJ1" s="191"/>
      <c r="BK1" s="192"/>
      <c r="BL1" s="5"/>
      <c r="BM1" s="182" t="s">
        <v>919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5" t="s">
        <v>920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923</v>
      </c>
      <c r="AT2" s="186"/>
      <c r="AU2" s="186"/>
      <c r="AV2" s="186"/>
      <c r="AW2" s="186"/>
      <c r="AX2" s="186"/>
      <c r="AY2" s="189"/>
      <c r="AZ2" s="6"/>
      <c r="BA2" s="179" t="s">
        <v>924</v>
      </c>
      <c r="BB2" s="181"/>
      <c r="BC2" s="185" t="s">
        <v>921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9" t="s">
        <v>925</v>
      </c>
      <c r="AJ3" s="181"/>
      <c r="AK3" s="179" t="s">
        <v>926</v>
      </c>
      <c r="AL3" s="180"/>
      <c r="AM3" s="201"/>
      <c r="AN3" s="202"/>
      <c r="AO3" s="180"/>
      <c r="AP3" s="180"/>
      <c r="AQ3" s="181"/>
      <c r="AR3" s="63"/>
      <c r="AS3" s="173" t="s">
        <v>932</v>
      </c>
      <c r="AT3" s="174"/>
      <c r="AU3" s="173" t="s">
        <v>933</v>
      </c>
      <c r="AV3" s="174"/>
      <c r="AW3" s="173" t="s">
        <v>934</v>
      </c>
      <c r="AX3" s="174"/>
      <c r="AY3" s="63" t="s">
        <v>935</v>
      </c>
      <c r="AZ3" s="63"/>
      <c r="BA3" s="199"/>
      <c r="BB3" s="200"/>
      <c r="BC3" s="179" t="s">
        <v>928</v>
      </c>
      <c r="BD3" s="180"/>
      <c r="BE3" s="180"/>
      <c r="BF3" s="181"/>
      <c r="BG3" s="62"/>
      <c r="BH3" s="193"/>
      <c r="BI3" s="194"/>
      <c r="BJ3" s="194"/>
      <c r="BK3" s="195"/>
      <c r="BL3" s="62"/>
      <c r="BM3" s="182" t="s">
        <v>936</v>
      </c>
      <c r="BN3" s="183"/>
      <c r="BO3" s="183"/>
      <c r="BP3" s="184"/>
      <c r="BQ3" s="182" t="s">
        <v>707</v>
      </c>
      <c r="BR3" s="183"/>
      <c r="BS3" s="184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V9246084</v>
      </c>
      <c r="B41" s="102">
        <v>46084</v>
      </c>
      <c r="C41" s="135">
        <f>IF(BS_CONTROLE[[#This Row],[DATA]]="","",WEEKNUM(BS_CONTROLE[[#This Row],[DATA]]))</f>
        <v>10</v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1019</v>
      </c>
      <c r="I41" s="106" t="s">
        <v>1019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1084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Produção e Intervalo</v>
      </c>
      <c r="BR41" s="19">
        <f t="shared" si="5"/>
        <v>0</v>
      </c>
      <c r="BS41" s="19">
        <f t="shared" si="6"/>
        <v>0</v>
      </c>
      <c r="BT41" s="8" t="str">
        <f t="shared" si="7"/>
        <v/>
      </c>
    </row>
    <row r="42" spans="1:72">
      <c r="A42" s="47" t="str">
        <f t="shared" si="2"/>
        <v>EXPANSÃO TURMA 146084</v>
      </c>
      <c r="B42" s="102">
        <v>46084</v>
      </c>
      <c r="C42" s="135">
        <f>IF(BS_CONTROLE[[#This Row],[DATA]]="","",WEEKNUM(BS_CONTROLE[[#This Row],[DATA]]))</f>
        <v>10</v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Produção e Intervalo</v>
      </c>
      <c r="BR42" s="19">
        <f t="shared" si="5"/>
        <v>0</v>
      </c>
      <c r="BS42" s="19">
        <f t="shared" si="6"/>
        <v>0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1085</v>
      </c>
      <c r="I44" s="106" t="s">
        <v>1085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1086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1020</v>
      </c>
      <c r="W44" s="151" t="s">
        <v>1087</v>
      </c>
      <c r="X44" s="104" t="s">
        <v>381</v>
      </c>
      <c r="Y44" s="129"/>
      <c r="Z44" s="104"/>
      <c r="AA44" s="105" t="s">
        <v>1088</v>
      </c>
      <c r="AB44" s="103" t="s">
        <v>388</v>
      </c>
      <c r="AC44" s="152" t="s">
        <v>371</v>
      </c>
      <c r="AD44" s="107">
        <v>0.33333333333333331</v>
      </c>
      <c r="AE44" s="172" t="s">
        <v>1089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1090</v>
      </c>
      <c r="W46" s="151" t="s">
        <v>1043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1026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1027</v>
      </c>
      <c r="W48" s="151" t="s">
        <v>1024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0.33333333333333331</v>
      </c>
      <c r="P49" s="106">
        <v>0.125</v>
      </c>
      <c r="Q49" s="105">
        <v>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1031</v>
      </c>
      <c r="W49" s="151" t="s">
        <v>1017</v>
      </c>
      <c r="X49" s="104" t="s">
        <v>386</v>
      </c>
      <c r="Y49" s="129"/>
      <c r="Z49" s="104"/>
      <c r="AA49" s="105" t="s">
        <v>1032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1034</v>
      </c>
      <c r="W50" s="151" t="s">
        <v>1035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1034</v>
      </c>
      <c r="W51" s="151" t="s">
        <v>1037</v>
      </c>
      <c r="X51" s="104" t="s">
        <v>386</v>
      </c>
      <c r="Y51" s="129"/>
      <c r="Z51" s="104"/>
      <c r="AA51" s="105" t="s">
        <v>1038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1041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1042</v>
      </c>
      <c r="W52" s="151" t="s">
        <v>1043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>46084</v>
      </c>
      <c r="B53" s="102">
        <v>46084</v>
      </c>
      <c r="C53" s="135">
        <f>IF(BS_CONTROLE[[#This Row],[DATA]]="","",WEEKNUM(BS_CONTROLE[[#This Row],[DATA]]))</f>
        <v>10</v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46084</v>
      </c>
      <c r="B54" s="102">
        <v>46084</v>
      </c>
      <c r="C54" s="135">
        <f>IF(BS_CONTROLE[[#This Row],[DATA]]="","",WEEKNUM(BS_CONTROLE[[#This Row],[DATA]]))</f>
        <v>10</v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>
      <c r="A55" s="47" t="str">
        <f t="shared" si="2"/>
        <v>46084</v>
      </c>
      <c r="B55" s="102">
        <v>46084</v>
      </c>
      <c r="C55" s="135">
        <f>IF(BS_CONTROLE[[#This Row],[DATA]]="","",WEEKNUM(BS_CONTROLE[[#This Row],[DATA]]))</f>
        <v>10</v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46084</v>
      </c>
      <c r="B56" s="102">
        <v>46084</v>
      </c>
      <c r="C56" s="135">
        <f>IF(BS_CONTROLE[[#This Row],[DATA]]="","",WEEKNUM(BS_CONTROLE[[#This Row],[DATA]]))</f>
        <v>10</v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46084</v>
      </c>
      <c r="B57" s="102">
        <v>46084</v>
      </c>
      <c r="C57" s="135">
        <f>IF(BS_CONTROLE[[#This Row],[DATA]]="","",WEEKNUM(BS_CONTROLE[[#This Row],[DATA]]))</f>
        <v>10</v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>
      <c r="A58" s="47" t="str">
        <f t="shared" si="2"/>
        <v>46084</v>
      </c>
      <c r="B58" s="102">
        <v>46084</v>
      </c>
      <c r="C58" s="135">
        <f>IF(BS_CONTROLE[[#This Row],[DATA]]="","",WEEKNUM(BS_CONTROLE[[#This Row],[DATA]]))</f>
        <v>10</v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>
      <c r="A59" s="47" t="str">
        <f t="shared" si="2"/>
        <v>46084</v>
      </c>
      <c r="B59" s="102">
        <v>46084</v>
      </c>
      <c r="C59" s="135">
        <f>IF(BS_CONTROLE[[#This Row],[DATA]]="","",WEEKNUM(BS_CONTROLE[[#This Row],[DATA]]))</f>
        <v>10</v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>46084</v>
      </c>
      <c r="B60" s="102">
        <v>46084</v>
      </c>
      <c r="C60" s="135">
        <f>IF(BS_CONTROLE[[#This Row],[DATA]]="","",WEEKNUM(BS_CONTROLE[[#This Row],[DATA]]))</f>
        <v>10</v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46084</v>
      </c>
      <c r="B61" s="102">
        <v>46084</v>
      </c>
      <c r="C61" s="135">
        <f>IF(BS_CONTROLE[[#This Row],[DATA]]="","",WEEKNUM(BS_CONTROLE[[#This Row],[DATA]]))</f>
        <v>10</v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>
      <c r="A62" s="47" t="str">
        <f t="shared" si="2"/>
        <v>46084</v>
      </c>
      <c r="B62" s="102">
        <v>46084</v>
      </c>
      <c r="C62" s="135">
        <f>IF(BS_CONTROLE[[#This Row],[DATA]]="","",WEEKNUM(BS_CONTROLE[[#This Row],[DATA]]))</f>
        <v>10</v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>
      <c r="A63" s="47" t="str">
        <f t="shared" si="2"/>
        <v>46084</v>
      </c>
      <c r="B63" s="102">
        <v>46084</v>
      </c>
      <c r="C63" s="135">
        <f>IF(BS_CONTROLE[[#This Row],[DATA]]="","",WEEKNUM(BS_CONTROLE[[#This Row],[DATA]]))</f>
        <v>10</v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>
      <c r="A64" s="47" t="str">
        <f t="shared" si="2"/>
        <v>46084</v>
      </c>
      <c r="B64" s="102">
        <v>46084</v>
      </c>
      <c r="C64" s="135">
        <f>IF(BS_CONTROLE[[#This Row],[DATA]]="","",WEEKNUM(BS_CONTROLE[[#This Row],[DATA]]))</f>
        <v>10</v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>
      <c r="A65" s="47" t="str">
        <f t="shared" si="2"/>
        <v>46084</v>
      </c>
      <c r="B65" s="102">
        <v>46084</v>
      </c>
      <c r="C65" s="135">
        <f>IF(BS_CONTROLE[[#This Row],[DATA]]="","",WEEKNUM(BS_CONTROLE[[#This Row],[DATA]]))</f>
        <v>10</v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>
      <c r="A66" s="47" t="str">
        <f t="shared" si="2"/>
        <v>46084</v>
      </c>
      <c r="B66" s="102">
        <v>46084</v>
      </c>
      <c r="C66" s="135">
        <f>IF(BS_CONTROLE[[#This Row],[DATA]]="","",WEEKNUM(BS_CONTROLE[[#This Row],[DATA]]))</f>
        <v>10</v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>
      <c r="A67" s="47" t="str">
        <f t="shared" si="2"/>
        <v>46084</v>
      </c>
      <c r="B67" s="102">
        <v>46084</v>
      </c>
      <c r="C67" s="135">
        <f>IF(BS_CONTROLE[[#This Row],[DATA]]="","",WEEKNUM(BS_CONTROLE[[#This Row],[DATA]]))</f>
        <v>10</v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>
      <c r="A68" s="47" t="str">
        <f t="shared" si="2"/>
        <v>46084</v>
      </c>
      <c r="B68" s="102">
        <v>46084</v>
      </c>
      <c r="C68" s="135">
        <f>IF(BS_CONTROLE[[#This Row],[DATA]]="","",WEEKNUM(BS_CONTROLE[[#This Row],[DATA]]))</f>
        <v>10</v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>
      <c r="A69" s="47" t="str">
        <f t="shared" si="2"/>
        <v>46084</v>
      </c>
      <c r="B69" s="102">
        <v>46084</v>
      </c>
      <c r="C69" s="135">
        <f>IF(BS_CONTROLE[[#This Row],[DATA]]="","",WEEKNUM(BS_CONTROLE[[#This Row],[DATA]]))</f>
        <v>10</v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1000">
    <cfRule type="cellIs" dxfId="174" priority="53909" operator="equal">
      <formula>"OPORTUNIDADE"</formula>
    </cfRule>
  </conditionalFormatting>
  <conditionalFormatting sqref="Y40:Z43 Y45:Z47 Y53:Z1000">
    <cfRule type="cellIs" dxfId="173" priority="11495" operator="equal">
      <formula>"NÃO"</formula>
    </cfRule>
    <cfRule type="cellIs" dxfId="172" priority="11496" operator="equal">
      <formula>"SIM"</formula>
    </cfRule>
  </conditionalFormatting>
  <conditionalFormatting sqref="AZ6:AZ1000">
    <cfRule type="expression" dxfId="171" priority="53951">
      <formula>#REF!=1</formula>
    </cfRule>
  </conditionalFormatting>
  <conditionalFormatting sqref="U6:U1000 AY6:AY1000 BE6:BE1000">
    <cfRule type="cellIs" dxfId="170" priority="53935" operator="equal">
      <formula>"ERRO"</formula>
    </cfRule>
  </conditionalFormatting>
  <conditionalFormatting sqref="BQ6:BQ1000">
    <cfRule type="cellIs" dxfId="169" priority="53930" operator="equal">
      <formula>"Produção e Intervalo"</formula>
    </cfRule>
    <cfRule type="cellIs" dxfId="168" priority="53931" operator="equal">
      <formula>"Aderente"</formula>
    </cfRule>
    <cfRule type="cellIs" dxfId="167" priority="53932" operator="equal">
      <formula>"Intervalo"</formula>
    </cfRule>
    <cfRule type="cellIs" dxfId="166" priority="53933" operator="equal">
      <formula>"Produção"</formula>
    </cfRule>
    <cfRule type="cellIs" dxfId="165" priority="53934" operator="equal">
      <formula>"ERRO"</formula>
    </cfRule>
  </conditionalFormatting>
  <conditionalFormatting sqref="BR6:BS1000">
    <cfRule type="cellIs" dxfId="164" priority="53912" operator="equal">
      <formula>"*"</formula>
    </cfRule>
    <cfRule type="cellIs" dxfId="163" priority="53913" operator="greaterThanOrEqual">
      <formula>1</formula>
    </cfRule>
    <cfRule type="cellIs" dxfId="162" priority="53914" operator="lessThan">
      <formula>1</formula>
    </cfRule>
  </conditionalFormatting>
  <conditionalFormatting sqref="BH9:BH1000">
    <cfRule type="iconSet" priority="60696">
      <iconSet showValue="0">
        <cfvo type="percent" val="0"/>
        <cfvo type="num" val="1"/>
        <cfvo type="num" val="1" gte="0"/>
      </iconSet>
    </cfRule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1" priority="38" operator="equal">
      <formula>"OPORTUNIDADE"</formula>
    </cfRule>
  </conditionalFormatting>
  <conditionalFormatting sqref="Y6:Z39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H6:BH8">
    <cfRule type="iconSet" priority="34">
      <iconSet showValue="0">
        <cfvo type="percent" val="0"/>
        <cfvo type="num" val="1"/>
        <cfvo type="num" val="1" gte="0"/>
      </iconSet>
    </cfRule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8" priority="6" operator="equal">
      <formula>"OPORTUNIDADE"</formula>
    </cfRule>
  </conditionalFormatting>
  <conditionalFormatting sqref="Y44:Z4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8:Z52">
    <cfRule type="cellIs" dxfId="155" priority="3" operator="equal">
      <formula>"OPORTUNIDADE"</formula>
    </cfRule>
  </conditionalFormatting>
  <conditionalFormatting sqref="Y48:Z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1091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1092</v>
      </c>
      <c r="C4" s="160" t="s">
        <v>1093</v>
      </c>
      <c r="D4" s="160" t="s">
        <v>1094</v>
      </c>
      <c r="E4" s="160" t="s">
        <v>1095</v>
      </c>
      <c r="F4" s="160" t="s">
        <v>4</v>
      </c>
      <c r="G4" s="160" t="s">
        <v>1096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1097</v>
      </c>
      <c r="C6" s="161">
        <v>407867</v>
      </c>
      <c r="D6" s="161" t="s">
        <v>1098</v>
      </c>
      <c r="E6" s="161" t="s">
        <v>789</v>
      </c>
      <c r="F6" s="161" t="s">
        <v>1099</v>
      </c>
      <c r="G6" s="162"/>
    </row>
    <row r="7" spans="2:7">
      <c r="B7" s="161" t="s">
        <v>1100</v>
      </c>
      <c r="C7" s="161">
        <v>293644</v>
      </c>
      <c r="D7" s="161" t="s">
        <v>1101</v>
      </c>
      <c r="E7" s="161" t="s">
        <v>789</v>
      </c>
      <c r="F7" s="161" t="s">
        <v>1099</v>
      </c>
      <c r="G7" s="162"/>
    </row>
    <row r="8" spans="2:7">
      <c r="B8" s="161" t="s">
        <v>1102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1103</v>
      </c>
      <c r="C9" s="161">
        <v>256790</v>
      </c>
      <c r="D9" s="161" t="s">
        <v>1104</v>
      </c>
      <c r="E9" s="161" t="s">
        <v>790</v>
      </c>
      <c r="F9" s="161" t="s">
        <v>1105</v>
      </c>
      <c r="G9" s="162">
        <v>46357</v>
      </c>
    </row>
    <row r="10" spans="2:7">
      <c r="B10" s="161" t="s">
        <v>1106</v>
      </c>
      <c r="C10" s="161">
        <v>265193</v>
      </c>
      <c r="D10" s="161" t="s">
        <v>1107</v>
      </c>
      <c r="E10" s="161" t="s">
        <v>791</v>
      </c>
      <c r="F10" s="161" t="s">
        <v>1054</v>
      </c>
      <c r="G10" s="161" t="s">
        <v>1108</v>
      </c>
    </row>
    <row r="11" spans="2:7">
      <c r="B11" s="161" t="s">
        <v>1109</v>
      </c>
      <c r="C11" s="161">
        <v>293716</v>
      </c>
      <c r="D11" s="161" t="s">
        <v>1110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1111</v>
      </c>
      <c r="C12" s="161">
        <v>257258</v>
      </c>
      <c r="D12" s="161" t="s">
        <v>1112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1113</v>
      </c>
      <c r="C13" s="161">
        <v>371147</v>
      </c>
      <c r="D13" s="161" t="s">
        <v>1114</v>
      </c>
      <c r="E13" s="161" t="s">
        <v>792</v>
      </c>
      <c r="F13" s="161" t="s">
        <v>128</v>
      </c>
      <c r="G13" s="161" t="s">
        <v>1108</v>
      </c>
    </row>
    <row r="14" spans="2:7">
      <c r="B14" s="161" t="s">
        <v>1115</v>
      </c>
      <c r="C14" s="161">
        <v>259230</v>
      </c>
      <c r="D14" s="161" t="s">
        <v>1116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1117</v>
      </c>
      <c r="C15" s="161">
        <v>370705</v>
      </c>
      <c r="D15" s="161"/>
      <c r="E15" s="161" t="s">
        <v>792</v>
      </c>
      <c r="F15" s="161" t="s">
        <v>128</v>
      </c>
      <c r="G15" s="161" t="s">
        <v>1108</v>
      </c>
    </row>
    <row r="16" spans="2:7">
      <c r="B16" s="161" t="s">
        <v>1118</v>
      </c>
      <c r="C16" s="161">
        <v>258542</v>
      </c>
      <c r="D16" s="161" t="s">
        <v>1119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1120</v>
      </c>
      <c r="C17" s="161">
        <v>257050</v>
      </c>
      <c r="D17" s="161" t="s">
        <v>1121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1122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1123</v>
      </c>
      <c r="D4" s="163" t="s">
        <v>1124</v>
      </c>
      <c r="E4" s="163" t="s">
        <v>1125</v>
      </c>
      <c r="F4" s="160" t="s">
        <v>1126</v>
      </c>
      <c r="G4" s="163" t="s">
        <v>1127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1128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1129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1130</v>
      </c>
      <c r="D11" s="168"/>
      <c r="E11" s="167"/>
      <c r="F11" s="169"/>
      <c r="G11" s="167"/>
    </row>
    <row r="12" spans="2:7">
      <c r="B12" s="167" t="s">
        <v>709</v>
      </c>
      <c r="C12" s="167" t="s">
        <v>1131</v>
      </c>
      <c r="D12" s="168"/>
      <c r="E12" s="167"/>
      <c r="F12" s="169"/>
      <c r="G12" s="167"/>
    </row>
    <row r="13" spans="2:7">
      <c r="B13" s="167" t="s">
        <v>709</v>
      </c>
      <c r="C13" s="167" t="s">
        <v>1132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1005</v>
      </c>
      <c r="Q1" s="210"/>
      <c r="R1" s="111"/>
      <c r="S1" s="84"/>
      <c r="T1" s="86"/>
      <c r="U1" s="211" t="s">
        <v>1133</v>
      </c>
      <c r="V1" s="211"/>
      <c r="W1" s="211"/>
    </row>
    <row r="2" spans="1:23" ht="15" customHeight="1">
      <c r="A2" s="87" t="s">
        <v>1134</v>
      </c>
      <c r="B2" s="87" t="s">
        <v>1135</v>
      </c>
      <c r="C2" s="87" t="s">
        <v>376</v>
      </c>
      <c r="D2" s="88" t="s">
        <v>957</v>
      </c>
      <c r="E2" s="88" t="s">
        <v>4</v>
      </c>
      <c r="F2" s="88" t="s">
        <v>1136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1137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>
        <f>IF(SP_SUL!B41="","*",SP_SUL!B41)</f>
        <v>46084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>
        <f>IF(SP_SUL!B42="","*",SP_SUL!B42)</f>
        <v>46084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0.33333333333333331</v>
      </c>
      <c r="Q46" s="143">
        <f>IF(SP_SUL!P49="","*",SP_SUL!P49)</f>
        <v>0.125</v>
      </c>
      <c r="R46" s="145" t="str">
        <f>IF(SP_SUL!Q49="","*",CONCATENATE(SP_SUL!Q49," ",SP_SUL!R49))</f>
        <v>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>
        <f>IF(SP_SUL!B53="","*",SP_SUL!B53)</f>
        <v>46084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>
        <f>IF(SP_SUL!B54="","*",SP_SUL!B54)</f>
        <v>46084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>
        <f>IF(SP_SUL!B55="","*",SP_SUL!B55)</f>
        <v>46084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>
        <f>IF(SP_SUL!B56="","*",SP_SUL!B56)</f>
        <v>46084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>
        <f>IF(SP_SUL!B57="","*",SP_SUL!B57)</f>
        <v>46084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>
        <f>IF(SP_SUL!B58="","*",SP_SUL!B58)</f>
        <v>46084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>
        <f>IF(SP_SUL!B59="","*",SP_SUL!B59)</f>
        <v>46084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>
        <f>IF(SP_SUL!B60="","*",SP_SUL!B60)</f>
        <v>46084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>
        <f>IF(SP_SUL!B61="","*",SP_SUL!B61)</f>
        <v>46084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>
        <f>IF(SP_SUL!B62="","*",SP_SUL!B62)</f>
        <v>46084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>
        <f>IF(SP_SUL!B63="","*",SP_SUL!B63)</f>
        <v>46084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>
        <f>IF(SP_SUL!B64="","*",SP_SUL!B64)</f>
        <v>46084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>
        <f>IF(SP_SUL!B65="","*",SP_SUL!B65)</f>
        <v>46084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>
        <f>IF(SP_SUL!B66="","*",SP_SUL!B66)</f>
        <v>46084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>
        <f>IF(SP_SUL!B67="","*",SP_SUL!B67)</f>
        <v>46084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>
        <f>IF(SP_SUL!B68="","*",SP_SUL!B68)</f>
        <v>46084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>
        <f>IF(SP_SUL!B69="","*",SP_SUL!B69)</f>
        <v>46084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1138</v>
      </c>
      <c r="D5" s="213"/>
      <c r="E5" s="213"/>
      <c r="F5" s="213"/>
      <c r="G5" s="213"/>
      <c r="H5" s="213"/>
      <c r="I5" s="213"/>
      <c r="J5" s="214"/>
      <c r="K5" s="215" t="s">
        <v>1139</v>
      </c>
      <c r="L5" s="216"/>
      <c r="M5" s="216"/>
      <c r="N5" s="216"/>
      <c r="O5" s="217" t="s">
        <v>1140</v>
      </c>
      <c r="P5" s="218"/>
    </row>
    <row r="6" spans="1:16" s="74" customFormat="1" ht="15" customHeight="1">
      <c r="A6" s="66" t="s">
        <v>1136</v>
      </c>
      <c r="B6" s="75" t="s">
        <v>1135</v>
      </c>
      <c r="C6" s="76" t="s">
        <v>957</v>
      </c>
      <c r="D6" s="77" t="s">
        <v>958</v>
      </c>
      <c r="E6" s="76" t="s">
        <v>1141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1142</v>
      </c>
      <c r="M6" s="80" t="s">
        <v>576</v>
      </c>
      <c r="N6" s="81" t="s">
        <v>952</v>
      </c>
      <c r="O6" s="158" t="s">
        <v>995</v>
      </c>
      <c r="P6" s="133" t="s">
        <v>1143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Oportunidade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0.33333333333333331</v>
      </c>
      <c r="J50" s="113">
        <f>IF(SP_SUL!P49="","*",SP_SUL!P49)</f>
        <v>0.125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>
        <f>IF(SP_SUL!B53="","*",SP_SUL!B53)</f>
        <v>46084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>
        <f>IF(SP_SUL!B56="","*",SP_SUL!B56)</f>
        <v>46084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>
        <f>IF(SP_SUL!B60="","*",SP_SUL!B60)</f>
        <v>46084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1144</v>
      </c>
      <c r="C2" s="121" t="s">
        <v>942</v>
      </c>
      <c r="D2" s="76" t="s">
        <v>944</v>
      </c>
      <c r="E2" s="76" t="s">
        <v>1145</v>
      </c>
      <c r="F2" s="99" t="s">
        <v>1146</v>
      </c>
      <c r="G2" s="76" t="s">
        <v>1147</v>
      </c>
      <c r="H2" s="76" t="s">
        <v>1148</v>
      </c>
      <c r="I2" s="76" t="s">
        <v>1149</v>
      </c>
      <c r="J2" s="76" t="s">
        <v>1150</v>
      </c>
      <c r="K2" s="78" t="s">
        <v>1151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>
        <f>IF(SP_SUL!B41="","*",SP_SUL!B41)</f>
        <v>46084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>
        <f>IF(SP_SUL!B42="","*",SP_SUL!B42)</f>
        <v>46084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>
        <f>IF(SP_SUL!B53="","*",SP_SUL!B53)</f>
        <v>46084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>
        <f>IF(SP_SUL!B56="","*",SP_SUL!B56)</f>
        <v>46084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>
        <f>IF(SP_SUL!B60="","*",SP_SUL!B60)</f>
        <v>46084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2026-03-02T15:49:40Z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