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324" documentId="8_{B6337239-1A00-434D-AAD0-422EA1FEB5AE}" xr6:coauthVersionLast="47" xr6:coauthVersionMax="47" xr10:uidLastSave="{91D084FF-0378-4305-987D-BFC0C3D06DF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6" l="1"/>
  <c r="B13" i="16"/>
  <c r="C13" i="16"/>
  <c r="F13" i="16"/>
  <c r="G13" i="16"/>
  <c r="H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R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91" i="1" a="1"/>
  <c r="H291" i="1"/>
  <c r="I289" i="16" s="1"/>
  <c r="A303" i="1"/>
  <c r="H301" i="1" a="1"/>
  <c r="H301" i="1" s="1"/>
  <c r="I299" i="16" s="1"/>
  <c r="N248" i="1" a="1"/>
  <c r="N248" i="1" s="1"/>
  <c r="L246" i="16" s="1"/>
  <c r="M248" i="1" a="1"/>
  <c r="M248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K236" i="16" s="1"/>
  <c r="N238" i="1" a="1"/>
  <c r="N238" i="1"/>
  <c r="L236" i="16" s="1"/>
  <c r="R238" i="1"/>
  <c r="S238" i="1" a="1"/>
  <c r="S238" i="1"/>
  <c r="D236" i="16" s="1"/>
  <c r="T238" i="1" a="1"/>
  <c r="T238" i="1"/>
  <c r="E236" i="16" s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K221" i="16" s="1"/>
  <c r="N223" i="1" a="1"/>
  <c r="N223" i="1"/>
  <c r="L221" i="16" s="1"/>
  <c r="R223" i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N217" i="1" a="1"/>
  <c r="N217" i="1" s="1"/>
  <c r="L215" i="16" s="1"/>
  <c r="M217" i="1" a="1"/>
  <c r="M217" i="1" s="1"/>
  <c r="K215" i="16" s="1"/>
  <c r="R205" i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R245" i="1"/>
  <c r="S245" i="1" a="1"/>
  <c r="S245" i="1" s="1"/>
  <c r="D243" i="16" s="1"/>
  <c r="T245" i="1" a="1"/>
  <c r="T245" i="1" s="1"/>
  <c r="E243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R248" i="1"/>
  <c r="S248" i="1" a="1"/>
  <c r="S248" i="1" s="1"/>
  <c r="D246" i="16" s="1"/>
  <c r="T248" i="1" a="1"/>
  <c r="T248" i="1" s="1"/>
  <c r="E246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R257" i="1"/>
  <c r="S257" i="1" a="1"/>
  <c r="S257" i="1" s="1"/>
  <c r="D255" i="16" s="1"/>
  <c r="T257" i="1" a="1"/>
  <c r="T257" i="1" s="1"/>
  <c r="E255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R265" i="1"/>
  <c r="S265" i="1" a="1"/>
  <c r="S265" i="1" s="1"/>
  <c r="D263" i="16" s="1"/>
  <c r="T265" i="1" a="1"/>
  <c r="T265" i="1" s="1"/>
  <c r="E263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R266" i="1"/>
  <c r="S266" i="1" a="1"/>
  <c r="S266" i="1" s="1"/>
  <c r="D264" i="16" s="1"/>
  <c r="T266" i="1" a="1"/>
  <c r="T266" i="1" s="1"/>
  <c r="E264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R279" i="1"/>
  <c r="S279" i="1" a="1"/>
  <c r="S279" i="1" s="1"/>
  <c r="D277" i="16" s="1"/>
  <c r="T279" i="1" a="1"/>
  <c r="T279" i="1" s="1"/>
  <c r="E277" i="16" s="1"/>
  <c r="AI279" i="1"/>
  <c r="BB279" i="1" s="1"/>
  <c r="AK279" i="1"/>
  <c r="K323" i="11" s="1"/>
  <c r="BE279" i="1"/>
  <c r="M323" i="1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R282" i="1"/>
  <c r="S282" i="1" a="1"/>
  <c r="S282" i="1" s="1"/>
  <c r="D280" i="16" s="1"/>
  <c r="T282" i="1" a="1"/>
  <c r="T282" i="1" s="1"/>
  <c r="E280" i="16" s="1"/>
  <c r="AI282" i="1"/>
  <c r="BB282" i="1" s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R284" i="1"/>
  <c r="S284" i="1" a="1"/>
  <c r="S284" i="1" s="1"/>
  <c r="D282" i="16" s="1"/>
  <c r="T284" i="1" a="1"/>
  <c r="T284" i="1" s="1"/>
  <c r="E282" i="16" s="1"/>
  <c r="AI284" i="1"/>
  <c r="BB284" i="1" s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R288" i="1"/>
  <c r="S288" i="1" a="1"/>
  <c r="S288" i="1" s="1"/>
  <c r="D286" i="16" s="1"/>
  <c r="T288" i="1" a="1"/>
  <c r="T288" i="1" s="1"/>
  <c r="E286" i="16" s="1"/>
  <c r="AI288" i="1"/>
  <c r="BB288" i="1" s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R290" i="1"/>
  <c r="S290" i="1" a="1"/>
  <c r="S290" i="1" s="1"/>
  <c r="D288" i="16" s="1"/>
  <c r="T290" i="1" a="1"/>
  <c r="T290" i="1" s="1"/>
  <c r="E288" i="16" s="1"/>
  <c r="AI290" i="1"/>
  <c r="BB290" i="1" s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R297" i="1"/>
  <c r="S297" i="1" a="1"/>
  <c r="S297" i="1" s="1"/>
  <c r="D295" i="16" s="1"/>
  <c r="T297" i="1" a="1"/>
  <c r="T297" i="1" s="1"/>
  <c r="E295" i="16" s="1"/>
  <c r="AI297" i="1"/>
  <c r="BB297" i="1" s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R299" i="1"/>
  <c r="S299" i="1" a="1"/>
  <c r="S299" i="1" s="1"/>
  <c r="D297" i="16" s="1"/>
  <c r="T299" i="1" a="1"/>
  <c r="T299" i="1" s="1"/>
  <c r="E297" i="16" s="1"/>
  <c r="AI299" i="1"/>
  <c r="BB299" i="1" s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C303" i="1"/>
  <c r="G303" i="1"/>
  <c r="R303" i="1"/>
  <c r="S303" i="1" a="1"/>
  <c r="S303" i="1" s="1"/>
  <c r="D301" i="16" s="1"/>
  <c r="T303" i="1" a="1"/>
  <c r="T303" i="1" s="1"/>
  <c r="E301" i="16" s="1"/>
  <c r="AI303" i="1"/>
  <c r="BB303" i="1" s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55" i="1" l="1" a="1"/>
  <c r="BD55" i="1" s="1"/>
  <c r="BD53" i="1" a="1"/>
  <c r="BD53" i="1" s="1"/>
  <c r="BD49" i="1" a="1"/>
  <c r="BD49" i="1" s="1"/>
  <c r="BD48" i="1" a="1"/>
  <c r="BD48" i="1" s="1"/>
  <c r="AJ287" i="1"/>
  <c r="AJ290" i="1"/>
  <c r="BB56" i="1"/>
  <c r="AJ304" i="1"/>
  <c r="AJ303" i="1"/>
  <c r="AJ301" i="1"/>
  <c r="AJ299" i="1"/>
  <c r="AJ297" i="1"/>
  <c r="AJ58" i="1"/>
  <c r="AJ295" i="1"/>
  <c r="AJ293" i="1"/>
  <c r="AJ291" i="1"/>
  <c r="AJ288" i="1"/>
  <c r="AJ284" i="1"/>
  <c r="BB59" i="1"/>
  <c r="AJ55" i="1"/>
  <c r="BB63" i="1"/>
  <c r="AJ282" i="1"/>
  <c r="BD66" i="1" a="1"/>
  <c r="BD66" i="1" s="1"/>
  <c r="BB57" i="1"/>
  <c r="BD56" i="1" a="1"/>
  <c r="BD56" i="1" s="1"/>
  <c r="AJ265" i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96" i="11" l="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<sst xmlns="http://schemas.openxmlformats.org/spreadsheetml/2006/main" count="7364" uniqueCount="1860">
  <si>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</si>
  <si>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</si>
  <si>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</si>
  <si>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</si>
  <si>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</si>
  <si>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</si>
  <si>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</si>
  <si>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</si>
  <si>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</si>
  <si>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</si>
  <si>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</si>
  <si>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</si>
  <si>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</si>
  <si>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</si>
  <si>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</si>
  <si>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</si>
  <si>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</si>
  <si>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</si>
  <si>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</si>
  <si>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</si>
  <si>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</si>
  <si>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</si>
  <si>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</si>
  <si>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</si>
  <si>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</si>
  <si>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</si>
  <si>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</si>
  <si>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</si>
  <si>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</si>
  <si>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</si>
  <si>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</si>
  <si>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</si>
  <si>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</si>
  <si>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</si>
  <si>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</si>
  <si>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</si>
  <si>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</si>
  <si>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</si>
  <si>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</si>
  <si>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</si>
  <si>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</si>
  <si>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</si>
  <si>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</si>
  <si>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</si>
  <si>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</si>
  <si>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</si>
  <si>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</si>
  <si>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</si>
  <si>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</si>
  <si>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</si>
  <si>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</si>
  <si>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</si>
  <si>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</si>
  <si>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</si>
  <si>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</si>
  <si>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</si>
  <si>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</si>
  <si>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</si>
  <si>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</si>
  <si>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</si>
  <si>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</si>
  <si>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</si>
  <si>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</si>
  <si>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</si>
  <si>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</si>
  <si>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</si>
  <si>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</si>
  <si>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</si>
  <si>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</si>
  <si>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</si>
  <si>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</si>
  <si>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</si>
  <si>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</si>
  <si>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</si>
  <si>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</si>
  <si>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</si>
  <si>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</si>
  <si>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</si>
  <si>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</si>
  <si>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</si>
  <si>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</si>
  <si>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</si>
  <si>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</si>
  <si>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</si>
  <si>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</si>
  <si>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</si>
  <si>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</si>
  <si>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</si>
  <si>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</si>
  <si>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</si>
  <si>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</si>
  <si>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</si>
  <si>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</si>
  <si>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</si>
  <si>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</si>
  <si>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</si>
  <si>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</si>
  <si>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</si>
  <si>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</si>
  <si>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</si>
  <si>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</si>
  <si>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</si>
  <si>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</si>
  <si>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</si>
  <si>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</si>
  <si>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</si>
  <si>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</si>
  <si>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</si>
  <si>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</si>
  <si>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</si>
  <si>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</si>
  <si>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</si>
  <si>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</si>
  <si>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</si>
  <si>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</si>
  <si>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</si>
  <si>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</si>
  <si>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</si>
  <si>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</si>
  <si>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</si>
  <si>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</si>
  <si>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</si>
  <si>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</si>
  <si>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</si>
  <si>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</si>
  <si>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</si>
  <si>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</si>
  <si>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</si>
  <si>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</si>
  <si>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</si>
  <si>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</si>
  <si>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</si>
  <si>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</si>
  <si>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</si>
  <si>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</si>
  <si>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</si>
  <si>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</si>
  <si>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</si>
  <si>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</si>
  <si>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</si>
  <si>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</si>
  <si>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</si>
  <si>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</si>
  <si>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</si>
  <si>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</si>
  <si>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</si>
  <si>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</si>
  <si>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</si>
  <si>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</si>
  <si>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</si>
  <si>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</si>
  <si>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</si>
  <si>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</si>
  <si>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</si>
  <si>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</si>
  <si>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</si>
  <si>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</si>
  <si>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</si>
  <si>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</si>
  <si>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</si>
  <si>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</si>
  <si>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</si>
  <si>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</si>
  <si>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</si>
  <si>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</si>
  <si>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</si>
  <si>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</si>
  <si>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</si>
  <si>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</si>
  <si>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</si>
  <si>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</si>
  <si>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</si>
  <si>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</si>
  <si>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</si>
  <si>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</si>
  <si>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</si>
  <si>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</si>
  <si>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</si>
  <si>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</si>
  <si>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</si>
  <si>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</si>
  <si>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</si>
  <si>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</si>
  <si>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</si>
  <si>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</si>
  <si>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</si>
  <si>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</si>
  <si>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</si>
  <si>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</si>
  <si>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</si>
  <si>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</si>
  <si>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</si>
  <si>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</si>
  <si>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</si>
  <si>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</si>
  <si>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</si>
  <si>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</si>
  <si>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</si>
  <si>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</si>
  <si>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</si>
  <si>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</si>
  <si>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</si>
  <si>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</si>
  <si>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</si>
  <si>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</si>
  <si>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</si>
  <si>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</si>
  <si>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</si>
  <si>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</si>
  <si>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</si>
  <si>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</si>
  <si>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</si>
  <si>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</si>
  <si>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</si>
  <si>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</si>
  <si>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</si>
  <si>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</si>
  <si>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</si>
  <si>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</si>
  <si>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</si>
  <si>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</si>
  <si>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</si>
  <si>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</si>
  <si>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</si>
  <si>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</si>
  <si>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</si>
  <si>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</si>
  <si>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</si>
  <si>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</si>
  <si>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</si>
  <si>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</si>
  <si>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</si>
  <si>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</si>
  <si>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</si>
  <si>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</si>
  <si>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</si>
  <si>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</si>
  <si>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</si>
  <si>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</si>
  <si>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</si>
  <si>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</si>
  <si>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</si>
  <si>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</si>
  <si>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</si>
  <si>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</si>
  <si>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</si>
  <si>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</si>
  <si>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</si>
  <si>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</si>
  <si>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</si>
  <si>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</si>
  <si>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</si>
  <si>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</si>
  <si>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</si>
  <si>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</si>
  <si>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</si>
  <si>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</si>
  <si>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</si>
  <si>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</si>
  <si>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</si>
  <si>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</si>
  <si>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</si>
  <si>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</si>
  <si>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</si>
  <si>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</si>
  <si>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</si>
  <si>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</si>
  <si>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</si>
  <si>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</si>
  <si>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</si>
  <si>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</si>
  <si>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</si>
  <si>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</si>
  <si>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</si>
  <si>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</si>
  <si>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</si>
  <si>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</si>
  <si>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</si>
  <si>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</si>
  <si>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</si>
  <si>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</si>
  <si>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</si>
  <si>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</si>
  <si>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</si>
  <si>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</si>
  <si>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</si>
  <si>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</si>
  <si>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</si>
  <si>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</si>
  <si>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</si>
  <si>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</si>
  <si>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</si>
  <si>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</si>
  <si>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</si>
  <si>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</si>
  <si>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</si>
  <si>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</si>
  <si>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</si>
  <si>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</si>
  <si>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</si>
  <si>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</si>
  <si>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</si>
  <si>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</si>
  <si>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</si>
  <si>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</si>
  <si>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</si>
  <si>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</si>
  <si>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</si>
  <si>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</si>
  <si>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</si>
  <si>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</si>
  <si>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</si>
  <si>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</si>
  <si>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</si>
  <si>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</si>
  <si>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</si>
  <si>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</si>
  <si>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</si>
  <si>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</si>
  <si>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</si>
  <si>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</si>
  <si>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</si>
  <si>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</si>
  <si>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</si>
  <si>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</si>
  <si>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</si>
  <si>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</si>
  <si>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</si>
  <si>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</si>
  <si>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</si>
  <si>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</si>
  <si>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</si>
  <si>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</si>
  <si>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</si>
  <si>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</si>
  <si>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</si>
  <si>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</si>
  <si>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</si>
  <si>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</si>
  <si>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</si>
  <si>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</si>
  <si>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</si>
  <si>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</si>
  <si>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</si>
  <si>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</si>
  <si>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</si>
  <si>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</si>
  <si>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</si>
  <si>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</si>
  <si>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</si>
  <si>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</si>
  <si>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</si>
  <si>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</si>
  <si>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</si>
  <si>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</si>
  <si>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</si>
  <si>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</si>
  <si>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</si>
  <si>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</si>
  <si>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</si>
  <si>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</si>
  <si>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</si>
  <si>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</si>
  <si>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</si>
  <si>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</si>
  <si>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</si>
  <si>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</si>
  <si>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</si>
  <si>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</si>
  <si>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</si>
  <si>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</si>
  <si>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</si>
  <si>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</si>
  <si>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</si>
  <si>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</si>
  <si>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</si>
  <si>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</si>
  <si>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</si>
  <si>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</si>
  <si>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</si>
  <si>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</si>
  <si>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</si>
  <si>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</si>
  <si>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</si>
  <si>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</si>
  <si>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</si>
  <si>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</si>
  <si>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</si>
  <si>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</si>
  <si>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</si>
  <si>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</si>
  <si>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</si>
  <si>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</si>
  <si>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</si>
  <si>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</si>
  <si>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</si>
  <si>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</si>
  <si>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</si>
  <si>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</si>
  <si>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</si>
  <si>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</si>
  <si>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</si>
  <si>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</si>
  <si>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</si>
  <si>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</si>
  <si>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</si>
  <si>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</si>
  <si>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</si>
  <si>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</si>
  <si>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</si>
  <si>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</si>
  <si>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</si>
  <si>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</si>
  <si>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</si>
  <si>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</si>
  <si>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</si>
  <si>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</si>
  <si>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</si>
  <si>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</si>
  <si>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</si>
  <si>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</si>
  <si>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</si>
  <si>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</si>
  <si>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</si>
  <si>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</si>
  <si>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</si>
  <si>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</si>
  <si>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</si>
  <si>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</si>
  <si>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</si>
  <si>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</si>
  <si>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</si>
  <si>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</si>
  <si>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</si>
  <si>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</si>
  <si>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</si>
  <si>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</si>
  <si>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</si>
  <si>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</si>
  <si>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</si>
  <si>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</si>
  <si>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</si>
  <si>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</si>
  <si>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</si>
  <si>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</si>
  <si>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</si>
  <si>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</si>
  <si>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</si>
  <si>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</si>
  <si>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</si>
  <si>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</si>
  <si>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</si>
  <si>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</si>
  <si>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</si>
  <si>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</si>
  <si>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</si>
  <si>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</si>
  <si>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</si>
  <si>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</si>
  <si>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</si>
  <si>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</si>
  <si>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</si>
  <si>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</si>
  <si>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</si>
  <si>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</si>
  <si>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</si>
  <si>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</si>
  <si>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</si>
  <si>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</si>
  <si>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</si>
  <si>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</si>
  <si>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</si>
  <si>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</si>
  <si>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</si>
  <si>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</si>
  <si>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</si>
  <si>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</si>
  <si>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</si>
  <si>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</si>
  <si>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</si>
  <si>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</si>
  <si>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</si>
  <si>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</si>
  <si>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</si>
  <si>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</si>
  <si>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</si>
  <si>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</si>
  <si>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</si>
  <si>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</si>
  <si>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</si>
  <si>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</si>
  <si>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</si>
  <si>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</si>
  <si>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</si>
  <si>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</si>
  <si>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</si>
  <si>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</si>
  <si>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</si>
  <si>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</si>
  <si>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</si>
  <si>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</si>
  <si>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</si>
  <si>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</si>
  <si>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</si>
  <si>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</si>
  <si>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</si>
  <si>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</si>
  <si>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</si>
  <si>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</si>
  <si>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</si>
  <si>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</si>
  <si>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</si>
  <si>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</si>
  <si>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</si>
  <si>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</si>
  <si>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</si>
  <si>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</si>
  <si>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</si>
  <si>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</si>
  <si>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</si>
  <si>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</si>
  <si>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</si>
  <si>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</si>
  <si>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</si>
  <si>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</si>
  <si>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</si>
  <si>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</si>
  <si>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</si>
  <si>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</si>
  <si>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</si>
  <si>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</si>
  <si>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</si>
  <si>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</si>
  <si>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</si>
  <si>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</si>
  <si>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</si>
  <si>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</si>
  <si>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</si>
  <si>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</si>
  <si>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</si>
  <si>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</si>
  <si>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</si>
  <si>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</si>
  <si>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</si>
  <si>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</si>
  <si>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</si>
  <si>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</si>
  <si>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</si>
  <si>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</si>
  <si>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</si>
  <si>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</si>
  <si>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</si>
  <si>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</si>
  <si>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</si>
  <si>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</si>
  <si>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</si>
  <si>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</si>
  <si>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</si>
  <si>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</si>
  <si>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</si>
  <si>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</si>
  <si>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</si>
  <si>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</si>
  <si>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</si>
  <si>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</si>
  <si>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</si>
  <si>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</si>
  <si>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</si>
  <si>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</si>
  <si>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</si>
  <si>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</si>
  <si>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</si>
  <si>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</si>
  <si>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</si>
  <si>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</si>
  <si>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</si>
  <si>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</si>
  <si>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</si>
  <si>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</si>
  <si>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</si>
  <si>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</si>
  <si>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</si>
  <si>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</si>
  <si>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</si>
  <si>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</si>
  <si>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</si>
  <si>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</si>
  <si>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</si>
  <si>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</si>
  <si>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</si>
  <si>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</si>
  <si>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</si>
  <si>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</si>
  <si>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</si>
  <si>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</si>
  <si>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</si>
  <si>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</si>
  <si>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</si>
  <si>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</si>
  <si>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</si>
  <si>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</si>
  <si>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</si>
  <si>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</si>
  <si>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</si>
  <si>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</si>
  <si>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</si>
  <si>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</si>
  <si>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</si>
  <si>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</si>
  <si>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</si>
  <si>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</si>
  <si>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</si>
  <si>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</si>
  <si>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</si>
  <si>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</si>
  <si>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</si>
  <si>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</si>
  <si>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</si>
  <si>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</si>
  <si>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</si>
  <si>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</si>
  <si>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</si>
  <si>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</si>
  <si>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</si>
  <si>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</si>
  <si>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</si>
  <si>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</si>
  <si>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</si>
  <si>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</si>
  <si>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</si>
  <si>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</si>
  <si>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</si>
  <si>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</si>
  <si>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</si>
  <si>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</si>
  <si>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</si>
  <si>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</si>
  <si>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</si>
  <si>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</si>
  <si>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</si>
  <si>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</si>
  <si>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</si>
  <si>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</si>
  <si>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</si>
  <si>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</si>
  <si>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</si>
  <si>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</si>
  <si>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</si>
  <si>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</si>
  <si>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</si>
  <si>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</si>
  <si>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</si>
  <si>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</si>
  <si>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</si>
  <si>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</si>
  <si>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</si>
  <si>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</si>
  <si>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</si>
  <si>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</si>
  <si>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</si>
  <si>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</si>
  <si>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</si>
  <si>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</si>
  <si>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</si>
  <si>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</si>
  <si>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</si>
  <si>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</si>
  <si>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</si>
  <si>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</si>
  <si>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</si>
  <si>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</si>
  <si>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</si>
  <si>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</si>
  <si>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</si>
  <si>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</si>
  <si>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</si>
  <si>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</si>
  <si>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</si>
  <si>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</si>
  <si>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</si>
  <si>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</si>
  <si>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</si>
  <si>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</si>
  <si>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</si>
  <si>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</si>
  <si>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</si>
  <si>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</si>
  <si>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</si>
  <si>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</si>
  <si>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</si>
  <si>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</si>
  <si>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</si>
  <si>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</si>
  <si>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</si>
  <si>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</si>
  <si>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</si>
  <si>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</si>
  <si>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</si>
  <si>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</si>
  <si>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</si>
  <si>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</si>
  <si>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</si>
  <si>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</si>
  <si>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</si>
  <si>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</si>
  <si>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</si>
  <si>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</si>
  <si>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</si>
  <si>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</si>
  <si>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</si>
  <si>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</si>
  <si>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</si>
  <si>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</si>
  <si>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</si>
  <si>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</si>
  <si>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</si>
  <si>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</si>
  <si>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</si>
  <si>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</si>
  <si>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</si>
  <si>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</si>
  <si>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</si>
  <si>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</si>
  <si>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</si>
  <si>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</si>
  <si>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</si>
  <si>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</si>
  <si>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</si>
  <si>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</si>
  <si>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</si>
  <si>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</si>
  <si>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</si>
  <si>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</si>
  <si>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</si>
  <si>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</si>
  <si>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</si>
  <si>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</si>
  <si>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</si>
  <si>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</si>
  <si>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</si>
  <si>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</si>
  <si>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</si>
  <si>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</si>
  <si>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</si>
  <si>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</si>
  <si>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</si>
  <si>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</si>
  <si>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</si>
  <si>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</si>
  <si>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</si>
  <si>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</si>
  <si>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</si>
  <si>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</si>
  <si>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</si>
  <si>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</si>
  <si>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</si>
  <si>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</si>
  <si>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</si>
  <si>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</si>
  <si>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</si>
  <si>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</si>
  <si>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</si>
  <si>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</si>
  <si>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</si>
  <si>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</si>
  <si>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</si>
  <si>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</si>
  <si>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</si>
  <si>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</si>
  <si>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</si>
  <si>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</si>
  <si>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</si>
  <si>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</si>
  <si>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</si>
  <si>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</si>
  <si>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</si>
  <si>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</si>
  <si>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</si>
  <si>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</si>
  <si>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</si>
  <si>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</si>
  <si>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</si>
  <si>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</si>
  <si>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</si>
  <si>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</si>
  <si>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</si>
  <si>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</si>
  <si>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</si>
  <si>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</si>
  <si>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</si>
  <si>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</si>
  <si>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</si>
  <si>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</si>
  <si>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</si>
  <si>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</si>
  <si>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</si>
  <si>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</si>
  <si>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</si>
  <si>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</si>
  <si>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</si>
  <si>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</si>
  <si>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</si>
  <si>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</si>
  <si>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</si>
  <si>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</si>
  <si>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</si>
  <si>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</si>
  <si>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</si>
  <si>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</si>
  <si>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</si>
  <si>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</si>
  <si>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</si>
  <si>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</si>
  <si>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</si>
  <si>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</si>
  <si>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</si>
  <si>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</si>
  <si>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</si>
  <si>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</si>
  <si>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</si>
  <si>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</si>
  <si>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</si>
  <si>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</si>
  <si>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</si>
  <si>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</si>
  <si>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</si>
  <si>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</si>
  <si>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</si>
  <si>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</si>
  <si>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</si>
  <si>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</si>
  <si>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</si>
  <si>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</si>
  <si>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</si>
  <si>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</si>
  <si>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</si>
  <si>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</si>
  <si>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</si>
  <si>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</si>
  <si>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</si>
  <si>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</si>
  <si>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</si>
  <si>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</si>
  <si>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</si>
  <si>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</si>
  <si>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</si>
  <si>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</si>
  <si>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</si>
  <si>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</si>
  <si>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</si>
  <si>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</si>
  <si>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</si>
  <si>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</si>
  <si>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</si>
  <si>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</si>
  <si>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</si>
  <si>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</si>
  <si>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</si>
  <si>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</si>
  <si>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</si>
  <si>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</si>
  <si>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</si>
  <si>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</si>
  <si>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</si>
  <si>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</si>
  <si>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</si>
  <si>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</si>
  <si>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</si>
  <si>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</si>
  <si>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</si>
  <si>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</si>
  <si>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</si>
  <si>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</si>
  <si>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</si>
  <si>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</si>
  <si>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</si>
  <si>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</si>
  <si>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</si>
  <si>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</si>
  <si>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</si>
  <si>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</si>
  <si>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</si>
  <si>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</si>
  <si>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</si>
  <si>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</si>
  <si>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</si>
  <si>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</si>
  <si>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</si>
  <si>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</si>
  <si>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</si>
  <si>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</si>
  <si>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</si>
  <si>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</si>
  <si>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</si>
  <si>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</si>
  <si>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</si>
  <si>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</si>
  <si>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</si>
  <si>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</si>
  <si>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</si>
  <si>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</si>
  <si>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</si>
  <si>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</si>
  <si>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</si>
  <si>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</si>
  <si>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</si>
  <si>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</si>
  <si>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</si>
  <si>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</si>
  <si>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</si>
  <si>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</si>
  <si>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</si>
  <si>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</si>
  <si>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</si>
  <si>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</si>
  <si>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</si>
  <si>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</si>
  <si>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</si>
  <si>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</si>
  <si>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</si>
  <si>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</si>
  <si>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</si>
  <si>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</si>
  <si>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</si>
  <si>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</si>
  <si>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</si>
  <si>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</si>
  <si>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</si>
  <si>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</si>
  <si>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</si>
  <si>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</si>
  <si>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</si>
  <si>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</si>
  <si>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</si>
  <si>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</si>
  <si>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</si>
  <si>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</si>
  <si>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</si>
  <si>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</si>
  <si>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</si>
  <si>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</si>
  <si>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</si>
  <si>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</si>
  <si>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</si>
  <si>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</si>
  <si>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</si>
  <si>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</si>
  <si>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</si>
  <si>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</si>
  <si>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</si>
  <si>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</si>
  <si>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</si>
  <si>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</si>
  <si>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</si>
  <si>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</si>
  <si>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</si>
  <si>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</si>
  <si>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</si>
  <si>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</si>
  <si>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</si>
  <si>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</si>
  <si>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</si>
  <si>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</si>
  <si>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</si>
  <si>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</si>
  <si>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</si>
  <si>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</si>
  <si>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</si>
  <si>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</si>
  <si>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</si>
  <si>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</si>
  <si>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</si>
  <si>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</si>
  <si>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</si>
  <si>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</si>
  <si>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</si>
  <si>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</si>
  <si>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</si>
  <si>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</si>
  <si>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</si>
  <si>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</si>
  <si>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</si>
  <si>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</si>
  <si>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</si>
  <si>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</si>
  <si>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</si>
  <si>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</si>
  <si>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</si>
  <si>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</si>
  <si>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</si>
  <si>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</si>
  <si>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</si>
  <si>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</si>
  <si>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</si>
  <si>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</si>
  <si>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</si>
  <si>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</si>
  <si>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</si>
  <si>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</si>
  <si>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</si>
  <si>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</si>
  <si>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</si>
  <si>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</si>
  <si>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</si>
  <si>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</si>
  <si>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</si>
  <si>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</si>
  <si>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</si>
  <si>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</si>
  <si>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</si>
  <si>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</si>
  <si>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</si>
  <si>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</si>
  <si>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</si>
  <si>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</si>
  <si>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</si>
  <si>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</si>
  <si>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</si>
  <si>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</si>
  <si>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</si>
  <si>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</si>
  <si>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</si>
  <si>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</si>
  <si>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</si>
  <si>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</si>
  <si>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</si>
  <si>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</si>
  <si>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</si>
  <si>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</si>
  <si>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</si>
  <si>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</si>
  <si>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</si>
  <si>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</si>
  <si>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</si>
  <si>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</si>
  <si>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</si>
  <si>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</si>
  <si>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</si>
  <si>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</si>
  <si>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</si>
  <si>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</si>
  <si>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</si>
  <si>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</si>
  <si>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</si>
  <si>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</si>
  <si>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</si>
  <si>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</si>
  <si>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</si>
  <si>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</si>
  <si>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</si>
  <si>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</si>
  <si>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</si>
  <si>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</si>
  <si>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</si>
  <si>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</si>
  <si>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</si>
  <si>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</si>
  <si>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</si>
  <si>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</si>
  <si>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</si>
  <si>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</si>
  <si>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</si>
  <si>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</si>
  <si>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</si>
  <si>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</si>
  <si>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</si>
  <si>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</si>
  <si>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</si>
  <si>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</si>
  <si>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</si>
  <si>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</si>
  <si>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</si>
  <si>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</si>
  <si>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</si>
  <si>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</si>
  <si>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</si>
  <si>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</si>
  <si>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</si>
  <si>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</si>
  <si>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</si>
  <si>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</si>
  <si>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</si>
  <si>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</si>
  <si>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</si>
  <si>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</si>
  <si>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</si>
  <si>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</si>
  <si>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</si>
  <si>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</si>
  <si>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</si>
  <si>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</si>
  <si>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</si>
  <si>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</si>
  <si>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</si>
  <si>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</si>
  <si>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</si>
  <si>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</si>
  <si>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</si>
  <si>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</si>
  <si>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</si>
  <si>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</si>
  <si>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</si>
  <si>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</si>
  <si>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</si>
  <si>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</si>
  <si>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</si>
  <si>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</si>
  <si>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</si>
  <si>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</si>
  <si>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</si>
  <si>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</si>
  <si>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</si>
  <si>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</si>
  <si>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</si>
  <si>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</si>
  <si>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</si>
  <si>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</si>
  <si>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</si>
  <si>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</si>
  <si>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</si>
  <si>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</si>
  <si>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</si>
  <si>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</si>
  <si>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</si>
  <si>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</si>
  <si>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</si>
  <si>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</si>
  <si>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</si>
  <si>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</si>
  <si>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</si>
  <si>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</si>
  <si>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</si>
  <si>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</si>
  <si>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</si>
  <si>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</si>
  <si>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</si>
  <si>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</si>
  <si>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</si>
  <si>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</si>
  <si>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</si>
  <si>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</si>
  <si>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</si>
  <si>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</si>
  <si>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</si>
  <si>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</si>
  <si>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</si>
  <si>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</si>
  <si>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</si>
  <si>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</si>
  <si>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</si>
  <si>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</si>
  <si>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</si>
  <si>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</si>
  <si>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</si>
  <si>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</si>
  <si>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</si>
  <si>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</si>
  <si>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</si>
  <si>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</si>
  <si>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</si>
  <si>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</si>
  <si>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</si>
  <si>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</si>
  <si>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</si>
  <si>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</si>
  <si>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</si>
  <si>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</si>
  <si>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</si>
  <si>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</si>
  <si>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</si>
  <si>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</si>
  <si>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</si>
  <si>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</si>
  <si>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</si>
  <si>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</si>
  <si>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</si>
  <si>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</si>
  <si>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</si>
  <si>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</si>
  <si>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</si>
  <si>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</si>
  <si>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</si>
  <si>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</si>
  <si>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</si>
  <si>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</si>
  <si>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</si>
  <si>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</si>
  <si>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</si>
  <si>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</si>
  <si>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</si>
  <si>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</si>
  <si>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</si>
  <si>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</si>
  <si>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</si>
  <si>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</si>
  <si>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</si>
  <si>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</si>
  <si>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</si>
  <si>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</si>
  <si>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</si>
  <si>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</si>
  <si>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</si>
  <si>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</si>
  <si>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</si>
  <si>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</si>
  <si>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</si>
  <si>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</si>
  <si>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</si>
  <si>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</si>
  <si>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</si>
  <si>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</si>
  <si>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</si>
  <si>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</si>
  <si>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</si>
  <si>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</si>
  <si>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</si>
  <si>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</si>
  <si>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</si>
  <si>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</si>
  <si>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</si>
  <si>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</si>
  <si>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</si>
  <si>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</si>
  <si>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</si>
  <si>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</si>
  <si>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</si>
  <si>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</si>
  <si>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</si>
  <si>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</si>
  <si>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</si>
  <si>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</si>
  <si>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</si>
  <si>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</si>
  <si>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</si>
  <si>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</si>
  <si>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</si>
  <si>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</si>
  <si>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</si>
  <si>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</si>
  <si>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</si>
  <si>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</si>
  <si>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</si>
  <si>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</si>
  <si>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</si>
  <si>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</si>
  <si>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</si>
  <si>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</si>
  <si>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</si>
  <si>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</si>
  <si>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</si>
  <si>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</si>
  <si>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</si>
  <si>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</si>
  <si>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</si>
  <si>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</si>
  <si>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</si>
  <si>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</si>
  <si>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</si>
  <si>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</si>
  <si>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</si>
  <si>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</si>
  <si>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</si>
  <si>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</si>
  <si>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</si>
  <si>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</si>
  <si>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</si>
  <si>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</si>
  <si>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</si>
  <si>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</si>
  <si>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</si>
  <si>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</si>
  <si>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</si>
  <si>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</si>
  <si>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</si>
  <si>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</si>
  <si>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</si>
  <si>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</si>
  <si>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</si>
  <si>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</si>
  <si>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</si>
  <si>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</si>
  <si>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</si>
  <si>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</si>
  <si>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</si>
  <si>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</si>
  <si>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</si>
  <si>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</si>
  <si>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</si>
  <si>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</si>
  <si>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</si>
  <si>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</si>
  <si>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</si>
  <si>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</si>
  <si>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</si>
  <si>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</si>
  <si>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</si>
  <si>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</si>
  <si>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</si>
  <si>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</si>
  <si>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</si>
  <si>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</si>
  <si>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</si>
  <si>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</si>
  <si>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</si>
  <si>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</si>
  <si>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</si>
  <si>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</si>
  <si>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</si>
  <si>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</si>
  <si>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</si>
  <si>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</si>
  <si>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</si>
  <si>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</si>
  <si>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</si>
  <si>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</si>
  <si>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</si>
  <si>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</si>
  <si>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</si>
  <si>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</si>
  <si>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</si>
  <si>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</si>
  <si>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</si>
  <si>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</si>
  <si>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</si>
  <si>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</si>
  <si>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</si>
  <si>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</si>
  <si>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</si>
  <si>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</si>
  <si>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</si>
  <si>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</si>
  <si>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</si>
  <si>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</si>
  <si>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</si>
  <si>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</si>
  <si>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</si>
  <si>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</si>
  <si>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</si>
  <si>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</si>
  <si>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</si>
  <si>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</si>
  <si>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</si>
  <si>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</si>
  <si>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</si>
  <si>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</si>
  <si>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</si>
  <si>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</si>
  <si>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</si>
  <si>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</si>
  <si>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</si>
  <si>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</si>
  <si>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</si>
  <si>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</si>
  <si>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</si>
  <si>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</si>
  <si>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</si>
  <si>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</si>
  <si>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</si>
  <si>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</si>
  <si>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</si>
  <si>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</si>
  <si>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</si>
  <si>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</si>
  <si>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</si>
  <si>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</si>
  <si>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</si>
  <si>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</si>
  <si>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</si>
  <si>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</si>
  <si>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</si>
  <si>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</si>
  <si>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</si>
  <si>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</si>
  <si>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</si>
  <si>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</si>
  <si>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</si>
  <si>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</si>
  <si>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</si>
  <si>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</si>
  <si>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</si>
  <si>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</si>
  <si>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</si>
  <si>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</si>
  <si>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</si>
  <si>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</si>
  <si>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</si>
  <si>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</si>
  <si>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</si>
  <si>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</si>
  <si>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</si>
  <si>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</si>
  <si>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</si>
  <si>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</si>
  <si>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</si>
  <si>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</si>
  <si>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</si>
  <si>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</si>
  <si>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</si>
  <si>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</si>
  <si>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</si>
  <si>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</si>
  <si>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</si>
  <si>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</si>
  <si>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</si>
  <si>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</si>
  <si>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</si>
  <si>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</si>
  <si>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</si>
  <si>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</si>
  <si>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</si>
  <si>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</si>
  <si>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</si>
  <si>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</si>
  <si>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</si>
  <si>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</si>
  <si>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</si>
  <si>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</si>
  <si>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</si>
  <si>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</si>
  <si>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</si>
  <si>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</si>
  <si>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</si>
  <si>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</si>
  <si>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</si>
  <si>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</si>
  <si>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</si>
  <si>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</si>
  <si>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</si>
  <si>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</si>
  <si>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</si>
  <si>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</si>
  <si>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</si>
  <si>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</si>
  <si>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</si>
  <si>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</si>
  <si>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</si>
  <si>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</si>
  <si>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</si>
  <si>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</si>
  <si>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</si>
  <si>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</si>
  <si>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</si>
  <si>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</si>
  <si>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</si>
  <si>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</si>
  <si>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</si>
  <si>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</si>
  <si>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</si>
  <si>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</si>
  <si>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</si>
  <si>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</si>
  <si>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</si>
  <si>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</si>
  <si>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</si>
  <si>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</si>
  <si>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</si>
  <si>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</si>
  <si>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</si>
  <si>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</si>
  <si>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</si>
  <si>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</si>
  <si>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</si>
  <si>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</si>
  <si>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</si>
  <si>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</si>
  <si>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</si>
  <si>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</si>
  <si>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</si>
  <si>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</si>
  <si>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</si>
  <si>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</si>
  <si>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</si>
  <si>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</si>
  <si>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</si>
  <si>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</si>
  <si>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</si>
  <si>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</si>
  <si>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</si>
  <si>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</si>
  <si>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</si>
  <si>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</si>
  <si>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</si>
  <si>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</si>
  <si>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</si>
  <si>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</si>
  <si>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</si>
  <si>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</si>
  <si>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</si>
  <si>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</si>
  <si>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</si>
  <si>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</si>
  <si>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</si>
  <si>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</si>
  <si>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</si>
  <si>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</si>
  <si>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</si>
  <si>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</si>
  <si>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</si>
  <si>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</si>
  <si>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</si>
  <si>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</si>
  <si>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</si>
  <si>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</si>
  <si>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</si>
  <si>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</si>
  <si>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</si>
  <si>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</si>
  <si>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</si>
  <si>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</si>
  <si>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</si>
  <si>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</si>
  <si>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</si>
  <si>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</si>
  <si>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</si>
  <si>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</si>
  <si>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</si>
  <si>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</si>
  <si>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</si>
  <si>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</si>
  <si>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</si>
  <si>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</si>
  <si>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</si>
  <si>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</si>
  <si>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</si>
  <si>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</si>
  <si>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</si>
  <si>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</si>
  <si>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</si>
  <si>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</si>
  <si>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</si>
  <si>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</si>
  <si>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</si>
  <si>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</si>
  <si>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</si>
  <si>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</si>
  <si>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</si>
  <si>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</si>
  <si>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</si>
  <si>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</si>
  <si>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</si>
  <si>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</si>
  <si>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</si>
  <si>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</si>
  <si>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</si>
  <si>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</si>
  <si>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</si>
  <si>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</si>
  <si>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</si>
  <si>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</si>
  <si>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</si>
  <si>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</si>
  <si>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</si>
  <si>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</si>
  <si>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</si>
  <si>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</si>
  <si>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</si>
  <si>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</si>
  <si>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</si>
  <si>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</si>
  <si>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</si>
  <si>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</si>
  <si>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</si>
  <si>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</si>
  <si>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</si>
  <si>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</si>
  <si>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</si>
  <si>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</si>
  <si>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</si>
  <si>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</si>
  <si>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</si>
  <si>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</si>
  <si>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</si>
  <si>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</si>
  <si>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</si>
  <si>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</si>
  <si>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</si>
  <si>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</si>
  <si>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</si>
  <si>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</si>
  <si>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</si>
  <si>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</si>
  <si>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</si>
  <si>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</si>
  <si>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</si>
  <si>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</si>
  <si>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</si>
  <si>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</si>
  <si>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</si>
  <si>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</si>
  <si>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</si>
  <si>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</si>
  <si>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</si>
  <si>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</si>
  <si>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</si>
  <si>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</si>
  <si>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</si>
  <si>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</si>
  <si>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</si>
  <si>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</si>
  <si>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</si>
  <si>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</si>
  <si>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</si>
  <si>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</si>
  <si>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</si>
  <si>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</si>
  <si>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</si>
  <si>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</si>
  <si>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</si>
  <si>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</si>
  <si>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</si>
  <si>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</si>
  <si>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</si>
  <si>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</si>
  <si>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</si>
  <si>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</si>
  <si>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</si>
  <si>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</si>
  <si>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</si>
  <si>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</si>
  <si>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</si>
  <si>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</si>
  <si>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</si>
  <si>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</si>
  <si>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</si>
  <si>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</si>
  <si>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</si>
  <si>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</si>
  <si>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</si>
  <si>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</si>
  <si>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</si>
  <si>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</si>
  <si>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</si>
  <si>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</si>
  <si>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</si>
  <si>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</si>
  <si>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</si>
  <si>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</si>
  <si>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</si>
  <si>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</si>
  <si>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</si>
  <si>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</si>
  <si>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</si>
  <si>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</si>
  <si>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</si>
  <si>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</si>
  <si>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</si>
  <si>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</si>
  <si>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</si>
  <si>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</si>
  <si>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</si>
  <si>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</si>
  <si>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</si>
  <si>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</si>
  <si>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</si>
  <si>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</si>
  <si>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</si>
  <si>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</si>
  <si>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</si>
  <si>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</si>
  <si>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</si>
  <si>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</si>
  <si>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</si>
  <si>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</si>
  <si>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</si>
  <si>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</si>
  <si>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</si>
  <si>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</si>
  <si>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</si>
  <si>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</si>
  <si>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</si>
  <si>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</si>
  <si>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</si>
  <si>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</si>
  <si>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</si>
  <si>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</si>
  <si>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</si>
  <si>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</si>
  <si>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</si>
  <si>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</si>
  <si>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</si>
  <si>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</si>
  <si>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</si>
  <si>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</si>
  <si>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</si>
  <si>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</si>
  <si>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</si>
  <si>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</si>
  <si>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</si>
  <si>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</si>
  <si>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</si>
  <si>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</si>
  <si>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</si>
  <si>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</si>
  <si>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</si>
  <si>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</si>
  <si>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</si>
  <si>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</si>
  <si>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</si>
  <si>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</si>
  <si>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</si>
  <si>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</si>
  <si>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</si>
  <si>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</si>
  <si>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</si>
  <si>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</si>
  <si>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</si>
  <si>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</si>
  <si>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</si>
  <si>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</si>
  <si>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</si>
  <si>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</si>
  <si>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</si>
  <si>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</si>
  <si>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</si>
  <si>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</si>
  <si>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</si>
  <si>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</si>
  <si>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</si>
  <si>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</si>
  <si>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</si>
  <si>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</si>
  <si>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</si>
  <si>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</si>
  <si>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</si>
  <si>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</si>
  <si>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</si>
  <si>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</si>
  <si>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</si>
  <si>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</si>
  <si>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</si>
  <si>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</si>
  <si>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</si>
  <si>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</si>
  <si>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</si>
  <si>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</si>
  <si>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</si>
  <si>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</si>
  <si>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</si>
  <si>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</si>
  <si>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</si>
  <si>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</si>
  <si>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</si>
  <si>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</si>
  <si>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</si>
  <si>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</si>
  <si>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</si>
  <si>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</si>
  <si>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</si>
  <si>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</si>
  <si>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</si>
  <si>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</si>
  <si>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</si>
  <si>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</si>
  <si>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</si>
  <si>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</si>
  <si>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</si>
  <si>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</si>
  <si>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</si>
  <si>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</si>
  <si>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</si>
  <si>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</si>
  <si>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</si>
  <si>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</si>
  <si>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</si>
  <si>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</si>
  <si>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</si>
  <si>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</si>
  <si>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</si>
  <si>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</si>
  <si>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</si>
  <si>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</si>
  <si>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</si>
  <si>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</si>
  <si>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</si>
  <si>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</si>
  <si>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</si>
  <si>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</si>
  <si>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</si>
  <si>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</si>
  <si>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</si>
  <si>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</si>
  <si>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</si>
  <si>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</si>
  <si>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</si>
  <si>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</si>
  <si>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PSS-PIT</t>
  </si>
  <si>
    <t>PSSPIT</t>
  </si>
  <si>
    <t>Prev. macro 1 00h</t>
  </si>
  <si>
    <t>TRMSUL</t>
  </si>
  <si>
    <t>Execução de solda - AMV SUL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</si>
  <si>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</si>
  <si>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</si>
  <si>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</si>
  <si>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</si>
  <si>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</si>
  <si>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</si>
  <si>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TRCSUL</t>
  </si>
  <si>
    <t>Troca de meia chave em TRC SUL</t>
  </si>
  <si>
    <t>Recolha de dormente TQI L2</t>
  </si>
  <si>
    <t>TMI-TIN</t>
  </si>
  <si>
    <t>TMITIN</t>
  </si>
  <si>
    <t>ZDK-ZFH</t>
  </si>
  <si>
    <t>ZDKZFH</t>
  </si>
  <si>
    <t>Deslocamento de ZTP pra TAP</t>
  </si>
  <si>
    <t>1 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</si>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</sst>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13" fillId="34" borderId="2" xfId="0" applyFont="1" applyFill="1" applyBorder="1" applyAlignment="1">
      <alignment horizontal="center" vertical="center"/>
    </xf>
    <xf numFmtId="1" fontId="13" fillId="34" borderId="2" xfId="0" applyNumberFormat="1" applyFont="1" applyFill="1" applyBorder="1" applyAlignment="1">
      <alignment horizontal="center" vertical="center"/>
    </xf>
    <xf numFmtId="0" fontId="13" fillId="34" borderId="2" xfId="0" applyFont="1" applyFill="1" applyBorder="1" applyAlignment="1" applyProtection="1">
      <alignment horizontal="center" vertical="center"/>
      <protection locked="0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21" fontId="13" fillId="3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X1" activePane="topRight" state="frozen"/>
      <selection pane="topRight" activeCell="AX273" sqref="AX2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60" t="s">
        <v>1172</v>
      </c>
      <c r="AJ1" s="260"/>
      <c r="AK1" s="260"/>
      <c r="AL1" s="260"/>
      <c r="AM1" s="260"/>
      <c r="AN1" s="260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0"/>
      <c r="BG1" s="3"/>
      <c r="BH1" s="261" t="s">
        <v>1173</v>
      </c>
      <c r="BI1" s="261"/>
      <c r="BJ1" s="261"/>
      <c r="BK1" s="261"/>
      <c r="BL1" s="43"/>
      <c r="BM1" s="259" t="s">
        <v>1174</v>
      </c>
      <c r="BN1" s="259"/>
      <c r="BO1" s="259"/>
      <c r="BP1" s="259"/>
      <c r="BQ1" s="259"/>
      <c r="BR1" s="259"/>
      <c r="BS1" s="259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60" t="s">
        <v>1175</v>
      </c>
      <c r="AJ2" s="260"/>
      <c r="AK2" s="260"/>
      <c r="AL2" s="260"/>
      <c r="AM2" s="260"/>
      <c r="AN2" s="260"/>
      <c r="AO2" s="260"/>
      <c r="AP2" s="260"/>
      <c r="AQ2" s="260"/>
      <c r="AR2" s="153"/>
      <c r="AS2" s="262" t="s">
        <v>1178</v>
      </c>
      <c r="AT2" s="262"/>
      <c r="AU2" s="262"/>
      <c r="AV2" s="262"/>
      <c r="AW2" s="262"/>
      <c r="AX2" s="262"/>
      <c r="AY2" s="262"/>
      <c r="AZ2" s="4"/>
      <c r="BA2" s="258" t="s">
        <v>1179</v>
      </c>
      <c r="BB2" s="258"/>
      <c r="BC2" s="260" t="s">
        <v>1176</v>
      </c>
      <c r="BD2" s="260"/>
      <c r="BE2" s="260"/>
      <c r="BF2" s="260"/>
      <c r="BG2" s="3"/>
      <c r="BH2" s="261"/>
      <c r="BI2" s="261"/>
      <c r="BJ2" s="261"/>
      <c r="BK2" s="261"/>
      <c r="BL2" s="43"/>
      <c r="BM2" s="259"/>
      <c r="BN2" s="259"/>
      <c r="BO2" s="259"/>
      <c r="BP2" s="259"/>
      <c r="BQ2" s="259"/>
      <c r="BR2" s="259"/>
      <c r="BS2" s="259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8" t="s">
        <v>1180</v>
      </c>
      <c r="AJ3" s="258"/>
      <c r="AK3" s="258" t="s">
        <v>1181</v>
      </c>
      <c r="AL3" s="258"/>
      <c r="AM3" s="258"/>
      <c r="AN3" s="258"/>
      <c r="AO3" s="258"/>
      <c r="AP3" s="258"/>
      <c r="AQ3" s="258"/>
      <c r="AR3" s="154"/>
      <c r="AS3" s="263" t="s">
        <v>1187</v>
      </c>
      <c r="AT3" s="263"/>
      <c r="AU3" s="263" t="s">
        <v>1188</v>
      </c>
      <c r="AV3" s="263"/>
      <c r="AW3" s="263" t="s">
        <v>1189</v>
      </c>
      <c r="AX3" s="263"/>
      <c r="AY3" s="57" t="s">
        <v>1190</v>
      </c>
      <c r="AZ3" s="57"/>
      <c r="BA3" s="258"/>
      <c r="BB3" s="258"/>
      <c r="BC3" s="258" t="s">
        <v>1183</v>
      </c>
      <c r="BD3" s="258"/>
      <c r="BE3" s="258"/>
      <c r="BF3" s="258"/>
      <c r="BG3" s="56"/>
      <c r="BH3" s="261"/>
      <c r="BI3" s="261"/>
      <c r="BJ3" s="261"/>
      <c r="BK3" s="261"/>
      <c r="BL3" s="43"/>
      <c r="BM3" s="259" t="s">
        <v>1191</v>
      </c>
      <c r="BN3" s="259"/>
      <c r="BO3" s="259"/>
      <c r="BP3" s="259"/>
      <c r="BQ3" s="259" t="s">
        <v>160</v>
      </c>
      <c r="BR3" s="259"/>
      <c r="BS3" s="259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5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6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6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6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6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6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6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6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6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6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6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6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6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6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6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6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6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6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6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6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6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6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6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6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6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6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6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6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6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6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6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6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6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6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6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6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6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6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6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6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6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6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7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183</v>
      </c>
      <c r="E237" s="175">
        <v>276</v>
      </c>
      <c r="F237" s="133" t="s">
        <v>142</v>
      </c>
      <c r="G237" s="8" t="str">
        <f>IF(D237="","*",VLOOKUP(F237,BS_ATIVIDADE[#All],3,FALSE))</f>
        <v>MODERNIZAÇÃO</v>
      </c>
      <c r="H237" s="134" t="s">
        <v>457</v>
      </c>
      <c r="I237" s="134" t="s">
        <v>457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1738</v>
      </c>
      <c r="BK237" s="14" t="s">
        <v>1738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239</v>
      </c>
      <c r="E239" s="175">
        <v>277</v>
      </c>
      <c r="F239" s="133" t="s">
        <v>100</v>
      </c>
      <c r="G239" s="8" t="str">
        <f>IF(D239="","*",VLOOKUP(F239,BS_ATIVIDADE[#All],3,FALSE))</f>
        <v>MECANIZAÇÃO - DOL</v>
      </c>
      <c r="H239" s="134" t="s">
        <v>417</v>
      </c>
      <c r="I239" s="134" t="s">
        <v>417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1513</v>
      </c>
      <c r="W239" s="134" t="s">
        <v>1514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1739</v>
      </c>
      <c r="BK239" s="14" t="s">
        <v>1740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1740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240</v>
      </c>
      <c r="E241" s="175">
        <v>279</v>
      </c>
      <c r="F241" s="133" t="s">
        <v>133</v>
      </c>
      <c r="G241" s="8" t="str">
        <f>IF(D241="","*",VLOOKUP(F241,BS_ATIVIDADE[#All],3,FALSE))</f>
        <v>MODERNIZAÇÃO</v>
      </c>
      <c r="H241" s="134" t="s">
        <v>385</v>
      </c>
      <c r="I241" s="134" t="s">
        <v>385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1741</v>
      </c>
      <c r="X241" s="151" t="s">
        <v>1005</v>
      </c>
      <c r="Y241" s="129" t="s">
        <v>1008</v>
      </c>
      <c r="Z241" s="129"/>
      <c r="AA241" s="71" t="s">
        <v>1585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1742</v>
      </c>
      <c r="BK241" s="14" t="s">
        <v>1743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11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334</v>
      </c>
      <c r="E244" s="175">
        <v>282</v>
      </c>
      <c r="F244" s="133" t="s">
        <v>193</v>
      </c>
      <c r="G244" s="8" t="str">
        <f>IF(D244="","*",VLOOKUP(F244,BS_ATIVIDADE[#All],3,FALSE))</f>
        <v>SOLDA</v>
      </c>
      <c r="H244" s="134" t="s">
        <v>416</v>
      </c>
      <c r="I244" s="134" t="s">
        <v>11</v>
      </c>
      <c r="J244" s="150">
        <v>74</v>
      </c>
      <c r="K244" s="150">
        <v>97.62</v>
      </c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1744</v>
      </c>
      <c r="BK244" s="14" t="s">
        <v>1745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1745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209</v>
      </c>
      <c r="E247" s="175">
        <v>285</v>
      </c>
      <c r="F247" s="133" t="s">
        <v>213</v>
      </c>
      <c r="G247" s="8" t="str">
        <f>IF(D247="","*",VLOOKUP(F247,BS_ATIVIDADE[#All],3,FALSE))</f>
        <v>OUTROS</v>
      </c>
      <c r="H247" s="134" t="s">
        <v>980</v>
      </c>
      <c r="I247" s="134" t="s">
        <v>1746</v>
      </c>
      <c r="J247" s="150">
        <v>103</v>
      </c>
      <c r="K247" s="150">
        <v>2152.3159999999998</v>
      </c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1668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1747</v>
      </c>
      <c r="BK247" s="14" t="s">
        <v>1748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1748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21.75" hidden="1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149</v>
      </c>
      <c r="E248" s="175">
        <v>264</v>
      </c>
      <c r="F248" s="133" t="s">
        <v>107</v>
      </c>
      <c r="G248" s="8" t="str">
        <f>IF(D248="","*",VLOOKUP(F248,BS_ATIVIDADE[#All],3,FALSE))</f>
        <v>MECANIZAÇÃO - ESMERILHADORA</v>
      </c>
      <c r="H248" s="134" t="s">
        <v>927</v>
      </c>
      <c r="I248" s="134" t="s">
        <v>960</v>
      </c>
      <c r="J248" s="150">
        <v>103</v>
      </c>
      <c r="K248" s="150">
        <v>1806</v>
      </c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1726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1749</v>
      </c>
      <c r="BK248" s="14" t="s">
        <v>1750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1750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217</v>
      </c>
      <c r="E253" s="175">
        <v>291</v>
      </c>
      <c r="F253" s="133" t="s">
        <v>116</v>
      </c>
      <c r="G253" s="8" t="str">
        <f>IF(D253="","*",VLOOKUP(F253,BS_ATIVIDADE[#All],3,FALSE))</f>
        <v>MECANIZAÇÃO - SOCADORA</v>
      </c>
      <c r="H253" s="134" t="s">
        <v>1574</v>
      </c>
      <c r="I253" s="134" t="s">
        <v>617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1751</v>
      </c>
      <c r="BK253" s="14" t="s">
        <v>1751</v>
      </c>
      <c r="BL253" s="13"/>
      <c r="BM253" s="12" t="s">
        <v>1025</v>
      </c>
      <c r="BN253" s="12" t="s">
        <v>1055</v>
      </c>
      <c r="BO253" s="130" t="s">
        <v>1156</v>
      </c>
      <c r="BP253" s="14" t="s">
        <v>11</v>
      </c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183</v>
      </c>
      <c r="E256" s="175">
        <v>294</v>
      </c>
      <c r="F256" s="133" t="s">
        <v>142</v>
      </c>
      <c r="G256" s="8" t="str">
        <f>IF(D256="","*",VLOOKUP(F256,BS_ATIVIDADE[#All],3,FALSE))</f>
        <v>MODERNIZAÇÃO</v>
      </c>
      <c r="H256" s="134" t="s">
        <v>457</v>
      </c>
      <c r="I256" s="134" t="s">
        <v>457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1751</v>
      </c>
      <c r="BK256" s="14" t="s">
        <v>1751</v>
      </c>
      <c r="BL256" s="13"/>
      <c r="BM256" s="12" t="s">
        <v>1025</v>
      </c>
      <c r="BN256" s="12" t="s">
        <v>1055</v>
      </c>
      <c r="BO256" s="130" t="s">
        <v>1156</v>
      </c>
      <c r="BP256" s="14" t="s">
        <v>11</v>
      </c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idden="1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149</v>
      </c>
      <c r="E257" s="175">
        <v>264</v>
      </c>
      <c r="F257" s="133" t="s">
        <v>107</v>
      </c>
      <c r="G257" s="8" t="str">
        <f>IF(D257="","*",VLOOKUP(F257,BS_ATIVIDADE[#All],3,FALSE))</f>
        <v>MECANIZAÇÃO - ESMERILHADORA</v>
      </c>
      <c r="H257" s="134" t="s">
        <v>960</v>
      </c>
      <c r="I257" s="134" t="s">
        <v>960</v>
      </c>
      <c r="J257" s="150">
        <v>103</v>
      </c>
      <c r="K257" s="150">
        <v>1935</v>
      </c>
      <c r="L257" s="71">
        <v>1965</v>
      </c>
      <c r="M257" s="148" t="s">
        <v>950</v>
      </c>
      <c r="N257" s="148" t="s">
        <v>1752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1753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>
        <v>4.1666666666666666E-3</v>
      </c>
      <c r="AS257" s="32">
        <v>0</v>
      </c>
      <c r="AT257" s="32">
        <v>0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>
        <v>0</v>
      </c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1754</v>
      </c>
      <c r="BK257" s="14"/>
      <c r="BL257" s="13"/>
      <c r="BM257" s="12" t="s">
        <v>1025</v>
      </c>
      <c r="BN257" s="12" t="s">
        <v>1055</v>
      </c>
      <c r="BO257" s="130" t="s">
        <v>1156</v>
      </c>
      <c r="BP257" s="14" t="s">
        <v>11</v>
      </c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>CCOCirculaçãoIntervaloOportunidade</v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217</v>
      </c>
      <c r="E261" s="175">
        <v>299</v>
      </c>
      <c r="F261" s="133" t="s">
        <v>116</v>
      </c>
      <c r="G261" s="8" t="str">
        <f>IF(D261="","*",VLOOKUP(F261,BS_ATIVIDADE[#All],3,FALSE))</f>
        <v>MECANIZAÇÃO - SOCADORA</v>
      </c>
      <c r="H261" s="134" t="s">
        <v>1574</v>
      </c>
      <c r="I261" s="134" t="s">
        <v>617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>
        <v>0.35486111111111113</v>
      </c>
      <c r="AS261" s="32">
        <v>0</v>
      </c>
      <c r="AT261" s="32">
        <v>0</v>
      </c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>
        <v>0</v>
      </c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>
        <v>0</v>
      </c>
      <c r="BI261" s="14"/>
      <c r="BJ261" s="14" t="s">
        <v>1755</v>
      </c>
      <c r="BK261" s="14" t="s">
        <v>1756</v>
      </c>
      <c r="BL261" s="13"/>
      <c r="BM261" s="12" t="s">
        <v>1025</v>
      </c>
      <c r="BN261" s="12" t="s">
        <v>1055</v>
      </c>
      <c r="BO261" s="130" t="s">
        <v>1117</v>
      </c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>CCOCirculaçãoIntervaloOportunidade</v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278</v>
      </c>
      <c r="E264" s="175">
        <v>302</v>
      </c>
      <c r="F264" s="133" t="s">
        <v>193</v>
      </c>
      <c r="G264" s="8" t="str">
        <f>IF(D264="","*",VLOOKUP(F264,BS_ATIVIDADE[#All],3,FALSE))</f>
        <v>SOLDA</v>
      </c>
      <c r="H264" s="134" t="s">
        <v>603</v>
      </c>
      <c r="I264" s="134" t="s">
        <v>11</v>
      </c>
      <c r="J264" s="150">
        <v>98</v>
      </c>
      <c r="K264" s="150">
        <v>546.24</v>
      </c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>
        <v>0.33680555555555558</v>
      </c>
      <c r="AS264" s="32">
        <v>0.37916666666666665</v>
      </c>
      <c r="AT264" s="32">
        <v>0.44166666666666665</v>
      </c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6.25E-2</v>
      </c>
      <c r="AZ264" s="11"/>
      <c r="BA264" s="60">
        <v>2</v>
      </c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>
        <v>2</v>
      </c>
      <c r="BI264" s="14"/>
      <c r="BJ264" s="14" t="s">
        <v>1757</v>
      </c>
      <c r="BK264" s="14" t="s">
        <v>1758</v>
      </c>
      <c r="BL264" s="13"/>
      <c r="BM264" s="12" t="s">
        <v>1030</v>
      </c>
      <c r="BN264" s="12" t="s">
        <v>1030</v>
      </c>
      <c r="BO264" s="130" t="s">
        <v>1030</v>
      </c>
      <c r="BP264" s="14"/>
      <c r="BQ264" s="10" t="str">
        <f t="shared" si="28"/>
        <v>Aderente</v>
      </c>
      <c r="BR264" s="15">
        <f t="shared" si="29"/>
        <v>1</v>
      </c>
      <c r="BS264" s="15">
        <f t="shared" si="30"/>
        <v>2</v>
      </c>
      <c r="BT264" s="231" t="str">
        <f t="shared" si="31"/>
        <v>OKOK</v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249</v>
      </c>
      <c r="E265" s="175">
        <v>304</v>
      </c>
      <c r="F265" s="133" t="s">
        <v>25</v>
      </c>
      <c r="G265" s="8" t="str">
        <f>IF(D265="","*",VLOOKUP(F265,BS_ATIVIDADE[#All],3,FALSE))</f>
        <v>OUTROS</v>
      </c>
      <c r="H265" s="134" t="s">
        <v>1293</v>
      </c>
      <c r="I265" s="134" t="s">
        <v>539</v>
      </c>
      <c r="J265" s="150">
        <v>74</v>
      </c>
      <c r="K265" s="150">
        <v>500</v>
      </c>
      <c r="L265" s="71" t="s">
        <v>11</v>
      </c>
      <c r="M265" s="148" t="s">
        <v>1759</v>
      </c>
      <c r="N265" s="148" t="s">
        <v>1760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1565</v>
      </c>
      <c r="W265" s="220" t="s">
        <v>1761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1532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1680</v>
      </c>
      <c r="E266" s="175">
        <v>274</v>
      </c>
      <c r="F266" s="133" t="s">
        <v>193</v>
      </c>
      <c r="G266" s="8" t="str">
        <f>IF(D266="","*",VLOOKUP(F266,BS_ATIVIDADE[#All],3,FALSE))</f>
        <v>SOLDA</v>
      </c>
      <c r="H266" s="134" t="s">
        <v>11</v>
      </c>
      <c r="I266" s="134" t="s">
        <v>11</v>
      </c>
      <c r="J266" s="150">
        <v>74</v>
      </c>
      <c r="K266" s="150">
        <v>335.35899999999998</v>
      </c>
      <c r="L266" s="71" t="s">
        <v>11</v>
      </c>
      <c r="M266" s="148" t="s">
        <v>1762</v>
      </c>
      <c r="N266" s="148" t="s">
        <v>1763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1764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1532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>
        <v>0.35833333333333334</v>
      </c>
      <c r="AS266" s="32">
        <v>0</v>
      </c>
      <c r="AT266" s="32">
        <v>0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>
        <v>0</v>
      </c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>
        <v>0</v>
      </c>
      <c r="BI266" s="14"/>
      <c r="BJ266" s="14" t="s">
        <v>1765</v>
      </c>
      <c r="BK266" s="14" t="s">
        <v>1481</v>
      </c>
      <c r="BL266" s="13"/>
      <c r="BM266" s="12" t="s">
        <v>1032</v>
      </c>
      <c r="BN266" s="12" t="s">
        <v>1057</v>
      </c>
      <c r="BO266" s="130" t="s">
        <v>1057</v>
      </c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>CondiçõesClimáticaChuva</v>
      </c>
    </row>
    <row r="267" spans="1:72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106</v>
      </c>
      <c r="E267" s="175">
        <v>305</v>
      </c>
      <c r="F267" s="133" t="s">
        <v>32</v>
      </c>
      <c r="G267" s="8" t="str">
        <f>IF(D267="","*",VLOOKUP(F267,BS_ATIVIDADE[#All],3,FALSE))</f>
        <v>DETECÇÃO</v>
      </c>
      <c r="H267" s="134" t="s">
        <v>473</v>
      </c>
      <c r="I267" s="134" t="s">
        <v>417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1677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>
        <v>0.29166666666666669</v>
      </c>
      <c r="AE267" s="71">
        <v>5487</v>
      </c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>
        <v>0.35902777777777778</v>
      </c>
      <c r="AS267" s="32">
        <v>0.50416666666666665</v>
      </c>
      <c r="AT267" s="32">
        <v>0.54583333333333328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4.166666666666663E-2</v>
      </c>
      <c r="AZ267" s="11"/>
      <c r="BA267" s="60">
        <v>180</v>
      </c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>
        <v>2</v>
      </c>
      <c r="BI267" s="14"/>
      <c r="BJ267" s="14" t="s">
        <v>1766</v>
      </c>
      <c r="BK267" s="14" t="s">
        <v>1766</v>
      </c>
      <c r="BL267" s="13"/>
      <c r="BM267" s="12" t="s">
        <v>1030</v>
      </c>
      <c r="BN267" s="12" t="s">
        <v>1030</v>
      </c>
      <c r="BO267" s="130" t="s">
        <v>1030</v>
      </c>
      <c r="BP267" s="14"/>
      <c r="BQ267" s="10" t="str">
        <f t="shared" si="28"/>
        <v>Intervalo</v>
      </c>
      <c r="BR267" s="15">
        <f t="shared" si="29"/>
        <v>0.99999999999999911</v>
      </c>
      <c r="BS267" s="15">
        <f t="shared" si="30"/>
        <v>1</v>
      </c>
      <c r="BT267" s="231" t="str">
        <f t="shared" si="31"/>
        <v>OKOK</v>
      </c>
    </row>
    <row r="268" spans="1:72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183</v>
      </c>
      <c r="E268" s="175">
        <v>306</v>
      </c>
      <c r="F268" s="133" t="s">
        <v>142</v>
      </c>
      <c r="G268" s="8" t="str">
        <f>IF(D268="","*",VLOOKUP(F268,BS_ATIVIDADE[#All],3,FALSE))</f>
        <v>MODERNIZAÇÃO</v>
      </c>
      <c r="H268" s="134" t="s">
        <v>457</v>
      </c>
      <c r="I268" s="134" t="s">
        <v>457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>
        <v>0.3611111111111111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>
        <v>0</v>
      </c>
      <c r="BI268" s="14"/>
      <c r="BJ268" s="14" t="s">
        <v>1767</v>
      </c>
      <c r="BK268" s="14" t="s">
        <v>1768</v>
      </c>
      <c r="BL268" s="13"/>
      <c r="BM268" s="12" t="s">
        <v>1025</v>
      </c>
      <c r="BN268" s="12" t="s">
        <v>1055</v>
      </c>
      <c r="BO268" s="130" t="s">
        <v>1117</v>
      </c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>CCOCirculaçãoIntervaloOportunidade</v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334</v>
      </c>
      <c r="E270" s="175">
        <v>308</v>
      </c>
      <c r="F270" s="133" t="s">
        <v>193</v>
      </c>
      <c r="G270" s="8" t="str">
        <f>IF(D270="","*",VLOOKUP(F270,BS_ATIVIDADE[#All],3,FALSE))</f>
        <v>SOLDA</v>
      </c>
      <c r="H270" s="134" t="s">
        <v>458</v>
      </c>
      <c r="I270" s="134" t="s">
        <v>11</v>
      </c>
      <c r="J270" s="150">
        <v>74</v>
      </c>
      <c r="K270" s="150">
        <v>225.33500000000001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1769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>
        <v>0.33680555555555558</v>
      </c>
      <c r="AS270" s="32">
        <v>0</v>
      </c>
      <c r="AT270" s="32">
        <v>0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>
        <v>0</v>
      </c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>
        <v>0</v>
      </c>
      <c r="BI270" s="14"/>
      <c r="BJ270" s="14" t="s">
        <v>1770</v>
      </c>
      <c r="BK270" s="14" t="s">
        <v>1771</v>
      </c>
      <c r="BL270" s="13"/>
      <c r="BM270" s="12" t="s">
        <v>1025</v>
      </c>
      <c r="BN270" s="12" t="s">
        <v>1055</v>
      </c>
      <c r="BO270" s="130" t="s">
        <v>1117</v>
      </c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>CCOCirculaçãoIntervaloOportunidade</v>
      </c>
    </row>
    <row r="271" spans="1:72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267</v>
      </c>
      <c r="E271" s="175">
        <v>309</v>
      </c>
      <c r="F271" s="133" t="s">
        <v>200</v>
      </c>
      <c r="G271" s="8" t="str">
        <f>IF(D271="","*",VLOOKUP(F271,BS_ATIVIDADE[#All],3,FALSE))</f>
        <v>TRILHO - SUBSTITUIÇÂO</v>
      </c>
      <c r="H271" s="134" t="s">
        <v>458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1772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0.43819444444444444</v>
      </c>
      <c r="AS271" s="32">
        <v>0.49652777777777779</v>
      </c>
      <c r="AT271" s="32">
        <v>0.52986111111111112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3.3333333333333326E-2</v>
      </c>
      <c r="AZ271" s="11"/>
      <c r="BA271" s="60">
        <v>8</v>
      </c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>
        <v>2</v>
      </c>
      <c r="BI271" s="14"/>
      <c r="BJ271" s="14" t="s">
        <v>1773</v>
      </c>
      <c r="BK271" s="14" t="s">
        <v>1774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28"/>
        <v>Intervalo</v>
      </c>
      <c r="BR271" s="15">
        <f t="shared" si="29"/>
        <v>0.79999999999999982</v>
      </c>
      <c r="BS271" s="15">
        <f t="shared" si="30"/>
        <v>1</v>
      </c>
      <c r="BT271" s="231" t="str">
        <f t="shared" si="31"/>
        <v>CCOCirculaçãoIntervaloOportunidade</v>
      </c>
    </row>
    <row r="272" spans="1:72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239</v>
      </c>
      <c r="E272" s="175">
        <v>310</v>
      </c>
      <c r="F272" s="133" t="s">
        <v>100</v>
      </c>
      <c r="G272" s="8" t="str">
        <f>IF(D272="","*",VLOOKUP(F272,BS_ATIVIDADE[#All],3,FALSE))</f>
        <v>MECANIZAÇÃO - DOL</v>
      </c>
      <c r="H272" s="134" t="s">
        <v>417</v>
      </c>
      <c r="I272" s="134" t="s">
        <v>417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1513</v>
      </c>
      <c r="W272" s="134" t="s">
        <v>1514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TIN</v>
      </c>
      <c r="AL272" s="166" t="str">
        <f>IF(BS_CONTROLE[[#This Row],[Local - Encerramento]]=0, "-", BS_CONTROLE[[#This Row],[Local - Encerramento]])</f>
        <v>TIN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>
        <v>0.3576388888888889</v>
      </c>
      <c r="AS272" s="32">
        <v>0</v>
      </c>
      <c r="AT272" s="32">
        <v>0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>
        <v>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>
        <v>0</v>
      </c>
      <c r="BI272" s="14"/>
      <c r="BJ272" s="14" t="s">
        <v>1775</v>
      </c>
      <c r="BK272" s="14" t="s">
        <v>1776</v>
      </c>
      <c r="BL272" s="13"/>
      <c r="BM272" s="12" t="s">
        <v>1025</v>
      </c>
      <c r="BN272" s="12" t="s">
        <v>1055</v>
      </c>
      <c r="BO272" s="130" t="s">
        <v>1134</v>
      </c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>CCOCirculaçãoIntervaloOportunidade</v>
      </c>
    </row>
    <row r="273" spans="1:72" ht="23.25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240</v>
      </c>
      <c r="E273" s="175">
        <v>311</v>
      </c>
      <c r="F273" s="133" t="s">
        <v>148</v>
      </c>
      <c r="G273" s="8" t="str">
        <f>IF(D273="","*",VLOOKUP(F273,BS_ATIVIDADE[#All],3,FALSE))</f>
        <v>MODERNIZAÇÃO</v>
      </c>
      <c r="H273" s="134" t="s">
        <v>385</v>
      </c>
      <c r="I273" s="244" t="s">
        <v>385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4.1666666666666664E-2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1741</v>
      </c>
      <c r="X273" s="151" t="s">
        <v>1005</v>
      </c>
      <c r="Y273" s="129"/>
      <c r="Z273" s="129"/>
      <c r="AA273" s="71" t="s">
        <v>1585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>
        <v>0.54374999999999996</v>
      </c>
      <c r="AS273" s="32">
        <v>0.70833333333333337</v>
      </c>
      <c r="AT273" s="32">
        <v>0.7680555555555556</v>
      </c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5.9722222222222232E-2</v>
      </c>
      <c r="AZ273" s="11"/>
      <c r="BA273" s="60">
        <v>400</v>
      </c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>
        <v>2</v>
      </c>
      <c r="BI273" s="14"/>
      <c r="BJ273" s="14" t="s">
        <v>1777</v>
      </c>
      <c r="BK273" s="14" t="s">
        <v>1778</v>
      </c>
      <c r="BL273" s="13"/>
      <c r="BM273" s="12" t="s">
        <v>1030</v>
      </c>
      <c r="BN273" s="12" t="s">
        <v>1030</v>
      </c>
      <c r="BO273" s="12" t="s">
        <v>1030</v>
      </c>
      <c r="BP273" s="14"/>
      <c r="BQ273" s="10" t="str">
        <f t="shared" si="28"/>
        <v>Aderente</v>
      </c>
      <c r="BR273" s="15">
        <f t="shared" si="29"/>
        <v>1.4333333333333336</v>
      </c>
      <c r="BS273" s="15">
        <f t="shared" si="30"/>
        <v>4</v>
      </c>
      <c r="BT273" s="231" t="str">
        <f t="shared" si="31"/>
        <v>OKOK</v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158</v>
      </c>
      <c r="E276" s="175">
        <v>314</v>
      </c>
      <c r="F276" s="133" t="s">
        <v>25</v>
      </c>
      <c r="G276" s="8" t="str">
        <f>IF(D276="","*",VLOOKUP(F276,BS_ATIVIDADE[#All],3,FALSE))</f>
        <v>OUTROS</v>
      </c>
      <c r="H276" s="134" t="s">
        <v>791</v>
      </c>
      <c r="I276" s="134" t="s">
        <v>385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1779</v>
      </c>
      <c r="X276" s="151" t="s">
        <v>1005</v>
      </c>
      <c r="Y276" s="129"/>
      <c r="Z276" s="129"/>
      <c r="AA276" s="71" t="s">
        <v>1780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>
        <v>0</v>
      </c>
      <c r="AS276" s="32">
        <v>0</v>
      </c>
      <c r="AT276" s="32">
        <v>0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>
        <v>0</v>
      </c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>
        <v>0</v>
      </c>
      <c r="BI276" s="14"/>
      <c r="BJ276" s="14" t="s">
        <v>1781</v>
      </c>
      <c r="BK276" s="14" t="s">
        <v>1782</v>
      </c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1628</v>
      </c>
      <c r="E278" s="175">
        <v>316</v>
      </c>
      <c r="F278" s="133" t="s">
        <v>13</v>
      </c>
      <c r="G278" s="8" t="str">
        <f>IF(D278="","*",VLOOKUP(F278,BS_ATIVIDADE[#All],3,FALSE))</f>
        <v>CAMINHÂO - SOLDA</v>
      </c>
      <c r="H278" s="134" t="s">
        <v>710</v>
      </c>
      <c r="I278" s="134" t="s">
        <v>11</v>
      </c>
      <c r="J278" s="150">
        <v>78</v>
      </c>
      <c r="K278" s="150">
        <v>176.7</v>
      </c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8.3333333333333329E-2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1629</v>
      </c>
      <c r="W278" s="134" t="s">
        <v>1630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>
        <v>0.3923611111111111</v>
      </c>
      <c r="AS278" s="32">
        <v>0.43402777777777779</v>
      </c>
      <c r="AT278" s="32">
        <v>0.52222222222222225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8.8194444444444464E-2</v>
      </c>
      <c r="AZ278" s="11"/>
      <c r="BA278" s="60">
        <v>2</v>
      </c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>
        <v>2</v>
      </c>
      <c r="BI278" s="14"/>
      <c r="BJ278" s="14" t="s">
        <v>1783</v>
      </c>
      <c r="BK278" s="14" t="s">
        <v>1784</v>
      </c>
      <c r="BL278" s="13"/>
      <c r="BM278" s="12" t="s">
        <v>1022</v>
      </c>
      <c r="BN278" s="12" t="s">
        <v>1043</v>
      </c>
      <c r="BO278" s="130" t="s">
        <v>1150</v>
      </c>
      <c r="BP278" s="14"/>
      <c r="BQ278" s="10" t="str">
        <f t="shared" si="28"/>
        <v>Produção</v>
      </c>
      <c r="BR278" s="15">
        <f t="shared" si="29"/>
        <v>1.0583333333333336</v>
      </c>
      <c r="BS278" s="15">
        <f t="shared" si="30"/>
        <v>0.66666666666666663</v>
      </c>
      <c r="BT278" s="231" t="str">
        <f t="shared" si="31"/>
        <v>MecanizaçãoOperação</v>
      </c>
    </row>
    <row r="279" spans="1:72">
      <c r="A279" s="44" t="str">
        <f t="shared" si="27"/>
        <v>E1446076</v>
      </c>
      <c r="B279" s="132">
        <v>46076</v>
      </c>
      <c r="C279" s="7">
        <f>IF(BS_CONTROLE[[#This Row],[DATA]]="","",WEEKNUM(BS_CONTROLE[[#This Row],[DATA]]))</f>
        <v>9</v>
      </c>
      <c r="D279" s="45" t="s">
        <v>149</v>
      </c>
      <c r="E279" s="175">
        <v>317</v>
      </c>
      <c r="F279" s="133" t="s">
        <v>107</v>
      </c>
      <c r="G279" s="8" t="str">
        <f>IF(D279="","*",VLOOKUP(F279,BS_ATIVIDADE[#All],3,FALSE))</f>
        <v>MECANIZAÇÃO - ESMERILHADORA</v>
      </c>
      <c r="H279" s="134" t="s">
        <v>960</v>
      </c>
      <c r="I279" s="251"/>
      <c r="J279" s="252"/>
      <c r="K279" s="252"/>
      <c r="L279" s="253" t="s">
        <v>11</v>
      </c>
      <c r="M279" s="254"/>
      <c r="N279" s="254"/>
      <c r="O279" s="134">
        <v>2.0833333333333332E-2</v>
      </c>
      <c r="P279" s="134">
        <v>4.1666666666666664E-2</v>
      </c>
      <c r="Q279" s="71"/>
      <c r="R279" s="9" t="str">
        <f>IFERROR(_xlfn.XLOOKUP(F279, BS_ATIVIDADE[ATIVIDADE],BS_ATIVIDADE[UNIDADE] ), "*")</f>
        <v>M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 t="s">
        <v>11</v>
      </c>
      <c r="AG279" s="71"/>
      <c r="AH279" s="42"/>
      <c r="AI279" s="119" t="str">
        <f>IF(BS_CONTROLE[[#This Row],[Atividade]]=0, "-", BS_CONTROLE[[#This Row],[Atividade]])</f>
        <v>MECANIZAÇÃO - ESMERILHADORA</v>
      </c>
      <c r="AJ279" s="8" t="str">
        <f>IF(D279="","*",VLOOKUP(AI279,BS_ATIVIDADE[#Data],3,FALSE))</f>
        <v>MECANIZAÇÃO - ESMERILHADORA</v>
      </c>
      <c r="AK279" s="166" t="str">
        <f>IF(BS_CONTROLE[[#This Row],[Local - Partida]]=0, "-", BS_CONTROLE[[#This Row],[Local - Partida]])</f>
        <v>PSS</v>
      </c>
      <c r="AL279" s="166" t="s">
        <v>973</v>
      </c>
      <c r="AM279" s="166" t="s">
        <v>1785</v>
      </c>
      <c r="AN279" s="166" t="s">
        <v>1786</v>
      </c>
      <c r="AO279" s="167">
        <v>103</v>
      </c>
      <c r="AP279" s="168">
        <v>2030</v>
      </c>
      <c r="AQ279" s="168" t="str">
        <f>IF(BS_CONTROLE[[#This Row],[KM - Fim]]=0, "-", BS_CONTROLE[[#This Row],[KM - Fim]])</f>
        <v>-</v>
      </c>
      <c r="AR279" s="281"/>
      <c r="AS279" s="281"/>
      <c r="AT279" s="281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224"/>
      <c r="BB279" s="9" t="str">
        <f>IFERROR(_xlfn.XLOOKUP(AI279, BS_ATIVIDADE[ATIVIDADE],BS_ATIVIDADE[UNIDADE] ), "*")</f>
        <v>M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OURO VERDE - LIGAÇÃO</v>
      </c>
      <c r="BF279" s="169" t="str">
        <f>IF(BS_CONTROLE[[#This Row],[Responsavel pelo boletim]]=0, "-", BS_CONTROLE[[#This Row],[Responsavel pelo boletim]])</f>
        <v>-</v>
      </c>
      <c r="BG279" s="13"/>
      <c r="BH279" s="14">
        <v>1</v>
      </c>
      <c r="BI279" s="14"/>
      <c r="BJ279" s="14" t="s">
        <v>1787</v>
      </c>
      <c r="BK279" s="14" t="s">
        <v>1787</v>
      </c>
      <c r="BL279" s="13"/>
      <c r="BM279" s="12"/>
      <c r="BN279" s="12"/>
      <c r="BO279" s="130"/>
      <c r="BP279" s="14"/>
      <c r="BQ279" s="10" t="e">
        <f t="shared" si="28"/>
        <v>#DIV/0!</v>
      </c>
      <c r="BR279" s="15">
        <f t="shared" si="29"/>
        <v>0</v>
      </c>
      <c r="BS279" s="15" t="e">
        <f t="shared" si="30"/>
        <v>#DIV/0!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>V8646077</v>
      </c>
      <c r="B282" s="132">
        <v>46077</v>
      </c>
      <c r="C282" s="7">
        <f>IF(BS_CONTROLE[[#This Row],[DATA]]="","",WEEKNUM(BS_CONTROLE[[#This Row],[DATA]]))</f>
        <v>9</v>
      </c>
      <c r="D282" s="45" t="s">
        <v>217</v>
      </c>
      <c r="E282" s="175">
        <v>320</v>
      </c>
      <c r="F282" s="133" t="s">
        <v>116</v>
      </c>
      <c r="G282" s="8" t="str">
        <f>IF(D282="","*",VLOOKUP(F282,BS_ATIVIDADE[#All],3,FALSE))</f>
        <v>MECANIZAÇÃO - SOCADORA</v>
      </c>
      <c r="H282" s="134" t="s">
        <v>1574</v>
      </c>
      <c r="I282" s="134" t="s">
        <v>617</v>
      </c>
      <c r="J282" s="150">
        <v>98</v>
      </c>
      <c r="K282" s="150">
        <v>659.976</v>
      </c>
      <c r="L282" s="71">
        <v>662.91099999999994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82" s="148" t="s">
        <v>634</v>
      </c>
      <c r="O282" s="134">
        <v>0.4375</v>
      </c>
      <c r="P282" s="134">
        <v>0.125</v>
      </c>
      <c r="Q282" s="71">
        <v>1680</v>
      </c>
      <c r="R282" s="9" t="str">
        <f>IFERROR(_xlfn.XLOOKUP(F282, BS_ATIVIDADE[ATIVIDADE],BS_ATIVIDADE[UNIDADE] ), "*")</f>
        <v>M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2" s="188" t="str">
        <f>IFERROR(_xlfn.XLOOKUP(J282, BASE_MAPA!$B$2:$B$420, BASE_MAPA!$G$2:$G$420), "ERRO")</f>
        <v>ALTO ARAGUAIA - RONDONOPOLIS</v>
      </c>
      <c r="V282" s="142" t="s">
        <v>1274</v>
      </c>
      <c r="W282" s="134" t="s">
        <v>1275</v>
      </c>
      <c r="X282" s="151" t="s">
        <v>1000</v>
      </c>
      <c r="Y282" s="129" t="s">
        <v>999</v>
      </c>
      <c r="Z282" s="129"/>
      <c r="AA282" s="71">
        <v>1</v>
      </c>
      <c r="AB282" s="59" t="s">
        <v>997</v>
      </c>
      <c r="AC282" s="59"/>
      <c r="AD282" s="134">
        <v>0.29166666666666669</v>
      </c>
      <c r="AE282" s="71">
        <v>6236</v>
      </c>
      <c r="AF282" s="71">
        <v>6636</v>
      </c>
      <c r="AG282" s="71"/>
      <c r="AH282" s="42"/>
      <c r="AI282" s="119" t="str">
        <f>IF(BS_CONTROLE[[#This Row],[Atividade]]=0, "-", BS_CONTROLE[[#This Row],[Atividade]])</f>
        <v>MECANIZAÇÃO - SOCADORA</v>
      </c>
      <c r="AJ282" s="8" t="str">
        <f>IF(D282="","*",VLOOKUP(AI282,BS_ATIVIDADE[#Data],3,FALSE))</f>
        <v>MECANIZAÇÃO - SOCADORA</v>
      </c>
      <c r="AK282" s="166" t="str">
        <f>IF(BS_CONTROLE[[#This Row],[Local - Partida]]=0, "-", BS_CONTROLE[[#This Row],[Local - Partida]])</f>
        <v xml:space="preserve">TIQ </v>
      </c>
      <c r="AL282" s="166" t="str">
        <f>IF(BS_CONTROLE[[#This Row],[Local - Encerramento]]=0, "-", BS_CONTROLE[[#This Row],[Local - Encerramento]])</f>
        <v>TIQ</v>
      </c>
      <c r="AM282" s="166" t="str">
        <f>IF(BS_CONTROLE[[#This Row],[Entre - Estações]]=0, "-", BS_CONTROLE[[#This Row],[Entre - Estações]])</f>
        <v>TBS</v>
      </c>
      <c r="AN282" s="166" t="str">
        <f>IF(BS_CONTROLE[[#This Row],[SB]]=0, "-", BS_CONTROLE[[#This Row],[SB]])</f>
        <v>TBS2</v>
      </c>
      <c r="AO282" s="167">
        <f>IF(BS_CONTROLE[[#This Row],[SUB]]=0, "-", BS_CONTROLE[[#This Row],[SUB]])</f>
        <v>98</v>
      </c>
      <c r="AP282" s="168">
        <f>IF(BS_CONTROLE[[#This Row],[KM - Inicio]]=0, "-", BS_CONTROLE[[#This Row],[KM - Inicio]])</f>
        <v>659.976</v>
      </c>
      <c r="AQ282" s="168">
        <f>IF(BS_CONTROLE[[#This Row],[KM - Fim]]=0, "-", BS_CONTROLE[[#This Row],[KM - Fim]])</f>
        <v>662.91099999999994</v>
      </c>
      <c r="AR282" s="32"/>
      <c r="AS282" s="32"/>
      <c r="AT282" s="32"/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/>
      <c r="BB282" s="9" t="str">
        <f>IFERROR(_xlfn.XLOOKUP(AI282, BS_ATIVIDADE[ATIVIDADE],BS_ATIVIDADE[UNIDADE] ), "*")</f>
        <v>M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2" s="189" t="str">
        <f>IFERROR(_xlfn.XLOOKUP(AO282, BASE_MAPA!$B$2:$B$420, BASE_MAPA!$G$2:$G$420), "ERRO")</f>
        <v>ALTO ARAGUAIA - RONDONOPOLIS</v>
      </c>
      <c r="BF282" s="169" t="str">
        <f>IF(BS_CONTROLE[[#This Row],[Responsavel pelo boletim]]=0, "-", BS_CONTROLE[[#This Row],[Responsavel pelo boletim]])</f>
        <v>Antonioni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Produção e Intervalo</v>
      </c>
      <c r="BR282" s="15">
        <f t="shared" si="29"/>
        <v>0</v>
      </c>
      <c r="BS282" s="15">
        <f t="shared" si="30"/>
        <v>0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>BRUNO (TF-525)46077</v>
      </c>
      <c r="B284" s="132">
        <v>46077</v>
      </c>
      <c r="C284" s="7">
        <f>IF(BS_CONTROLE[[#This Row],[DATA]]="","",WEEKNUM(BS_CONTROLE[[#This Row],[DATA]]))</f>
        <v>9</v>
      </c>
      <c r="D284" s="45" t="s">
        <v>278</v>
      </c>
      <c r="E284" s="175">
        <v>322</v>
      </c>
      <c r="F284" s="133" t="s">
        <v>193</v>
      </c>
      <c r="G284" s="8" t="str">
        <f>IF(D284="","*",VLOOKUP(F284,BS_ATIVIDADE[#All],3,FALSE))</f>
        <v>SOLDA</v>
      </c>
      <c r="H284" s="148" t="s">
        <v>1788</v>
      </c>
      <c r="I284" s="134" t="s">
        <v>11</v>
      </c>
      <c r="J284" s="150">
        <v>98</v>
      </c>
      <c r="K284" s="150">
        <v>548.20000000000005</v>
      </c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84" s="148" t="s">
        <v>1788</v>
      </c>
      <c r="O284" s="134">
        <v>0.375</v>
      </c>
      <c r="P284" s="134">
        <v>6.25E-2</v>
      </c>
      <c r="Q284" s="71">
        <v>1</v>
      </c>
      <c r="R284" s="9" t="str">
        <f>IFERROR(_xlfn.XLOOKUP(F284, BS_ATIVIDADE[ATIVIDADE],BS_ATIVIDADE[UNIDADE] ), "*")</f>
        <v>Nº DE SOLDA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188" t="str">
        <f>IFERROR(_xlfn.XLOOKUP(J284, BASE_MAPA!$B$2:$B$420, BASE_MAPA!$G$2:$G$420), "ERRO")</f>
        <v>ALTO ARAGUAIA - RONDONOPOLIS</v>
      </c>
      <c r="V284" s="142" t="s">
        <v>1317</v>
      </c>
      <c r="W284" s="134" t="s">
        <v>1789</v>
      </c>
      <c r="X284" s="151" t="s">
        <v>1005</v>
      </c>
      <c r="Y284" s="129" t="s">
        <v>1008</v>
      </c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PDM - SOLDA</v>
      </c>
      <c r="AJ284" s="8" t="str">
        <f>IF(D284="","*",VLOOKUP(AI284,BS_ATIVIDADE[#Data],3,FALSE))</f>
        <v>SOLDA</v>
      </c>
      <c r="AK284" s="166" t="str">
        <f>IF(BS_CONTROLE[[#This Row],[Local - Partida]]=0, "-", BS_CONTROLE[[#This Row],[Local - Partida]])</f>
        <v>TRMSUL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TRM</v>
      </c>
      <c r="AN284" s="166" t="str">
        <f>IF(BS_CONTROLE[[#This Row],[SB]]=0, "-", BS_CONTROLE[[#This Row],[SB]])</f>
        <v>TRMSUL</v>
      </c>
      <c r="AO284" s="167">
        <f>IF(BS_CONTROLE[[#This Row],[SUB]]=0, "-", BS_CONTROLE[[#This Row],[SUB]])</f>
        <v>98</v>
      </c>
      <c r="AP284" s="168">
        <f>IF(BS_CONTROLE[[#This Row],[KM - Inicio]]=0, "-", BS_CONTROLE[[#This Row],[KM - Inicio]])</f>
        <v>548.20000000000005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>
        <f>IF(D284="","*",IFERROR(IF(ISODD(COUNT(AS284:AX284)),"ERRO",SUM((AT284-AS284),(AV284-AU284),(AX284-AW284))),"ERRO"))</f>
        <v>0</v>
      </c>
      <c r="AZ284" s="11"/>
      <c r="BA284" s="60"/>
      <c r="BB284" s="9" t="str">
        <f>IFERROR(_xlfn.XLOOKUP(AI284, BS_ATIVIDADE[ATIVIDADE],BS_ATIVIDADE[UNIDADE] ), "*")</f>
        <v>Nº DE SOLDA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89" t="str">
        <f>IFERROR(_xlfn.XLOOKUP(AO284, BASE_MAPA!$B$2:$B$420, BASE_MAPA!$G$2:$G$420), "ERRO")</f>
        <v>ALTO ARAGUAIA - RONDONOPOLIS</v>
      </c>
      <c r="BF284" s="169" t="str">
        <f>IF(BS_CONTROLE[[#This Row],[Responsavel pelo boletim]]=0, "-", BS_CONTROLE[[#This Row],[Responsavel pelo boletim]])</f>
        <v>Bruno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Produção e Intervalo</v>
      </c>
      <c r="BR284" s="15">
        <f t="shared" ref="BR284:BR347" si="34">IF(OR(B284="",F284=""),"*",AY284/P284)</f>
        <v>0</v>
      </c>
      <c r="BS284" s="15">
        <f t="shared" ref="BS284:BS347" si="35">IF(OR(B284="",F284=""),"*",BA284/Q284)</f>
        <v>0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W7046077</v>
      </c>
      <c r="B287" s="132">
        <v>46077</v>
      </c>
      <c r="C287" s="7">
        <f>IF(BS_CONTROLE[[#This Row],[DATA]]="","",WEEKNUM(BS_CONTROLE[[#This Row],[DATA]]))</f>
        <v>9</v>
      </c>
      <c r="D287" s="45" t="s">
        <v>249</v>
      </c>
      <c r="E287" s="175">
        <v>325</v>
      </c>
      <c r="F287" s="133" t="s">
        <v>186</v>
      </c>
      <c r="G287" s="8" t="str">
        <f>IF(D287="","*",VLOOKUP(F287,BS_ATIVIDADE[#All],3,FALSE))</f>
        <v>PEDRA</v>
      </c>
      <c r="H287" s="134" t="s">
        <v>572</v>
      </c>
      <c r="I287" s="134" t="s">
        <v>572</v>
      </c>
      <c r="J287" s="150">
        <v>74</v>
      </c>
      <c r="K287" s="150">
        <v>424</v>
      </c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7" s="134">
        <v>0.33333333333333331</v>
      </c>
      <c r="P287" s="134">
        <v>0.125</v>
      </c>
      <c r="Q287" s="71">
        <v>27</v>
      </c>
      <c r="R287" s="9" t="str">
        <f>IFERROR(_xlfn.XLOOKUP(F287, BS_ATIVIDADE[ATIVIDADE],BS_ATIVIDADE[UNIDADE] ), "*")</f>
        <v>VAGÕES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188" t="str">
        <f>IFERROR(_xlfn.XLOOKUP(J287, BASE_MAPA!$B$2:$B$420, BASE_MAPA!$G$2:$G$420), "ERRO")</f>
        <v>MARCO INICIAL - ALTO ARAGUAIA</v>
      </c>
      <c r="V287" s="142" t="s">
        <v>1565</v>
      </c>
      <c r="W287" s="134" t="s">
        <v>1307</v>
      </c>
      <c r="X287" s="151" t="s">
        <v>1000</v>
      </c>
      <c r="Y287" s="129" t="s">
        <v>999</v>
      </c>
      <c r="Z287" s="129"/>
      <c r="AA287" s="71">
        <v>2</v>
      </c>
      <c r="AB287" s="59" t="s">
        <v>997</v>
      </c>
      <c r="AC287" s="59"/>
      <c r="AD287" s="134">
        <v>0.29166666666666669</v>
      </c>
      <c r="AE287" s="71" t="s">
        <v>11</v>
      </c>
      <c r="AF287" s="71" t="s">
        <v>11</v>
      </c>
      <c r="AG287" s="71" t="s">
        <v>11</v>
      </c>
      <c r="AH287" s="42"/>
      <c r="AI287" s="119" t="str">
        <f>IF(BS_CONTROLE[[#This Row],[Atividade]]=0, "-", BS_CONTROLE[[#This Row],[Atividade]])</f>
        <v>PDM - PEDRA - DESCARGA</v>
      </c>
      <c r="AJ287" s="8" t="str">
        <f>IF(D287="","*",VLOOKUP(AI287,BS_ATIVIDADE[#Data],3,FALSE))</f>
        <v>PEDRA</v>
      </c>
      <c r="AK287" s="166" t="str">
        <f>IF(BS_CONTROLE[[#This Row],[Local - Partida]]=0, "-", BS_CONTROLE[[#This Row],[Local - Partida]])</f>
        <v>TGR</v>
      </c>
      <c r="AL287" s="166" t="str">
        <f>IF(BS_CONTROLE[[#This Row],[Local - Encerramento]]=0, "-", BS_CONTROLE[[#This Row],[Local - Encerramento]])</f>
        <v>TGR</v>
      </c>
      <c r="AM287" s="166" t="str">
        <f>IF(BS_CONTROLE[[#This Row],[Entre - Estações]]=0, "-", BS_CONTROLE[[#This Row],[Entre - Estações]])</f>
        <v>TOM-TPC</v>
      </c>
      <c r="AN287" s="166" t="str">
        <f>IF(BS_CONTROLE[[#This Row],[SB]]=0, "-", BS_CONTROLE[[#This Row],[SB]])</f>
        <v>416TPC</v>
      </c>
      <c r="AO287" s="167">
        <f>IF(BS_CONTROLE[[#This Row],[SUB]]=0, "-", BS_CONTROLE[[#This Row],[SUB]])</f>
        <v>74</v>
      </c>
      <c r="AP287" s="168">
        <f>IF(BS_CONTROLE[[#This Row],[KM - Inicio]]=0, "-", BS_CONTROLE[[#This Row],[KM - Inicio]])</f>
        <v>424</v>
      </c>
      <c r="AQ287" s="168" t="str">
        <f>IF(BS_CONTROLE[[#This Row],[KM - Fim]]=0, "-", BS_CONTROLE[[#This Row],[KM - Fim]])</f>
        <v>-</v>
      </c>
      <c r="AR287" s="32">
        <v>0</v>
      </c>
      <c r="AS287" s="32">
        <v>0</v>
      </c>
      <c r="AT287" s="32">
        <v>0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</v>
      </c>
      <c r="AZ287" s="11"/>
      <c r="BA287" s="60">
        <v>0</v>
      </c>
      <c r="BB287" s="9" t="str">
        <f>IFERROR(_xlfn.XLOOKUP(AI287, BS_ATIVIDADE[ATIVIDADE],BS_ATIVIDADE[UNIDADE] ), "*")</f>
        <v>VAGÕES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89" t="str">
        <f>IFERROR(_xlfn.XLOOKUP(AO287, BASE_MAPA!$B$2:$B$420, BASE_MAPA!$G$2:$G$420), "ERRO")</f>
        <v>MARCO INICIAL - ALTO ARAGUAIA</v>
      </c>
      <c r="BF287" s="169" t="str">
        <f>IF(BS_CONTROLE[[#This Row],[Responsavel pelo boletim]]=0, "-", BS_CONTROLE[[#This Row],[Responsavel pelo boletim]])</f>
        <v>Elton</v>
      </c>
      <c r="BG287" s="13"/>
      <c r="BH287" s="14">
        <v>0</v>
      </c>
      <c r="BI287" s="14"/>
      <c r="BJ287" s="14" t="s">
        <v>1790</v>
      </c>
      <c r="BK287" s="14" t="s">
        <v>1790</v>
      </c>
      <c r="BL287" s="13"/>
      <c r="BM287" s="12" t="s">
        <v>1021</v>
      </c>
      <c r="BN287" s="12" t="s">
        <v>1042</v>
      </c>
      <c r="BO287" s="130" t="s">
        <v>1109</v>
      </c>
      <c r="BP287" s="14" t="s">
        <v>1791</v>
      </c>
      <c r="BQ287" s="10" t="str">
        <f t="shared" si="33"/>
        <v>Produção e Intervalo</v>
      </c>
      <c r="BR287" s="15">
        <f t="shared" si="34"/>
        <v>0</v>
      </c>
      <c r="BS287" s="15">
        <f t="shared" si="35"/>
        <v>0</v>
      </c>
      <c r="BT287" s="231" t="str">
        <f t="shared" si="36"/>
        <v>MecânicaLocomotiva</v>
      </c>
    </row>
    <row r="288" spans="1:72" hidden="1">
      <c r="A288" s="44" t="str">
        <f t="shared" si="32"/>
        <v>N7046077</v>
      </c>
      <c r="B288" s="132">
        <v>46077</v>
      </c>
      <c r="C288" s="7">
        <f>IF(BS_CONTROLE[[#This Row],[DATA]]="","",WEEKNUM(BS_CONTROLE[[#This Row],[DATA]]))</f>
        <v>9</v>
      </c>
      <c r="D288" s="45" t="s">
        <v>1792</v>
      </c>
      <c r="E288" s="175">
        <v>326</v>
      </c>
      <c r="F288" s="133" t="s">
        <v>25</v>
      </c>
      <c r="G288" s="8" t="str">
        <f>IF(D288="","*",VLOOKUP(F288,BS_ATIVIDADE[#All],3,FALSE))</f>
        <v>OUTROS</v>
      </c>
      <c r="H288" s="134" t="s">
        <v>539</v>
      </c>
      <c r="I288" s="134" t="s">
        <v>1293</v>
      </c>
      <c r="J288" s="150">
        <v>74</v>
      </c>
      <c r="K288" s="150">
        <v>404</v>
      </c>
      <c r="L288" s="71" t="s">
        <v>11</v>
      </c>
      <c r="M288" s="148" t="s">
        <v>1793</v>
      </c>
      <c r="N288" s="148" t="s">
        <v>1794</v>
      </c>
      <c r="O288" s="134">
        <v>0.625</v>
      </c>
      <c r="P288" s="134">
        <v>4.1666666666666664E-2</v>
      </c>
      <c r="Q288" s="71">
        <v>1</v>
      </c>
      <c r="R288" s="9" t="str">
        <f>IFERROR(_xlfn.XLOOKUP(F288, BS_ATIVIDADE[ATIVIDADE],BS_ATIVIDADE[UNIDADE] ), "*")</f>
        <v>BINÁRIO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188" t="str">
        <f>IFERROR(_xlfn.XLOOKUP(J288, BASE_MAPA!$B$2:$B$420, BASE_MAPA!$G$2:$G$420), "ERRO")</f>
        <v>MARCO INICIAL - ALTO ARAGUAIA</v>
      </c>
      <c r="V288" s="142" t="s">
        <v>1565</v>
      </c>
      <c r="W288" s="134" t="s">
        <v>1795</v>
      </c>
      <c r="X288" s="151" t="s">
        <v>1005</v>
      </c>
      <c r="Y288" s="129" t="s">
        <v>1008</v>
      </c>
      <c r="Z288" s="129"/>
      <c r="AA288" s="71" t="s">
        <v>1349</v>
      </c>
      <c r="AB288" s="59"/>
      <c r="AC288" s="59"/>
      <c r="AD288" s="134">
        <v>0.29166666666666669</v>
      </c>
      <c r="AE288" s="71">
        <v>9292</v>
      </c>
      <c r="AF288" s="71">
        <v>9425</v>
      </c>
      <c r="AG288" s="71">
        <v>7632</v>
      </c>
      <c r="AH288" s="42"/>
      <c r="AI288" s="119" t="str">
        <f>IF(BS_CONTROLE[[#This Row],[Atividade]]=0, "-", BS_CONTROLE[[#This Row],[Atividade]])</f>
        <v>DESLOCAMENTO</v>
      </c>
      <c r="AJ288" s="8" t="str">
        <f>IF(D288="","*",VLOOKUP(AI288,BS_ATIVIDADE[#Data],3,FALSE))</f>
        <v>OUTROS</v>
      </c>
      <c r="AK288" s="166" t="str">
        <f>IF(BS_CONTROLE[[#This Row],[Local - Partida]]=0, "-", BS_CONTROLE[[#This Row],[Local - Partida]])</f>
        <v>TOM</v>
      </c>
      <c r="AL288" s="166" t="str">
        <f>IF(BS_CONTROLE[[#This Row],[Local - Encerramento]]=0, "-", BS_CONTROLE[[#This Row],[Local - Encerramento]])</f>
        <v>TAG</v>
      </c>
      <c r="AM288" s="166" t="str">
        <f>IF(BS_CONTROLE[[#This Row],[Entre - Estações]]=0, "-", BS_CONTROLE[[#This Row],[Entre - Estações]])</f>
        <v>TOM-TAG</v>
      </c>
      <c r="AN288" s="166" t="str">
        <f>IF(BS_CONTROLE[[#This Row],[SB]]=0, "-", BS_CONTROLE[[#This Row],[SB]])</f>
        <v>TOMTAG</v>
      </c>
      <c r="AO288" s="167">
        <f>IF(BS_CONTROLE[[#This Row],[SUB]]=0, "-", BS_CONTROLE[[#This Row],[SUB]])</f>
        <v>74</v>
      </c>
      <c r="AP288" s="168">
        <f>IF(BS_CONTROLE[[#This Row],[KM - Inicio]]=0, "-", BS_CONTROLE[[#This Row],[KM - Inicio]])</f>
        <v>404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/>
      <c r="BB288" s="9" t="str">
        <f>IFERROR(_xlfn.XLOOKUP(AI288, BS_ATIVIDADE[ATIVIDADE],BS_ATIVIDADE[UNIDADE] ), "*")</f>
        <v>BINÁRIO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89" t="str">
        <f>IFERROR(_xlfn.XLOOKUP(AO288, BASE_MAPA!$B$2:$B$420, BASE_MAPA!$G$2:$G$420), "ERRO")</f>
        <v>MARCO INICIAL - ALTO ARAGUAIA</v>
      </c>
      <c r="BF288" s="169" t="str">
        <f>IF(BS_CONTROLE[[#This Row],[Responsavel pelo boletim]]=0, "-", BS_CONTROLE[[#This Row],[Responsavel pelo boletim]])</f>
        <v>Elton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>ADENILSON (TP-512)46077</v>
      </c>
      <c r="B290" s="132">
        <v>46077</v>
      </c>
      <c r="C290" s="7">
        <f>IF(BS_CONTROLE[[#This Row],[DATA]]="","",WEEKNUM(BS_CONTROLE[[#This Row],[DATA]]))</f>
        <v>9</v>
      </c>
      <c r="D290" s="45" t="s">
        <v>267</v>
      </c>
      <c r="E290" s="175">
        <v>328</v>
      </c>
      <c r="F290" s="133" t="s">
        <v>171</v>
      </c>
      <c r="G290" s="8" t="str">
        <f>IF(D290="","*",VLOOKUP(F290,BS_ATIVIDADE[#All],3,FALSE))</f>
        <v>AMV</v>
      </c>
      <c r="H290" s="134" t="s">
        <v>1796</v>
      </c>
      <c r="I290" s="134" t="s">
        <v>11</v>
      </c>
      <c r="J290" s="150">
        <v>74</v>
      </c>
      <c r="K290" s="150">
        <v>290.75</v>
      </c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90" s="148" t="s">
        <v>1796</v>
      </c>
      <c r="O290" s="134">
        <v>0.375</v>
      </c>
      <c r="P290" s="134">
        <v>8.3333333333333329E-2</v>
      </c>
      <c r="Q290" s="71">
        <v>1</v>
      </c>
      <c r="R290" s="9" t="str">
        <f>IFERROR(_xlfn.XLOOKUP(F290, BS_ATIVIDADE[ATIVIDADE],BS_ATIVIDADE[UNIDADE] ), "*")</f>
        <v>Nº DE PEÇAS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1298</v>
      </c>
      <c r="W290" s="134" t="s">
        <v>1797</v>
      </c>
      <c r="X290" s="151" t="s">
        <v>1005</v>
      </c>
      <c r="Y290" s="129" t="s">
        <v>1008</v>
      </c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PDM - AMV - MEIA CHAVE</v>
      </c>
      <c r="AJ290" s="8" t="str">
        <f>IF(D290="","*",VLOOKUP(AI290,BS_ATIVIDADE[#Data],3,FALSE))</f>
        <v>AMV</v>
      </c>
      <c r="AK290" s="166" t="str">
        <f>IF(BS_CONTROLE[[#This Row],[Local - Partida]]=0, "-", BS_CONTROLE[[#This Row],[Local - Partida]])</f>
        <v>TRCSUL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TCS-TRC</v>
      </c>
      <c r="AN290" s="166" t="str">
        <f>IF(BS_CONTROLE[[#This Row],[SB]]=0, "-", BS_CONTROLE[[#This Row],[SB]])</f>
        <v>TRCSUL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290.75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0</v>
      </c>
      <c r="AZ290" s="11"/>
      <c r="BA290" s="60"/>
      <c r="BB290" s="9" t="str">
        <f>IFERROR(_xlfn.XLOOKUP(AI290, BS_ATIVIDADE[ATIVIDADE],BS_ATIVIDADE[UNIDADE] ), "*")</f>
        <v>Nº DE PEÇAS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Herbert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Produção e Intervalo</v>
      </c>
      <c r="BR290" s="15">
        <f t="shared" si="34"/>
        <v>0</v>
      </c>
      <c r="BS290" s="15">
        <f t="shared" si="35"/>
        <v>0</v>
      </c>
      <c r="BT290" s="231" t="str">
        <f t="shared" si="36"/>
        <v/>
      </c>
    </row>
    <row r="291" spans="1:72" hidden="1">
      <c r="A291" s="44" t="str">
        <f t="shared" si="32"/>
        <v>MARCOS (TF-520)46077</v>
      </c>
      <c r="B291" s="132">
        <v>46077</v>
      </c>
      <c r="C291" s="7">
        <f>IF(BS_CONTROLE[[#This Row],[DATA]]="","",WEEKNUM(BS_CONTROLE[[#This Row],[DATA]]))</f>
        <v>9</v>
      </c>
      <c r="D291" s="45" t="s">
        <v>334</v>
      </c>
      <c r="E291" s="175">
        <v>329</v>
      </c>
      <c r="F291" s="133" t="s">
        <v>193</v>
      </c>
      <c r="G291" s="8" t="str">
        <f>IF(D291="","*",VLOOKUP(F291,BS_ATIVIDADE[#All],3,FALSE))</f>
        <v>SOLDA</v>
      </c>
      <c r="H291" s="148" cm="1">
        <f t="array" ref="H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91" s="134" t="s">
        <v>11</v>
      </c>
      <c r="J291" s="150">
        <v>74</v>
      </c>
      <c r="K291" s="150">
        <v>242.202</v>
      </c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0.125</v>
      </c>
      <c r="Q291" s="71">
        <v>2</v>
      </c>
      <c r="R291" s="9" t="str">
        <f>IFERROR(_xlfn.XLOOKUP(F291, BS_ATIVIDADE[ATIVIDADE],BS_ATIVIDADE[UNIDADE] ), "*")</f>
        <v>Nº DE SOLDA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1328</v>
      </c>
      <c r="W291" s="134" t="s">
        <v>1318</v>
      </c>
      <c r="X291" s="151" t="s">
        <v>1005</v>
      </c>
      <c r="Y291" s="129" t="s">
        <v>1008</v>
      </c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PDM - SOLDA</v>
      </c>
      <c r="AJ291" s="8" t="str">
        <f>IF(D291="","*",VLOOKUP(AI291,BS_ATIVIDADE[#Data],3,FALSE))</f>
        <v>SOLDA</v>
      </c>
      <c r="AK291" s="166">
        <f>IF(BS_CONTROLE[[#This Row],[Local - Partida]]=0, "-", BS_CONTROLE[[#This Row],[Local - Partida]])</f>
        <v>239251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242.202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/>
      <c r="BB291" s="9" t="str">
        <f>IFERROR(_xlfn.XLOOKUP(AI291, BS_ATIVIDADE[ATIVIDADE],BS_ATIVIDADE[UNIDADE] ), "*")</f>
        <v>Nº DE SOLDA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Marcos Euzebio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>V4846077</v>
      </c>
      <c r="B293" s="132">
        <v>46077</v>
      </c>
      <c r="C293" s="7">
        <f>IF(BS_CONTROLE[[#This Row],[DATA]]="","",WEEKNUM(BS_CONTROLE[[#This Row],[DATA]]))</f>
        <v>9</v>
      </c>
      <c r="D293" s="45" t="s">
        <v>183</v>
      </c>
      <c r="E293" s="175">
        <v>331</v>
      </c>
      <c r="F293" s="133" t="s">
        <v>142</v>
      </c>
      <c r="G293" s="8" t="str">
        <f>IF(D293="","*",VLOOKUP(F293,BS_ATIVIDADE[#All],3,FALSE))</f>
        <v>MODERNIZAÇÃO</v>
      </c>
      <c r="H293" s="148" t="s">
        <v>458</v>
      </c>
      <c r="I293" s="134" t="s">
        <v>457</v>
      </c>
      <c r="J293" s="150">
        <v>74</v>
      </c>
      <c r="K293" s="150">
        <v>237.827</v>
      </c>
      <c r="L293" s="71">
        <v>239.227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93" s="134">
        <v>0.375</v>
      </c>
      <c r="P293" s="134">
        <v>8.3333333333333329E-2</v>
      </c>
      <c r="Q293" s="71">
        <v>1400</v>
      </c>
      <c r="R293" s="9" t="str">
        <f>IFERROR(_xlfn.XLOOKUP(F293, BS_ATIVIDADE[ATIVIDADE],BS_ATIVIDADE[UNIDADE] ), "*")</f>
        <v>M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1361</v>
      </c>
      <c r="W293" s="134" t="s">
        <v>1275</v>
      </c>
      <c r="X293" s="151" t="s">
        <v>1005</v>
      </c>
      <c r="Y293" s="129" t="s">
        <v>1008</v>
      </c>
      <c r="Z293" s="129"/>
      <c r="AA293" s="71">
        <v>1</v>
      </c>
      <c r="AB293" s="59" t="s">
        <v>997</v>
      </c>
      <c r="AC293" s="59"/>
      <c r="AD293" s="134">
        <v>0.29166666666666669</v>
      </c>
      <c r="AE293" s="71">
        <v>6248</v>
      </c>
      <c r="AF293" s="71"/>
      <c r="AG293" s="71"/>
      <c r="AH293" s="42"/>
      <c r="AI293" s="119" t="str">
        <f>IF(BS_CONTROLE[[#This Row],[Atividade]]=0, "-", BS_CONTROLE[[#This Row],[Atividade]])</f>
        <v>MODERNIZAÇÃO - SOCADORA</v>
      </c>
      <c r="AJ293" s="8" t="str">
        <f>IF(D293="","*",VLOOKUP(AI293,BS_ATIVIDADE[#Data],3,FALSE))</f>
        <v>MODERNIZAÇÃO</v>
      </c>
      <c r="AK293" s="166" t="str">
        <f>IF(BS_CONTROLE[[#This Row],[Local - Partida]]=0, "-", BS_CONTROLE[[#This Row],[Local - Partida]])</f>
        <v>TVI1</v>
      </c>
      <c r="AL293" s="166" t="str">
        <f>IF(BS_CONTROLE[[#This Row],[Local - Encerramento]]=0, "-", BS_CONTROLE[[#This Row],[Local - Encerramento]])</f>
        <v>TVI</v>
      </c>
      <c r="AM293" s="166" t="str">
        <f>IF(BS_CONTROLE[[#This Row],[Entre - Estações]]=0, "-", BS_CONTROLE[[#This Row],[Entre - Estações]])</f>
        <v>TVI-TJA</v>
      </c>
      <c r="AN293" s="166" t="str">
        <f>IF(BS_CONTROLE[[#This Row],[SB]]=0, "-", BS_CONTROLE[[#This Row],[SB]])</f>
        <v>TVI239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237.827</v>
      </c>
      <c r="AQ293" s="168">
        <f>IF(BS_CONTROLE[[#This Row],[KM - Fim]]=0, "-", BS_CONTROLE[[#This Row],[KM - Fim]])</f>
        <v>239.227</v>
      </c>
      <c r="AR293" s="32"/>
      <c r="AS293" s="32"/>
      <c r="AT293" s="32"/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0</v>
      </c>
      <c r="AZ293" s="11"/>
      <c r="BA293" s="60"/>
      <c r="BB293" s="9" t="str">
        <f>IFERROR(_xlfn.XLOOKUP(AI293, BS_ATIVIDADE[ATIVIDADE],BS_ATIVIDADE[UNIDADE] ), "*")</f>
        <v>M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Produção e Intervalo</v>
      </c>
      <c r="BR293" s="15">
        <f t="shared" si="34"/>
        <v>0</v>
      </c>
      <c r="BS293" s="15">
        <f t="shared" si="35"/>
        <v>0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>W4846077</v>
      </c>
      <c r="B295" s="132">
        <v>46077</v>
      </c>
      <c r="C295" s="7">
        <f>IF(BS_CONTROLE[[#This Row],[DATA]]="","",WEEKNUM(BS_CONTROLE[[#This Row],[DATA]]))</f>
        <v>9</v>
      </c>
      <c r="D295" s="45" t="s">
        <v>239</v>
      </c>
      <c r="E295" s="175">
        <v>333</v>
      </c>
      <c r="F295" s="133" t="s">
        <v>100</v>
      </c>
      <c r="G295" s="8" t="str">
        <f>IF(D295="","*",VLOOKUP(F295,BS_ATIVIDADE[#All],3,FALSE))</f>
        <v>MECANIZAÇÃO - DOL</v>
      </c>
      <c r="H295" s="134" t="s">
        <v>417</v>
      </c>
      <c r="I295" s="134" t="s">
        <v>417</v>
      </c>
      <c r="J295" s="150">
        <v>74</v>
      </c>
      <c r="K295" s="150">
        <v>104.8</v>
      </c>
      <c r="L295" s="71">
        <v>100.7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95" s="134">
        <v>0.375</v>
      </c>
      <c r="P295" s="134">
        <v>0.16666666666666666</v>
      </c>
      <c r="Q295" s="71">
        <v>4000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188" t="str">
        <f>IFERROR(_xlfn.XLOOKUP(J295, BASE_MAPA!$B$2:$B$420, BASE_MAPA!$G$2:$G$420), "ERRO")</f>
        <v>MARCO INICIAL - ALTO ARAGUAIA</v>
      </c>
      <c r="V295" s="142" t="s">
        <v>1513</v>
      </c>
      <c r="W295" s="134" t="s">
        <v>1514</v>
      </c>
      <c r="X295" s="151" t="s">
        <v>1000</v>
      </c>
      <c r="Y295" s="129" t="s">
        <v>999</v>
      </c>
      <c r="Z295" s="129"/>
      <c r="AA295" s="71">
        <v>1</v>
      </c>
      <c r="AB295" s="59" t="s">
        <v>997</v>
      </c>
      <c r="AC295" s="59"/>
      <c r="AD295" s="134">
        <v>0.29166666666666669</v>
      </c>
      <c r="AE295" s="71">
        <v>6202</v>
      </c>
      <c r="AF295" s="71">
        <v>6201</v>
      </c>
      <c r="AG295" s="71"/>
      <c r="AH295" s="42"/>
      <c r="AI295" s="119" t="str">
        <f>IF(BS_CONTROLE[[#This Row],[Atividade]]=0, "-", BS_CONTROLE[[#This Row],[Atividade]])</f>
        <v>MECANIZAÇÃO - DOL</v>
      </c>
      <c r="AJ295" s="8" t="str">
        <f>IF(D295="","*",VLOOKUP(AI295,BS_ATIVIDADE[#Data],3,FALSE))</f>
        <v>MECANIZAÇÃO - DOL</v>
      </c>
      <c r="AK295" s="166" t="str">
        <f>IF(BS_CONTROLE[[#This Row],[Local - Partida]]=0, "-", BS_CONTROLE[[#This Row],[Local - Partida]])</f>
        <v>TIN</v>
      </c>
      <c r="AL295" s="166" t="str">
        <f>IF(BS_CONTROLE[[#This Row],[Local - Encerramento]]=0, "-", BS_CONTROLE[[#This Row],[Local - Encerramento]])</f>
        <v>TIN</v>
      </c>
      <c r="AM295" s="166" t="str">
        <f>IF(BS_CONTROLE[[#This Row],[Entre - Estações]]=0, "-", BS_CONTROLE[[#This Row],[Entre - Estações]])</f>
        <v>TSP-TIN</v>
      </c>
      <c r="AN295" s="166" t="str">
        <f>IF(BS_CONTROLE[[#This Row],[SB]]=0, "-", BS_CONTROLE[[#This Row],[SB]])</f>
        <v>K97TIN</v>
      </c>
      <c r="AO295" s="167">
        <f>IF(BS_CONTROLE[[#This Row],[SUB]]=0, "-", BS_CONTROLE[[#This Row],[SUB]])</f>
        <v>74</v>
      </c>
      <c r="AP295" s="168">
        <f>IF(BS_CONTROLE[[#This Row],[KM - Inicio]]=0, "-", BS_CONTROLE[[#This Row],[KM - Inicio]])</f>
        <v>104.8</v>
      </c>
      <c r="AQ295" s="168">
        <f>IF(BS_CONTROLE[[#This Row],[KM - Fim]]=0, "-", BS_CONTROLE[[#This Row],[KM - Fim]])</f>
        <v>100.7</v>
      </c>
      <c r="AR295" s="32"/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89" t="str">
        <f>IFERROR(_xlfn.XLOOKUP(AO295, BASE_MAPA!$B$2:$B$420, BASE_MAPA!$G$2:$G$420), "ERRO")</f>
        <v>MARCO INICIAL - ALTO ARAGUAIA</v>
      </c>
      <c r="BF295" s="169" t="str">
        <f>IF(BS_CONTROLE[[#This Row],[Responsavel pelo boletim]]=0, "-", BS_CONTROLE[[#This Row],[Responsavel pelo boletim]])</f>
        <v>Rodrigo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W5046077</v>
      </c>
      <c r="B297" s="132">
        <v>46077</v>
      </c>
      <c r="C297" s="7">
        <f>IF(BS_CONTROLE[[#This Row],[DATA]]="","",WEEKNUM(BS_CONTROLE[[#This Row],[DATA]]))</f>
        <v>9</v>
      </c>
      <c r="D297" s="45" t="s">
        <v>240</v>
      </c>
      <c r="E297" s="175">
        <v>335</v>
      </c>
      <c r="F297" s="133" t="s">
        <v>148</v>
      </c>
      <c r="G297" s="8" t="str">
        <f>IF(D297="","*",VLOOKUP(F297,BS_ATIVIDADE[#All],3,FALSE))</f>
        <v>MODERNIZAÇÃO</v>
      </c>
      <c r="H297" s="134" t="s">
        <v>385</v>
      </c>
      <c r="I297" s="134" t="s">
        <v>385</v>
      </c>
      <c r="J297" s="150">
        <v>74</v>
      </c>
      <c r="K297" s="150">
        <v>62.2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97" s="148" t="s">
        <v>406</v>
      </c>
      <c r="O297" s="134">
        <v>0.35416666666666669</v>
      </c>
      <c r="P297" s="134">
        <v>0.16666666666666666</v>
      </c>
      <c r="Q297" s="71">
        <v>500</v>
      </c>
      <c r="R297" s="9" t="str">
        <f>IFERROR(_xlfn.XLOOKUP(F297, BS_ATIVIDADE[ATIVIDADE],BS_ATIVIDADE[UNIDADE] ), "*")</f>
        <v>Nº DE DORMENTES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188" t="str">
        <f>IFERROR(_xlfn.XLOOKUP(J297, BASE_MAPA!$B$2:$B$420, BASE_MAPA!$G$2:$G$420), "ERRO")</f>
        <v>MARCO INICIAL - ALTO ARAGUAIA</v>
      </c>
      <c r="V297" s="142" t="s">
        <v>1361</v>
      </c>
      <c r="W297" s="134" t="s">
        <v>1798</v>
      </c>
      <c r="X297" s="151" t="s">
        <v>1000</v>
      </c>
      <c r="Y297" s="129" t="s">
        <v>999</v>
      </c>
      <c r="Z297" s="129"/>
      <c r="AA297" s="71" t="s">
        <v>1585</v>
      </c>
      <c r="AB297" s="59" t="s">
        <v>997</v>
      </c>
      <c r="AC297" s="59"/>
      <c r="AD297" s="134">
        <v>0.29166666666666669</v>
      </c>
      <c r="AE297" s="71">
        <v>7671</v>
      </c>
      <c r="AF297" s="71">
        <v>9322</v>
      </c>
      <c r="AG297" s="71"/>
      <c r="AH297" s="42"/>
      <c r="AI297" s="119" t="str">
        <f>IF(BS_CONTROLE[[#This Row],[Atividade]]=0, "-", BS_CONTROLE[[#This Row],[Atividade]])</f>
        <v>MODERNIZAÇÃO - RECOLHIMENTO DE DORMENTE</v>
      </c>
      <c r="AJ297" s="8" t="str">
        <f>IF(D297="","*",VLOOKUP(AI297,BS_ATIVIDADE[#Data],3,FALSE))</f>
        <v>MODERNIZAÇÃO</v>
      </c>
      <c r="AK297" s="166" t="str">
        <f>IF(BS_CONTROLE[[#This Row],[Local - Partida]]=0, "-", BS_CONTROLE[[#This Row],[Local - Partida]])</f>
        <v>TAP</v>
      </c>
      <c r="AL297" s="166" t="str">
        <f>IF(BS_CONTROLE[[#This Row],[Local - Encerramento]]=0, "-", BS_CONTROLE[[#This Row],[Local - Encerramento]])</f>
        <v>TAP</v>
      </c>
      <c r="AM297" s="166" t="str">
        <f>IF(BS_CONTROLE[[#This Row],[Entre - Estações]]=0, "-", BS_CONTROLE[[#This Row],[Entre - Estações]])</f>
        <v>TQI-TSP</v>
      </c>
      <c r="AN297" s="166" t="str">
        <f>IF(BS_CONTROLE[[#This Row],[SB]]=0, "-", BS_CONTROLE[[#This Row],[SB]])</f>
        <v>TQIPAT2</v>
      </c>
      <c r="AO297" s="167">
        <f>IF(BS_CONTROLE[[#This Row],[SUB]]=0, "-", BS_CONTROLE[[#This Row],[SUB]])</f>
        <v>74</v>
      </c>
      <c r="AP297" s="168">
        <f>IF(BS_CONTROLE[[#This Row],[KM - Inicio]]=0, "-", BS_CONTROLE[[#This Row],[KM - Inicio]])</f>
        <v>62.2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</v>
      </c>
      <c r="AZ297" s="11"/>
      <c r="BA297" s="60"/>
      <c r="BB297" s="9" t="str">
        <f>IFERROR(_xlfn.XLOOKUP(AI297, BS_ATIVIDADE[ATIVIDADE],BS_ATIVIDADE[UNIDADE] ), "*")</f>
        <v>Nº DE DORMENTES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89" t="str">
        <f>IFERROR(_xlfn.XLOOKUP(AO297, BASE_MAPA!$B$2:$B$420, BASE_MAPA!$G$2:$G$420), "ERRO")</f>
        <v>MARCO INICIAL - ALTO ARAGUAIA</v>
      </c>
      <c r="BF297" s="169" t="str">
        <f>IF(BS_CONTROLE[[#This Row],[Responsavel pelo boletim]]=0, "-", BS_CONTROLE[[#This Row],[Responsavel pelo boletim]])</f>
        <v>Augusto/ Efraim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Produção e Intervalo</v>
      </c>
      <c r="BR297" s="15">
        <f t="shared" si="34"/>
        <v>0</v>
      </c>
      <c r="BS297" s="15">
        <f t="shared" si="35"/>
        <v>0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>A6046077</v>
      </c>
      <c r="B299" s="132">
        <v>46077</v>
      </c>
      <c r="C299" s="7">
        <f>IF(BS_CONTROLE[[#This Row],[DATA]]="","",WEEKNUM(BS_CONTROLE[[#This Row],[DATA]]))</f>
        <v>9</v>
      </c>
      <c r="D299" s="45" t="s">
        <v>106</v>
      </c>
      <c r="E299" s="175">
        <v>337</v>
      </c>
      <c r="F299" s="133" t="s">
        <v>32</v>
      </c>
      <c r="G299" s="8" t="str">
        <f>IF(D299="","*",VLOOKUP(F299,BS_ATIVIDADE[#All],3,FALSE))</f>
        <v>DETECÇÃO</v>
      </c>
      <c r="H299" s="134" t="s">
        <v>1365</v>
      </c>
      <c r="I299" s="134" t="s">
        <v>425</v>
      </c>
      <c r="J299" s="150">
        <v>74</v>
      </c>
      <c r="K299" s="150">
        <v>0</v>
      </c>
      <c r="L299" s="71">
        <v>125.538</v>
      </c>
      <c r="M299" s="148" t="s">
        <v>1799</v>
      </c>
      <c r="N299" s="148" t="s">
        <v>1800</v>
      </c>
      <c r="O299" s="134">
        <v>0.33333333333333331</v>
      </c>
      <c r="P299" s="134">
        <v>4.1666666666666664E-2</v>
      </c>
      <c r="Q299" s="71">
        <v>125</v>
      </c>
      <c r="R299" s="9" t="str">
        <f>IFERROR(_xlfn.XLOOKUP(F299, BS_ATIVIDADE[ATIVIDADE],BS_ATIVIDADE[UNIDADE] ), "*")</f>
        <v>KM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9" s="188" t="str">
        <f>IFERROR(_xlfn.XLOOKUP(J299, BASE_MAPA!$B$2:$B$420, BASE_MAPA!$G$2:$G$420), "ERRO")</f>
        <v>MARCO INICIAL - ALTO ARAGUAIA</v>
      </c>
      <c r="V299" s="142" t="s">
        <v>1298</v>
      </c>
      <c r="W299" s="134" t="s">
        <v>1367</v>
      </c>
      <c r="X299" s="151" t="s">
        <v>1005</v>
      </c>
      <c r="Y299" s="129" t="s">
        <v>1008</v>
      </c>
      <c r="Z299" s="129"/>
      <c r="AA299" s="71">
        <v>1</v>
      </c>
      <c r="AB299" s="59" t="s">
        <v>997</v>
      </c>
      <c r="AC299" s="59"/>
      <c r="AD299" s="134">
        <v>0.29166666666666669</v>
      </c>
      <c r="AE299" s="71">
        <v>5487</v>
      </c>
      <c r="AF299" s="71"/>
      <c r="AG299" s="71"/>
      <c r="AH299" s="42"/>
      <c r="AI299" s="119" t="str">
        <f>IF(BS_CONTROLE[[#This Row],[Atividade]]=0, "-", BS_CONTROLE[[#This Row],[Atividade]])</f>
        <v>DETECÇÃO - RONDA 7 DIAS</v>
      </c>
      <c r="AJ299" s="8" t="str">
        <f>IF(D299="","*",VLOOKUP(AI299,BS_ATIVIDADE[#Data],3,FALSE))</f>
        <v>DETECÇÃO</v>
      </c>
      <c r="AK299" s="166" t="str">
        <f>IF(BS_CONTROLE[[#This Row],[Local - Partida]]=0, "-", BS_CONTROLE[[#This Row],[Local - Partida]])</f>
        <v>TMI</v>
      </c>
      <c r="AL299" s="166" t="str">
        <f>IF(BS_CONTROLE[[#This Row],[Local - Encerramento]]=0, "-", BS_CONTROLE[[#This Row],[Local - Encerramento]])</f>
        <v>TSJ</v>
      </c>
      <c r="AM299" s="166" t="str">
        <f>IF(BS_CONTROLE[[#This Row],[Entre - Estações]]=0, "-", BS_CONTROLE[[#This Row],[Entre - Estações]])</f>
        <v>TMI-TIN</v>
      </c>
      <c r="AN299" s="166" t="str">
        <f>IF(BS_CONTROLE[[#This Row],[SB]]=0, "-", BS_CONTROLE[[#This Row],[SB]])</f>
        <v>TMITIN</v>
      </c>
      <c r="AO299" s="167">
        <f>IF(BS_CONTROLE[[#This Row],[SUB]]=0, "-", BS_CONTROLE[[#This Row],[SUB]])</f>
        <v>74</v>
      </c>
      <c r="AP299" s="168" t="str">
        <f>IF(BS_CONTROLE[[#This Row],[KM - Inicio]]=0, "-", BS_CONTROLE[[#This Row],[KM - Inicio]])</f>
        <v>-</v>
      </c>
      <c r="AQ299" s="168">
        <f>IF(BS_CONTROLE[[#This Row],[KM - Fim]]=0, "-", BS_CONTROLE[[#This Row],[KM - Fim]])</f>
        <v>125.538</v>
      </c>
      <c r="AR299" s="32"/>
      <c r="AS299" s="32"/>
      <c r="AT299" s="32"/>
      <c r="AU299" s="32"/>
      <c r="AV299" s="32"/>
      <c r="AW299" s="32"/>
      <c r="AX299" s="32"/>
      <c r="AY299" s="174">
        <f>IF(D299="","*",IFERROR(IF(ISODD(COUNT(AS299:AX299)),"ERRO",SUM((AT299-AS299),(AV299-AU299),(AX299-AW299))),"ERRO"))</f>
        <v>0</v>
      </c>
      <c r="AZ299" s="11"/>
      <c r="BA299" s="60"/>
      <c r="BB299" s="9" t="str">
        <f>IFERROR(_xlfn.XLOOKUP(AI299, BS_ATIVIDADE[ATIVIDADE],BS_ATIVIDADE[UNIDADE] ), "*")</f>
        <v>KM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9" s="189" t="str">
        <f>IFERROR(_xlfn.XLOOKUP(AO299, BASE_MAPA!$B$2:$B$420, BASE_MAPA!$G$2:$G$420), "ERRO")</f>
        <v>MARCO INICIAL - ALTO ARAGUAIA</v>
      </c>
      <c r="BF299" s="169" t="str">
        <f>IF(BS_CONTROLE[[#This Row],[Responsavel pelo boletim]]=0, "-", BS_CONTROLE[[#This Row],[Responsavel pelo boletim]])</f>
        <v>Herbert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Produção e Intervalo</v>
      </c>
      <c r="BR299" s="15">
        <f t="shared" si="34"/>
        <v>0</v>
      </c>
      <c r="BS299" s="15">
        <f t="shared" si="35"/>
        <v>0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E1846077</v>
      </c>
      <c r="B301" s="132">
        <v>46077</v>
      </c>
      <c r="C301" s="7">
        <f>IF(BS_CONTROLE[[#This Row],[DATA]]="","",WEEKNUM(BS_CONTROLE[[#This Row],[DATA]]))</f>
        <v>9</v>
      </c>
      <c r="D301" s="45" t="s">
        <v>1628</v>
      </c>
      <c r="E301" s="175">
        <v>339</v>
      </c>
      <c r="F301" s="133" t="s">
        <v>13</v>
      </c>
      <c r="G301" s="8" t="str">
        <f>IF(D301="","*",VLOOKUP(F301,BS_ATIVIDADE[#All],3,FALSE))</f>
        <v>CAMINHÂO - SOLDA</v>
      </c>
      <c r="H301" s="148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01" s="134" t="s">
        <v>11</v>
      </c>
      <c r="J301" s="150">
        <v>78</v>
      </c>
      <c r="K301" s="150">
        <v>177.22</v>
      </c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01" s="134">
        <v>0.35416666666666669</v>
      </c>
      <c r="P301" s="134">
        <v>0.125</v>
      </c>
      <c r="Q301" s="71">
        <v>4</v>
      </c>
      <c r="R301" s="9" t="str">
        <f>IFERROR(_xlfn.XLOOKUP(F301, BS_ATIVIDADE[ATIVIDADE],BS_ATIVIDADE[UNIDADE] ), "*")</f>
        <v>Nº DE SOLDA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1" s="188" t="str">
        <f>IFERROR(_xlfn.XLOOKUP(J301, BASE_MAPA!$B$2:$B$420, BASE_MAPA!$G$2:$G$420), "ERRO")</f>
        <v>ITIRAPINA - BAURU</v>
      </c>
      <c r="V301" s="142" t="s">
        <v>1629</v>
      </c>
      <c r="W301" s="134" t="s">
        <v>1630</v>
      </c>
      <c r="X301" s="151" t="s">
        <v>1005</v>
      </c>
      <c r="Y301" s="129" t="s">
        <v>1008</v>
      </c>
      <c r="Z301" s="129"/>
      <c r="AA301" s="71">
        <v>1</v>
      </c>
      <c r="AB301" s="59" t="s">
        <v>997</v>
      </c>
      <c r="AC301" s="59"/>
      <c r="AD301" s="134">
        <v>0.29166666666666669</v>
      </c>
      <c r="AE301" s="71">
        <v>6252</v>
      </c>
      <c r="AF301" s="71"/>
      <c r="AG301" s="71"/>
      <c r="AH301" s="42"/>
      <c r="AI301" s="119" t="str">
        <f>IF(BS_CONTROLE[[#This Row],[Atividade]]=0, "-", BS_CONTROLE[[#This Row],[Atividade]])</f>
        <v>CAMINHÃO DE SOLDA</v>
      </c>
      <c r="AJ301" s="8" t="str">
        <f>IF(D301="","*",VLOOKUP(AI301,BS_ATIVIDADE[#Data],3,FALSE))</f>
        <v>CAMINHÂO - SOLDA</v>
      </c>
      <c r="AK301" s="166" t="str">
        <f>IF(BS_CONTROLE[[#This Row],[Local - Partida]]=0, "-", BS_CONTROLE[[#This Row],[Local - Partida]])</f>
        <v>ZIQZQY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ZIQ-ZQY</v>
      </c>
      <c r="AN301" s="166" t="str">
        <f>IF(BS_CONTROLE[[#This Row],[SB]]=0, "-", BS_CONTROLE[[#This Row],[SB]])</f>
        <v>ZIQZQY</v>
      </c>
      <c r="AO301" s="167">
        <f>IF(BS_CONTROLE[[#This Row],[SUB]]=0, "-", BS_CONTROLE[[#This Row],[SUB]])</f>
        <v>78</v>
      </c>
      <c r="AP301" s="168">
        <f>IF(BS_CONTROLE[[#This Row],[KM - Inicio]]=0, "-", BS_CONTROLE[[#This Row],[KM - Inicio]])</f>
        <v>177.22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Nº DE SOLDA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1" s="189" t="str">
        <f>IFERROR(_xlfn.XLOOKUP(AO301, BASE_MAPA!$B$2:$B$420, BASE_MAPA!$G$2:$G$420), "ERRO")</f>
        <v>ITIRAPINA - BAURU</v>
      </c>
      <c r="BF301" s="169" t="str">
        <f>IF(BS_CONTROLE[[#This Row],[Responsavel pelo boletim]]=0, "-", BS_CONTROLE[[#This Row],[Responsavel pelo boletim]])</f>
        <v>Higor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A8846077</v>
      </c>
      <c r="B303" s="132">
        <v>46077</v>
      </c>
      <c r="C303" s="7">
        <f>IF(BS_CONTROLE[[#This Row],[DATA]]="","",WEEKNUM(BS_CONTROLE[[#This Row],[DATA]]))</f>
        <v>9</v>
      </c>
      <c r="D303" s="45" t="s">
        <v>143</v>
      </c>
      <c r="E303" s="175">
        <v>341</v>
      </c>
      <c r="F303" s="133" t="s">
        <v>84</v>
      </c>
      <c r="G303" s="8" t="str">
        <f>IF(D303="","*",VLOOKUP(F303,BS_ATIVIDADE[#All],3,FALSE))</f>
        <v>OUTROS</v>
      </c>
      <c r="H303" s="134" t="s">
        <v>751</v>
      </c>
      <c r="I303" s="134" t="s">
        <v>716</v>
      </c>
      <c r="J303" s="150">
        <v>78</v>
      </c>
      <c r="K303" s="150">
        <v>251</v>
      </c>
      <c r="L303" s="71">
        <v>189</v>
      </c>
      <c r="M303" s="148" t="s">
        <v>1801</v>
      </c>
      <c r="N303" s="148" t="s">
        <v>1802</v>
      </c>
      <c r="O303" s="134">
        <v>0.375</v>
      </c>
      <c r="P303" s="134">
        <v>4.1666666666666664E-2</v>
      </c>
      <c r="Q303" s="71">
        <v>1</v>
      </c>
      <c r="R303" s="9" t="str">
        <f>IFERROR(_xlfn.XLOOKUP(F303, BS_ATIVIDADE[ATIVIDADE],BS_ATIVIDADE[UNIDADE] ), "*")</f>
        <v>BINÁRIO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188" t="str">
        <f>IFERROR(_xlfn.XLOOKUP(J303, BASE_MAPA!$B$2:$B$420, BASE_MAPA!$G$2:$G$420), "ERRO")</f>
        <v>ITIRAPINA - BAURU</v>
      </c>
      <c r="V303" s="142" t="s">
        <v>1624</v>
      </c>
      <c r="W303" s="134" t="s">
        <v>1520</v>
      </c>
      <c r="X303" s="151" t="s">
        <v>1005</v>
      </c>
      <c r="Y303" s="129" t="s">
        <v>1008</v>
      </c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INSPEÇÃO AUTO DE LINHA</v>
      </c>
      <c r="AJ303" s="8" t="str">
        <f>IF(D303="","*",VLOOKUP(AI303,BS_ATIVIDADE[#Data],3,FALSE))</f>
        <v>OUTROS</v>
      </c>
      <c r="AK303" s="166" t="str">
        <f>IF(BS_CONTROLE[[#This Row],[Local - Partida]]=0, "-", BS_CONTROLE[[#This Row],[Local - Partida]])</f>
        <v>ZDK</v>
      </c>
      <c r="AL303" s="166" t="str">
        <f>IF(BS_CONTROLE[[#This Row],[Local - Encerramento]]=0, "-", BS_CONTROLE[[#This Row],[Local - Encerramento]])</f>
        <v>ZFH</v>
      </c>
      <c r="AM303" s="166" t="str">
        <f>IF(BS_CONTROLE[[#This Row],[Entre - Estações]]=0, "-", BS_CONTROLE[[#This Row],[Entre - Estações]])</f>
        <v>ZDK-ZFH</v>
      </c>
      <c r="AN303" s="166" t="str">
        <f>IF(BS_CONTROLE[[#This Row],[SB]]=0, "-", BS_CONTROLE[[#This Row],[SB]])</f>
        <v>ZDKZFH</v>
      </c>
      <c r="AO303" s="167">
        <f>IF(BS_CONTROLE[[#This Row],[SUB]]=0, "-", BS_CONTROLE[[#This Row],[SUB]])</f>
        <v>78</v>
      </c>
      <c r="AP303" s="168">
        <f>IF(BS_CONTROLE[[#This Row],[KM - Inicio]]=0, "-", BS_CONTROLE[[#This Row],[KM - Inicio]])</f>
        <v>251</v>
      </c>
      <c r="AQ303" s="168">
        <f>IF(BS_CONTROLE[[#This Row],[KM - Fim]]=0, "-", BS_CONTROLE[[#This Row],[KM - Fim]])</f>
        <v>189</v>
      </c>
      <c r="AR303" s="32"/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BINÁRIO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89" t="str">
        <f>IFERROR(_xlfn.XLOOKUP(AO303, BASE_MAPA!$B$2:$B$420, BASE_MAPA!$G$2:$G$420), "ERRO")</f>
        <v>ITIRAPINA - BAURU</v>
      </c>
      <c r="BF303" s="169" t="str">
        <f>IF(BS_CONTROLE[[#This Row],[Responsavel pelo boletim]]=0, "-", BS_CONTROLE[[#This Row],[Responsavel pelo boletim]])</f>
        <v>Josimar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>E4646077</v>
      </c>
      <c r="B304" s="132">
        <v>46077</v>
      </c>
      <c r="C304" s="7">
        <f>IF(BS_CONTROLE[[#This Row],[DATA]]="","",WEEKNUM(BS_CONTROLE[[#This Row],[DATA]]))</f>
        <v>9</v>
      </c>
      <c r="D304" s="45" t="s">
        <v>158</v>
      </c>
      <c r="E304" s="175">
        <v>342</v>
      </c>
      <c r="F304" s="133" t="s">
        <v>25</v>
      </c>
      <c r="G304" s="8" t="str">
        <f>IF(D304="","*",VLOOKUP(F304,BS_ATIVIDADE[#All],3,FALSE))</f>
        <v>OUTROS</v>
      </c>
      <c r="H304" s="134" t="s">
        <v>791</v>
      </c>
      <c r="I304" s="134" t="s">
        <v>385</v>
      </c>
      <c r="J304" s="150">
        <v>78</v>
      </c>
      <c r="K304" s="150">
        <v>334.88799999999998</v>
      </c>
      <c r="L304" s="71">
        <v>24.84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04" s="134">
        <v>0.45833333333333331</v>
      </c>
      <c r="P304" s="134">
        <v>4.1666666666666664E-2</v>
      </c>
      <c r="Q304" s="71">
        <v>1</v>
      </c>
      <c r="R304" s="9" t="str">
        <f>IFERROR(_xlfn.XLOOKUP(F304, BS_ATIVIDADE[ATIVIDADE],BS_ATIVIDADE[UNIDADE] ), "*")</f>
        <v>BINÁRIO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188" t="str">
        <f>IFERROR(_xlfn.XLOOKUP(J304, BASE_MAPA!$B$2:$B$420, BASE_MAPA!$G$2:$G$420), "ERRO")</f>
        <v>ITIRAPINA - BAURU</v>
      </c>
      <c r="V304" s="142" t="s">
        <v>1294</v>
      </c>
      <c r="W304" s="134" t="s">
        <v>1803</v>
      </c>
      <c r="X304" s="151" t="s">
        <v>1005</v>
      </c>
      <c r="Y304" s="129" t="s">
        <v>1008</v>
      </c>
      <c r="Z304" s="129"/>
      <c r="AA304" s="71" t="s">
        <v>1804</v>
      </c>
      <c r="AB304" s="59" t="s">
        <v>997</v>
      </c>
      <c r="AC304" s="59"/>
      <c r="AD304" s="134">
        <v>0.29166666666666669</v>
      </c>
      <c r="AE304" s="71">
        <v>9414</v>
      </c>
      <c r="AF304" s="71">
        <v>7636</v>
      </c>
      <c r="AG304" s="71">
        <v>9323</v>
      </c>
      <c r="AH304" s="42"/>
      <c r="AI304" s="119" t="str">
        <f>IF(BS_CONTROLE[[#This Row],[Atividade]]=0, "-", BS_CONTROLE[[#This Row],[Atividade]])</f>
        <v>DESLOCAMENTO</v>
      </c>
      <c r="AJ304" s="8" t="str">
        <f>IF(D304="","*",VLOOKUP(AI304,BS_ATIVIDADE[#Data],3,FALSE))</f>
        <v>OUTROS</v>
      </c>
      <c r="AK304" s="166" t="str">
        <f>IF(BS_CONTROLE[[#This Row],[Local - Partida]]=0, "-", BS_CONTROLE[[#This Row],[Local - Partida]])</f>
        <v>ZTP</v>
      </c>
      <c r="AL304" s="166" t="str">
        <f>IF(BS_CONTROLE[[#This Row],[Local - Encerramento]]=0, "-", BS_CONTROLE[[#This Row],[Local - Encerramento]])</f>
        <v>TAP</v>
      </c>
      <c r="AM304" s="166" t="str">
        <f>IF(BS_CONTROLE[[#This Row],[Entre - Estações]]=0, "-", BS_CONTROLE[[#This Row],[Entre - Estações]])</f>
        <v>ZTP</v>
      </c>
      <c r="AN304" s="166" t="str">
        <f>IF(BS_CONTROLE[[#This Row],[SB]]=0, "-", BS_CONTROLE[[#This Row],[SB]])</f>
        <v>ZTP11</v>
      </c>
      <c r="AO304" s="167">
        <f>IF(BS_CONTROLE[[#This Row],[SUB]]=0, "-", BS_CONTROLE[[#This Row],[SUB]])</f>
        <v>78</v>
      </c>
      <c r="AP304" s="168">
        <f>IF(BS_CONTROLE[[#This Row],[KM - Inicio]]=0, "-", BS_CONTROLE[[#This Row],[KM - Inicio]])</f>
        <v>334.88799999999998</v>
      </c>
      <c r="AQ304" s="168">
        <f>IF(BS_CONTROLE[[#This Row],[KM - Fim]]=0, "-", BS_CONTROLE[[#This Row],[KM - Fim]])</f>
        <v>24.84</v>
      </c>
      <c r="AR304" s="32"/>
      <c r="AS304" s="32"/>
      <c r="AT304" s="32"/>
      <c r="AU304" s="32"/>
      <c r="AV304" s="32"/>
      <c r="AW304" s="32"/>
      <c r="AX304" s="32"/>
      <c r="AY304" s="174">
        <f>IF(D304="","*",IFERROR(IF(ISODD(COUNT(AS304:AX304)),"ERRO",SUM((AT304-AS304),(AV304-AU304),(AX304-AW304))),"ERRO"))</f>
        <v>0</v>
      </c>
      <c r="AZ304" s="11"/>
      <c r="BA304" s="60"/>
      <c r="BB304" s="9" t="str">
        <f>IFERROR(_xlfn.XLOOKUP(AI304, BS_ATIVIDADE[ATIVIDADE],BS_ATIVIDADE[UNIDADE] ), "*")</f>
        <v>BINÁRIO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89" t="str">
        <f>IFERROR(_xlfn.XLOOKUP(AO304, BASE_MAPA!$B$2:$B$420, BASE_MAPA!$G$2:$G$420), "ERRO")</f>
        <v>ITIRAPINA - BAURU</v>
      </c>
      <c r="BF304" s="169" t="str">
        <f>IF(BS_CONTROLE[[#This Row],[Responsavel pelo boletim]]=0, "-", BS_CONTROLE[[#This Row],[Responsavel pelo boletim]])</f>
        <v>PCM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Produção e Intervalo</v>
      </c>
      <c r="BR304" s="15">
        <f t="shared" si="34"/>
        <v>0</v>
      </c>
      <c r="BS304" s="15">
        <f t="shared" si="35"/>
        <v>0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7" operator="equal">
      <formula>"ERRO"</formula>
    </cfRule>
  </conditionalFormatting>
  <conditionalFormatting sqref="X4 Y1:Z4 Y8:Z757">
    <cfRule type="cellIs" dxfId="125" priority="18516" operator="equal">
      <formula>"OPORTUNIDADE"</formula>
    </cfRule>
  </conditionalFormatting>
  <conditionalFormatting sqref="AZ6:AZ757">
    <cfRule type="expression" dxfId="124" priority="18511">
      <formula>$BU6=1</formula>
    </cfRule>
  </conditionalFormatting>
  <conditionalFormatting sqref="BQ6:BQ757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57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57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820:Y1048576">
    <cfRule type="cellIs" dxfId="113" priority="18333" operator="equal">
      <formula>"OPORTUNIDADE"</formula>
    </cfRule>
  </conditionalFormatting>
  <conditionalFormatting sqref="Y1047820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 BK261 BK267:BK268 BK270 BK272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52 BK254:BK255 BK257:BK260 BK269 BK262:BK266 BK271 BK273:BK278 BK288:BK757 BK280:BK286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8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60">
      <iconSet showValue="0">
        <cfvo type="percent" val="0"/>
        <cfvo type="num" val="1"/>
        <cfvo type="num" val="1" gte="0"/>
      </iconSet>
    </cfRule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6">
      <iconSet showValue="0">
        <cfvo type="percent" val="0"/>
        <cfvo type="num" val="1"/>
        <cfvo type="num" val="1" gte="0"/>
      </iconSet>
    </cfRule>
  </conditionalFormatting>
  <conditionalFormatting sqref="BO6:BO26 BO28:BO106 BO108:BO272 BO274:BO757">
    <cfRule type="iconSet" priority="2586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72 BO274:BO757" xr:uid="{CF5BD2D1-4803-40F6-BB29-FE7C2FA5583F}">
      <formula1>INDIRECT(BT6)</formula1>
    </dataValidation>
    <dataValidation type="list" allowBlank="1" showInputMessage="1" showErrorMessage="1" sqref="BO27 BO107 BN6:BN272 BN274:BN757" xr:uid="{88B2AA1F-3AB2-4B37-8132-5DEC08D79A48}">
      <formula1>INDIRECT(SUBSTITUTE(BM6," ",""))</formula1>
    </dataValidation>
    <dataValidation type="list" allowBlank="1" showInputMessage="1" showErrorMessage="1" sqref="BM6:BM42 BM46:BM48 BM44 BM50:BM757 BN273:BO273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1805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76" t="s">
        <v>104</v>
      </c>
      <c r="D3" s="176" t="s">
        <v>1806</v>
      </c>
      <c r="E3" s="176" t="s">
        <v>1807</v>
      </c>
      <c r="F3" s="176" t="s">
        <v>1808</v>
      </c>
      <c r="G3" s="176" t="s">
        <v>1809</v>
      </c>
      <c r="H3" s="176" t="s">
        <v>1810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1811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1812</v>
      </c>
      <c r="D12" s="177">
        <v>9049</v>
      </c>
      <c r="E12" s="178">
        <v>46044</v>
      </c>
      <c r="F12" s="180" t="s">
        <v>1813</v>
      </c>
      <c r="G12" s="177" t="s">
        <v>1814</v>
      </c>
      <c r="H12" s="177"/>
    </row>
    <row r="13" spans="3:8">
      <c r="C13" s="177" t="s">
        <v>1812</v>
      </c>
      <c r="D13" s="177">
        <v>9044</v>
      </c>
      <c r="E13" s="178">
        <v>46044</v>
      </c>
      <c r="F13" s="180" t="s">
        <v>1815</v>
      </c>
      <c r="G13" s="177" t="s">
        <v>1816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1817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1817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A12" sqref="A1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8" t="s">
        <v>1260</v>
      </c>
      <c r="Q2" s="269"/>
      <c r="R2" s="88"/>
      <c r="S2" s="88"/>
      <c r="T2" s="89"/>
      <c r="U2" s="270" t="s">
        <v>1818</v>
      </c>
      <c r="V2" s="270"/>
      <c r="W2" s="27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1819</v>
      </c>
      <c r="B3" s="91" t="s">
        <v>1820</v>
      </c>
      <c r="C3" s="91" t="s">
        <v>7</v>
      </c>
      <c r="D3" s="92" t="s">
        <v>1212</v>
      </c>
      <c r="E3" s="92" t="s">
        <v>366</v>
      </c>
      <c r="F3" s="92" t="s">
        <v>1821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1822</v>
      </c>
      <c r="T3" s="94" t="s">
        <v>1215</v>
      </c>
      <c r="U3" s="90">
        <f ca="1">TODAY()-1</f>
        <v>46075</v>
      </c>
      <c r="V3" s="90">
        <f ca="1">U3-1</f>
        <v>46074</v>
      </c>
      <c r="W3" s="90">
        <f ca="1">V3-1</f>
        <v>46073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16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2700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16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2700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16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100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2700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16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100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63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9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2700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16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100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63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2700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16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63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100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2700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2700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2700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16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63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100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9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2700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16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100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63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2700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16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63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100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9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2700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16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63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100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0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2700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20</v>
      </c>
      <c r="W131" s="98">
        <f ca="1">_xlfn.XLOOKUP(G131&amp;$W$3,BS_CONTROLE[CHAVE],BS_CONTROLE[Quantidade_11],"-")</f>
        <v>16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 t="str">
        <f ca="1">_xlfn.XLOOKUP(G132&amp;$U$3,BS_CONTROLE[CHAVE],BS_CONTROLE[Quantidade_11],"-")</f>
        <v>-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100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2700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20</v>
      </c>
      <c r="W144" s="98">
        <f ca="1">_xlfn.XLOOKUP(G144&amp;$W$3,BS_CONTROLE[CHAVE],BS_CONTROLE[Quantidade_11],"-")</f>
        <v>16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2700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2700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20</v>
      </c>
      <c r="W153" s="98">
        <f ca="1">_xlfn.XLOOKUP(G153&amp;$W$3,BS_CONTROLE[CHAVE],BS_CONTROLE[Quantidade_11],"-")</f>
        <v>16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>
        <f ca="1">_xlfn.XLOOKUP(G155&amp;$W$3,BS_CONTROLE[CHAVE],BS_CONTROLE[Quantidade_11],"-")</f>
        <v>63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100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2700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 t="str">
        <f ca="1">_xlfn.XLOOKUP(G165&amp;$U$3,BS_CONTROLE[CHAVE],BS_CONTROLE[Quantidade_11],"-")</f>
        <v>-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 t="str">
        <f ca="1">_xlfn.XLOOKUP(G167&amp;$U$3,BS_CONTROLE[CHAVE],BS_CONTROLE[Quantidade_11],"-")</f>
        <v>-</v>
      </c>
      <c r="V167" s="98">
        <f ca="1">_xlfn.XLOOKUP(G167&amp;$V$3,BS_CONTROLE[CHAVE],BS_CONTROLE[Quantidade_11],"-")</f>
        <v>20</v>
      </c>
      <c r="W167" s="98">
        <f ca="1">_xlfn.XLOOKUP(G167&amp;$W$3,BS_CONTROLE[CHAVE],BS_CONTROLE[Quantidade_11],"-")</f>
        <v>16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100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 t="str">
        <f ca="1">_xlfn.XLOOKUP(G169&amp;$U$3,BS_CONTROLE[CHAVE],BS_CONTROLE[Quantidade_11],"-")</f>
        <v>-</v>
      </c>
      <c r="V169" s="98">
        <f ca="1">_xlfn.XLOOKUP(G169&amp;$V$3,BS_CONTROLE[CHAVE],BS_CONTROLE[Quantidade_11],"-")</f>
        <v>0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63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>
        <f ca="1">_xlfn.XLOOKUP(G174&amp;$W$3,BS_CONTROLE[CHAVE],BS_CONTROLE[Quantidade_11],"-")</f>
        <v>5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0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2700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 t="str">
        <f ca="1">_xlfn.XLOOKUP(G180&amp;$U$3,BS_CONTROLE[CHAVE],BS_CONTROLE[Quantidade_11],"-")</f>
        <v>-</v>
      </c>
      <c r="V180" s="98">
        <f ca="1">_xlfn.XLOOKUP(G180&amp;$V$3,BS_CONTROLE[CHAVE],BS_CONTROLE[Quantidade_11],"-")</f>
        <v>1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 t="str">
        <f ca="1">_xlfn.XLOOKUP(G181&amp;$U$3,BS_CONTROLE[CHAVE],BS_CONTROLE[Quantidade_11],"-")</f>
        <v>-</v>
      </c>
      <c r="V181" s="98">
        <f ca="1">_xlfn.XLOOKUP(G181&amp;$V$3,BS_CONTROLE[CHAVE],BS_CONTROLE[Quantidade_11],"-")</f>
        <v>20</v>
      </c>
      <c r="W181" s="98">
        <f ca="1">_xlfn.XLOOKUP(G181&amp;$W$3,BS_CONTROLE[CHAVE],BS_CONTROLE[Quantidade_11],"-")</f>
        <v>16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63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100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0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>
        <f ca="1">_xlfn.XLOOKUP(G188&amp;$W$3,BS_CONTROLE[CHAVE],BS_CONTROLE[Quantidade_11],"-")</f>
        <v>5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1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2700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 t="str">
        <f ca="1">_xlfn.XLOOKUP(G195&amp;$U$3,BS_CONTROLE[CHAVE],BS_CONTROLE[Quantidade_11],"-")</f>
        <v>-</v>
      </c>
      <c r="V195" s="98">
        <f ca="1">_xlfn.XLOOKUP(G195&amp;$V$3,BS_CONTROLE[CHAVE],BS_CONTROLE[Quantidade_11],"-")</f>
        <v>1</v>
      </c>
      <c r="W195" s="98">
        <f ca="1">_xlfn.XLOOKUP(G195&amp;$W$3,BS_CONTROLE[CHAVE],BS_CONTROLE[Quantidade_11],"-")</f>
        <v>0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>
        <f ca="1">_xlfn.XLOOKUP(G196&amp;$W$3,BS_CONTROLE[CHAVE],BS_CONTROLE[Quantidade_11],"-")</f>
        <v>0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>
        <f ca="1">_xlfn.XLOOKUP(G197&amp;$W$3,BS_CONTROLE[CHAVE],BS_CONTROLE[Quantidade_11],"-")</f>
        <v>63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>
        <f ca="1">_xlfn.XLOOKUP(G198&amp;$V$3,BS_CONTROLE[CHAVE],BS_CONTROLE[Quantidade_11],"-")</f>
        <v>1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 t="str">
        <f ca="1">_xlfn.XLOOKUP(G199&amp;$U$3,BS_CONTROLE[CHAVE],BS_CONTROLE[Quantidade_11],"-")</f>
        <v>-</v>
      </c>
      <c r="V199" s="98">
        <f ca="1">_xlfn.XLOOKUP(G199&amp;$V$3,BS_CONTROLE[CHAVE],BS_CONTROLE[Quantidade_11],"-")</f>
        <v>20</v>
      </c>
      <c r="W199" s="98">
        <f ca="1">_xlfn.XLOOKUP(G199&amp;$W$3,BS_CONTROLE[CHAVE],BS_CONTROLE[Quantidade_11],"-")</f>
        <v>16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100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0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>
        <f ca="1">_xlfn.XLOOKUP(G207&amp;$W$3,BS_CONTROLE[CHAVE],BS_CONTROLE[Quantidade_11],"-")</f>
        <v>5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>
        <f ca="1">_xlfn.XLOOKUP(G210&amp;$W$3,BS_CONTROLE[CHAVE],BS_CONTROLE[Quantidade_11],"-")</f>
        <v>63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2700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 t="str">
        <f ca="1">_xlfn.XLOOKUP(G212&amp;$U$3,BS_CONTROLE[CHAVE],BS_CONTROLE[Quantidade_11],"-")</f>
        <v>-</v>
      </c>
      <c r="V212" s="98">
        <f ca="1">_xlfn.XLOOKUP(G212&amp;$V$3,BS_CONTROLE[CHAVE],BS_CONTROLE[Quantidade_11],"-")</f>
        <v>1</v>
      </c>
      <c r="W212" s="98">
        <f ca="1">_xlfn.XLOOKUP(G212&amp;$W$3,BS_CONTROLE[CHAVE],BS_CONTROLE[Quantidade_11],"-")</f>
        <v>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>
        <f ca="1">_xlfn.XLOOKUP(G213&amp;$W$3,BS_CONTROLE[CHAVE],BS_CONTROLE[Quantidade_11],"-")</f>
        <v>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1</v>
      </c>
      <c r="W214" s="98">
        <f ca="1">_xlfn.XLOOKUP(G214&amp;$W$3,BS_CONTROLE[CHAVE],BS_CONTROLE[Quantidade_11],"-")</f>
        <v>1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 t="str">
        <f ca="1">_xlfn.XLOOKUP(G215&amp;$U$3,BS_CONTROLE[CHAVE],BS_CONTROLE[Quantidade_11],"-")</f>
        <v>-</v>
      </c>
      <c r="V215" s="98">
        <f ca="1">_xlfn.XLOOKUP(G215&amp;$V$3,BS_CONTROLE[CHAVE],BS_CONTROLE[Quantidade_11],"-")</f>
        <v>20</v>
      </c>
      <c r="W215" s="98">
        <f ca="1">_xlfn.XLOOKUP(G215&amp;$W$3,BS_CONTROLE[CHAVE],BS_CONTROLE[Quantidade_11],"-")</f>
        <v>16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 t="str">
        <f ca="1">_xlfn.XLOOKUP(G217&amp;$U$3,BS_CONTROLE[CHAVE],BS_CONTROLE[Quantidade_11],"-")</f>
        <v>-</v>
      </c>
      <c r="V217" s="98">
        <f ca="1">_xlfn.XLOOKUP(G217&amp;$V$3,BS_CONTROLE[CHAVE],BS_CONTROLE[Quantidade_11],"-")</f>
        <v>0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100</v>
      </c>
      <c r="W219" s="98">
        <f ca="1">_xlfn.XLOOKUP(G219&amp;$W$3,BS_CONTROLE[CHAVE],BS_CONTROLE[Quantidade_11],"-")</f>
        <v>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1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>
        <f ca="1">_xlfn.XLOOKUP(G221&amp;$W$3,BS_CONTROLE[CHAVE],BS_CONTROLE[Quantidade_11],"-")</f>
        <v>9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 t="str">
        <f ca="1">_xlfn.XLOOKUP(G230&amp;$U$3,BS_CONTROLE[CHAVE],BS_CONTROLE[Quantidade_11],"-")</f>
        <v>-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2700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 t="str">
        <f ca="1">_xlfn.XLOOKUP(G232&amp;$U$3,BS_CONTROLE[CHAVE],BS_CONTROLE[Quantidade_11],"-")</f>
        <v>-</v>
      </c>
      <c r="V232" s="98">
        <f ca="1">_xlfn.XLOOKUP(G232&amp;$V$3,BS_CONTROLE[CHAVE],BS_CONTROLE[Quantidade_11],"-")</f>
        <v>20</v>
      </c>
      <c r="W232" s="98">
        <f ca="1">_xlfn.XLOOKUP(G232&amp;$W$3,BS_CONTROLE[CHAVE],BS_CONTROLE[Quantidade_11],"-")</f>
        <v>16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>
        <f ca="1">_xlfn.XLOOKUP(G233&amp;$V$3,BS_CONTROLE[CHAVE],BS_CONTROLE[Quantidade_11],"-")</f>
        <v>1</v>
      </c>
      <c r="W233" s="98">
        <f ca="1">_xlfn.XLOOKUP(G233&amp;$W$3,BS_CONTROLE[CHAVE],BS_CONTROLE[Quantidade_11],"-")</f>
        <v>1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86" t="str">
        <f>IF(FN_MC!N236="","*",FN_MC!N236)</f>
        <v>-</v>
      </c>
      <c r="M234" s="97" t="str">
        <f>IF(FN_MC!J236="","*",FN_MC!J236)</f>
        <v>*</v>
      </c>
      <c r="N234" s="173" t="str">
        <f>IF(FN_MC!K236="","*",FN_MC!K236)</f>
        <v>*</v>
      </c>
      <c r="O234" s="17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IF(FN_MC!Y237="","*",FN_MC!Y237)</f>
        <v>OPORTUNIDADE</v>
      </c>
      <c r="B235" s="95" t="str">
        <f>IF(FN_MC!X237="","*",FN_MC!X237)</f>
        <v>Oportunidade</v>
      </c>
      <c r="C235" s="95" t="str">
        <f>IF(FN_MC!Z237="","*",FN_MC!Z237)</f>
        <v>*</v>
      </c>
      <c r="D235" s="96" t="str">
        <f>IF(FN_MC!S237="","*",FN_MC!S237)</f>
        <v>FERRONORTE</v>
      </c>
      <c r="E235" s="96" t="str">
        <f>IF(FN_MC!T237="","*",FN_MC!T237)</f>
        <v>TMI-TCS</v>
      </c>
      <c r="F235" s="96">
        <f>IF(FN_MC!B237="","*",FN_MC!B237)</f>
        <v>46074</v>
      </c>
      <c r="G235" s="96" t="str">
        <f>IF(FN_MC!D237="","*",FN_MC!D237)</f>
        <v>V48</v>
      </c>
      <c r="H235" s="96" t="str">
        <f>IF(FN_MC!F237="","*",FN_MC!F237)</f>
        <v>MODERNIZAÇÃO - SOCADORA</v>
      </c>
      <c r="I235" s="96" t="str">
        <f>IF(FN_MC!H237="","*",FN_MC!H237)</f>
        <v>TVI</v>
      </c>
      <c r="J235" s="96" t="str">
        <f>IF(FN_MC!I237="","*",FN_MC!I237)</f>
        <v>TVI</v>
      </c>
      <c r="K235" s="96" t="str">
        <f>IF(FN_MC!M237="","*",FN_MC!M237)</f>
        <v>TVI-TJA</v>
      </c>
      <c r="L235" s="186" t="str">
        <f>IF(FN_MC!N237="","*",FN_MC!N237)</f>
        <v>TVI239</v>
      </c>
      <c r="M235" s="97">
        <f>IF(FN_MC!J237="","*",FN_MC!J237)</f>
        <v>74</v>
      </c>
      <c r="N235" s="173">
        <f>IF(FN_MC!K237="","*",FN_MC!K237)</f>
        <v>237.827</v>
      </c>
      <c r="O235" s="173">
        <f>IF(FN_MC!L237="","*",FN_MC!L237)</f>
        <v>239.227</v>
      </c>
      <c r="P235" s="107">
        <f>IF(FN_MC!O237="","*",FN_MC!O237)</f>
        <v>0.375</v>
      </c>
      <c r="Q235" s="107">
        <f>IF(FN_MC!P237="","*",FN_MC!P237)</f>
        <v>8.3333333333333329E-2</v>
      </c>
      <c r="R235" s="96" t="str">
        <f>IF(FN_MC!Q237="","*",CONCATENATE(FN_MC!Q237," ",FN_MC!R237))</f>
        <v>1400 M</v>
      </c>
      <c r="S235" s="96" t="str">
        <f>IF(FN_MC!V237="","*",FN_MC!V237)</f>
        <v>Augusto/ Efraim</v>
      </c>
      <c r="T235" s="96" t="str">
        <f>IF(FN_MC!W237="","*",FN_MC!W237)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86" t="str">
        <f>IF(FN_MC!N238="","*",FN_MC!N238)</f>
        <v>-</v>
      </c>
      <c r="M236" s="97" t="str">
        <f>IF(FN_MC!J238="","*",FN_MC!J238)</f>
        <v>*</v>
      </c>
      <c r="N236" s="173" t="str">
        <f>IF(FN_MC!K238="","*",FN_MC!K238)</f>
        <v>*</v>
      </c>
      <c r="O236" s="173" t="str">
        <f>IF(FN_MC!L238="","*",FN_MC!L238)</f>
        <v>*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IF(FN_MC!Y239="","*",FN_MC!Y239)</f>
        <v>OPORTUNIDADE</v>
      </c>
      <c r="B237" s="95" t="str">
        <f>IF(FN_MC!X239="","*",FN_MC!X239)</f>
        <v>Oportunidade</v>
      </c>
      <c r="C237" s="95" t="str">
        <f>IF(FN_MC!Z239="","*",FN_MC!Z239)</f>
        <v>*</v>
      </c>
      <c r="D237" s="96" t="str">
        <f>IF(FN_MC!S239="","*",FN_MC!S239)</f>
        <v>FERRONORTE</v>
      </c>
      <c r="E237" s="96" t="str">
        <f>IF(FN_MC!T239="","*",FN_MC!T239)</f>
        <v>TMI-TCS</v>
      </c>
      <c r="F237" s="96">
        <f>IF(FN_MC!B239="","*",FN_MC!B239)</f>
        <v>46074</v>
      </c>
      <c r="G237" s="96" t="str">
        <f>IF(FN_MC!D239="","*",FN_MC!D239)</f>
        <v>W48</v>
      </c>
      <c r="H237" s="96" t="str">
        <f>IF(FN_MC!F239="","*",FN_MC!F239)</f>
        <v>MECANIZAÇÃO - DOL</v>
      </c>
      <c r="I237" s="96" t="str">
        <f>IF(FN_MC!H239="","*",FN_MC!H239)</f>
        <v>TIN</v>
      </c>
      <c r="J237" s="96" t="str">
        <f>IF(FN_MC!I239="","*",FN_MC!I239)</f>
        <v>TIN</v>
      </c>
      <c r="K237" s="96" t="str">
        <f>IF(FN_MC!M239="","*",FN_MC!M239)</f>
        <v>TSP-TIN</v>
      </c>
      <c r="L237" s="186" t="str">
        <f>IF(FN_MC!N239="","*",FN_MC!N239)</f>
        <v>K97TIN</v>
      </c>
      <c r="M237" s="97">
        <f>IF(FN_MC!J239="","*",FN_MC!J239)</f>
        <v>74</v>
      </c>
      <c r="N237" s="173">
        <f>IF(FN_MC!K239="","*",FN_MC!K239)</f>
        <v>104.8</v>
      </c>
      <c r="O237" s="173">
        <f>IF(FN_MC!L239="","*",FN_MC!L239)</f>
        <v>100.7</v>
      </c>
      <c r="P237" s="107">
        <f>IF(FN_MC!O239="","*",FN_MC!O239)</f>
        <v>0.35416666666666669</v>
      </c>
      <c r="Q237" s="107">
        <f>IF(FN_MC!P239="","*",FN_MC!P239)</f>
        <v>8.3333333333333329E-2</v>
      </c>
      <c r="R237" s="96" t="str">
        <f>IF(FN_MC!Q239="","*",CONCATENATE(FN_MC!Q239," ",FN_MC!R239))</f>
        <v>2000 M</v>
      </c>
      <c r="S237" s="96" t="str">
        <f>IF(FN_MC!V239="","*",FN_MC!V239)</f>
        <v>Rodrigo</v>
      </c>
      <c r="T237" s="96" t="str">
        <f>IF(FN_MC!W239="","*",FN_MC!W239)</f>
        <v>Mecanização DOL</v>
      </c>
      <c r="U237" s="98" t="str">
        <f ca="1">_xlfn.XLOOKUP(G237&amp;$U$3,BS_CONTROLE[CHAVE],BS_CONTROLE[Quantidade_11],"-")</f>
        <v>-</v>
      </c>
      <c r="V237" s="98">
        <f ca="1">_xlfn.XLOOKUP(G237&amp;$V$3,BS_CONTROLE[CHAVE],BS_CONTROLE[Quantidade_11],"-")</f>
        <v>0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86" t="str">
        <f>IF(FN_MC!N240="","*",FN_MC!N240)</f>
        <v>-</v>
      </c>
      <c r="M238" s="97" t="str">
        <f>IF(FN_MC!J240="","*",FN_MC!J240)</f>
        <v>*</v>
      </c>
      <c r="N238" s="173" t="str">
        <f>IF(FN_MC!K240="","*",FN_MC!K240)</f>
        <v>*</v>
      </c>
      <c r="O238" s="17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IF(FN_MC!Y241="","*",FN_MC!Y241)</f>
        <v>OPORTUNIDADE</v>
      </c>
      <c r="B239" s="95" t="str">
        <f>IF(FN_MC!X241="","*",FN_MC!X241)</f>
        <v>Oportunidade</v>
      </c>
      <c r="C239" s="95" t="str">
        <f>IF(FN_MC!Z241="","*",FN_MC!Z241)</f>
        <v>*</v>
      </c>
      <c r="D239" s="96" t="str">
        <f>IF(FN_MC!S241="","*",FN_MC!S241)</f>
        <v>FERRONORTE</v>
      </c>
      <c r="E239" s="96" t="str">
        <f>IF(FN_MC!T241="","*",FN_MC!T241)</f>
        <v>TMI-TCS</v>
      </c>
      <c r="F239" s="96">
        <f>IF(FN_MC!B241="","*",FN_MC!B241)</f>
        <v>46074</v>
      </c>
      <c r="G239" s="96" t="str">
        <f>IF(FN_MC!D241="","*",FN_MC!D241)</f>
        <v>W50</v>
      </c>
      <c r="H239" s="96" t="str">
        <f>IF(FN_MC!F241="","*",FN_MC!F241)</f>
        <v>MODERNIZAÇÃO - DORMENTE - DESCARGA</v>
      </c>
      <c r="I239" s="96" t="str">
        <f>IF(FN_MC!H241="","*",FN_MC!H241)</f>
        <v>TAP</v>
      </c>
      <c r="J239" s="96" t="str">
        <f>IF(FN_MC!I241="","*",FN_MC!I241)</f>
        <v>TAP</v>
      </c>
      <c r="K239" s="96" t="str">
        <f>IF(FN_MC!M241="","*",FN_MC!M241)</f>
        <v>TAP-TLG</v>
      </c>
      <c r="L239" s="186" t="str">
        <f>IF(FN_MC!N241="","*",FN_MC!N241)</f>
        <v>K35TLG</v>
      </c>
      <c r="M239" s="97">
        <f>IF(FN_MC!J241="","*",FN_MC!J241)</f>
        <v>74</v>
      </c>
      <c r="N239" s="173">
        <f>IF(FN_MC!K241="","*",FN_MC!K241)</f>
        <v>37.5</v>
      </c>
      <c r="O239" s="173">
        <f>IF(FN_MC!L241="","*",FN_MC!L241)</f>
        <v>38.5</v>
      </c>
      <c r="P239" s="107">
        <f>IF(FN_MC!O241="","*",FN_MC!O241)</f>
        <v>0.375</v>
      </c>
      <c r="Q239" s="107">
        <f>IF(FN_MC!P241="","*",FN_MC!P241)</f>
        <v>4.1666666666666664E-2</v>
      </c>
      <c r="R239" s="96" t="str">
        <f>IF(FN_MC!Q241="","*",CONCATENATE(FN_MC!Q241," ",FN_MC!R241))</f>
        <v>100 Nº DE DORMENTES</v>
      </c>
      <c r="S239" s="96" t="str">
        <f>IF(FN_MC!V241="","*",FN_MC!V241)</f>
        <v>Augusto/ Efraim</v>
      </c>
      <c r="T239" s="96" t="str">
        <f>IF(FN_MC!W241="","*",FN_MC!W241)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>
        <f ca="1">_xlfn.XLOOKUP(G239&amp;$V$3,BS_CONTROLE[CHAVE],BS_CONTROLE[Quantidade_11],"-")</f>
        <v>100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86" t="str">
        <f>IF(FN_MC!N242="","*",FN_MC!N242)</f>
        <v>-</v>
      </c>
      <c r="M240" s="97" t="str">
        <f>IF(FN_MC!J242="","*",FN_MC!J242)</f>
        <v>*</v>
      </c>
      <c r="N240" s="173" t="str">
        <f>IF(FN_MC!K242="","*",FN_MC!K242)</f>
        <v>*</v>
      </c>
      <c r="O240" s="17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86" t="str">
        <f>IF(FN_MC!N243="","*",FN_MC!N243)</f>
        <v>-</v>
      </c>
      <c r="M241" s="97" t="str">
        <f>IF(FN_MC!J243="","*",FN_MC!J243)</f>
        <v>*</v>
      </c>
      <c r="N241" s="173" t="str">
        <f>IF(FN_MC!K243="","*",FN_MC!K243)</f>
        <v>*</v>
      </c>
      <c r="O241" s="17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IF(FN_MC!Y244="","*",FN_MC!Y244)</f>
        <v>OPORTUNIDADE</v>
      </c>
      <c r="B242" s="95" t="str">
        <f>IF(FN_MC!X244="","*",FN_MC!X244)</f>
        <v>Oportunidade</v>
      </c>
      <c r="C242" s="95" t="str">
        <f>IF(FN_MC!Z244="","*",FN_MC!Z244)</f>
        <v>*</v>
      </c>
      <c r="D242" s="96" t="str">
        <f>IF(FN_MC!S244="","*",FN_MC!S244)</f>
        <v>FERRONORTE</v>
      </c>
      <c r="E242" s="96" t="str">
        <f>IF(FN_MC!T244="","*",FN_MC!T244)</f>
        <v>TMI-TCS</v>
      </c>
      <c r="F242" s="96">
        <f>IF(FN_MC!B244="","*",FN_MC!B244)</f>
        <v>46074</v>
      </c>
      <c r="G242" s="96" t="str">
        <f>IF(FN_MC!D244="","*",FN_MC!D244)</f>
        <v>MARCOS (TF-520)</v>
      </c>
      <c r="H242" s="96" t="str">
        <f>IF(FN_MC!F244="","*",FN_MC!F244)</f>
        <v>PDM - SOLDA</v>
      </c>
      <c r="I242" s="96" t="str">
        <f>IF(FN_MC!H244="","*",FN_MC!H244)</f>
        <v>K97TIN</v>
      </c>
      <c r="J242" s="96" t="str">
        <f>IF(FN_MC!I244="","*",FN_MC!I244)</f>
        <v>-</v>
      </c>
      <c r="K242" s="96" t="str">
        <f>IF(FN_MC!M244="","*",FN_MC!M244)</f>
        <v>TSP-TIN</v>
      </c>
      <c r="L242" s="186" t="str">
        <f>IF(FN_MC!N244="","*",FN_MC!N244)</f>
        <v>K97TIN</v>
      </c>
      <c r="M242" s="97">
        <f>IF(FN_MC!J244="","*",FN_MC!J244)</f>
        <v>74</v>
      </c>
      <c r="N242" s="173">
        <f>IF(FN_MC!K244="","*",FN_MC!K244)</f>
        <v>97.62</v>
      </c>
      <c r="O242" s="173" t="str">
        <f>IF(FN_MC!L244="","*",FN_MC!L244)</f>
        <v>-</v>
      </c>
      <c r="P242" s="107">
        <f>IF(FN_MC!O244="","*",FN_MC!O244)</f>
        <v>0.375</v>
      </c>
      <c r="Q242" s="107">
        <f>IF(FN_MC!P244="","*",FN_MC!P244)</f>
        <v>8.3333333333333329E-2</v>
      </c>
      <c r="R242" s="96" t="str">
        <f>IF(FN_MC!Q244="","*",CONCATENATE(FN_MC!Q244," ",FN_MC!R244))</f>
        <v>2 Nº DE SOLDA</v>
      </c>
      <c r="S242" s="96" t="str">
        <f>IF(FN_MC!V244="","*",FN_MC!V244)</f>
        <v>Marcos Euzebio</v>
      </c>
      <c r="T242" s="96" t="str">
        <f>IF(FN_MC!W244="","*",FN_MC!W244)</f>
        <v xml:space="preserve">Execução de solda - Condicionado a temperatura </v>
      </c>
      <c r="U242" s="98" t="str">
        <f ca="1">_xlfn.XLOOKUP(G242&amp;$U$3,BS_CONTROLE[CHAVE],BS_CONTROLE[Quantidade_11],"-")</f>
        <v>-</v>
      </c>
      <c r="V242" s="98">
        <f ca="1">_xlfn.XLOOKUP(G242&amp;$V$3,BS_CONTROLE[CHAVE],BS_CONTROLE[Quantidade_11],"-")</f>
        <v>0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*</v>
      </c>
      <c r="L243" s="186" t="str">
        <f>IF(FN_MC!N245="","*",FN_MC!N245)</f>
        <v>*</v>
      </c>
      <c r="M243" s="97" t="str">
        <f>IF(FN_MC!J245="","*",FN_MC!J245)</f>
        <v>*</v>
      </c>
      <c r="N243" s="173" t="str">
        <f>IF(FN_MC!K245="","*",FN_MC!K245)</f>
        <v>*</v>
      </c>
      <c r="O243" s="17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86" t="str">
        <f>IF(FN_MC!N246="","*",FN_MC!N246)</f>
        <v>-</v>
      </c>
      <c r="M244" s="97" t="str">
        <f>IF(FN_MC!J246="","*",FN_MC!J246)</f>
        <v>*</v>
      </c>
      <c r="N244" s="173" t="str">
        <f>IF(FN_MC!K246="","*",FN_MC!K246)</f>
        <v>*</v>
      </c>
      <c r="O244" s="17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IF(FN_MC!Y247="","*",FN_MC!Y247)</f>
        <v>OPORTUNIDADE</v>
      </c>
      <c r="B245" s="95" t="str">
        <f>IF(FN_MC!X247="","*",FN_MC!X247)</f>
        <v>Oportunidade</v>
      </c>
      <c r="C245" s="95" t="str">
        <f>IF(FN_MC!Z247="","*",FN_MC!Z247)</f>
        <v>*</v>
      </c>
      <c r="D245" s="96" t="str">
        <f>IF(FN_MC!S247="","*",FN_MC!S247)</f>
        <v>MALHA CENTRAL</v>
      </c>
      <c r="E245" s="96" t="str">
        <f>IF(FN_MC!T247="","*",FN_MC!T247)</f>
        <v>PRV-POV</v>
      </c>
      <c r="F245" s="96">
        <f>IF(FN_MC!B247="","*",FN_MC!B247)</f>
        <v>46074</v>
      </c>
      <c r="G245" s="96" t="str">
        <f>IF(FN_MC!D247="","*",FN_MC!D247)</f>
        <v>V80</v>
      </c>
      <c r="H245" s="96" t="str">
        <f>IF(FN_MC!F247="","*",FN_MC!F247)</f>
        <v>INSPEÇÃO RIV</v>
      </c>
      <c r="I245" s="96" t="str">
        <f>IF(FN_MC!H247="","*",FN_MC!H247)</f>
        <v>POU</v>
      </c>
      <c r="J245" s="96" t="str">
        <f>IF(FN_MC!I247="","*",FN_MC!I247)</f>
        <v>ZRL</v>
      </c>
      <c r="K245" s="96" t="str">
        <f>IF(FN_MC!M247="","*",FN_MC!M247)</f>
        <v>POU</v>
      </c>
      <c r="L245" s="186" t="str">
        <f>IF(FN_MC!N247="","*",FN_MC!N247)</f>
        <v>POU1</v>
      </c>
      <c r="M245" s="97">
        <f>IF(FN_MC!J247="","*",FN_MC!J247)</f>
        <v>103</v>
      </c>
      <c r="N245" s="173">
        <f>IF(FN_MC!K247="","*",FN_MC!K247)</f>
        <v>2152.3159999999998</v>
      </c>
      <c r="O245" s="173" t="str">
        <f>IF(FN_MC!L247="","*",FN_MC!L247)</f>
        <v>-</v>
      </c>
      <c r="P245" s="107">
        <f>IF(FN_MC!O247="","*",FN_MC!O247)</f>
        <v>0.375</v>
      </c>
      <c r="Q245" s="107">
        <f>IF(FN_MC!P247="","*",FN_MC!P247)</f>
        <v>4.1666666666666664E-2</v>
      </c>
      <c r="R245" s="96" t="str">
        <f>IF(FN_MC!Q247="","*",CONCATENATE(FN_MC!Q247," ",FN_MC!R247))</f>
        <v>1 BINÁRIO</v>
      </c>
      <c r="S245" s="96" t="str">
        <f>IF(FN_MC!V247="","*",FN_MC!V247)</f>
        <v>Fernanda</v>
      </c>
      <c r="T245" s="96" t="str">
        <f>IF(FN_MC!W247="","*",FN_MC!W247)</f>
        <v>Inspeção RIV</v>
      </c>
      <c r="U245" s="98" t="str">
        <f ca="1">_xlfn.XLOOKUP(G245&amp;$U$3,BS_CONTROLE[CHAVE],BS_CONTROLE[Quantidade_11],"-")</f>
        <v>-</v>
      </c>
      <c r="V245" s="98">
        <f ca="1">_xlfn.XLOOKUP(G245&amp;$V$3,BS_CONTROLE[CHAVE],BS_CONTROLE[Quantidade_11],"-")</f>
        <v>0</v>
      </c>
      <c r="W245" s="98">
        <f ca="1">_xlfn.XLOOKUP(G245&amp;$W$3,BS_CONTROLE[CHAVE],BS_CONTROLE[Quantidade_11],"-")</f>
        <v>1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IF(FN_MC!Y248="","*",FN_MC!Y248)</f>
        <v>*</v>
      </c>
      <c r="B246" s="95" t="str">
        <f>IF(FN_MC!X248="","*",FN_MC!X248)</f>
        <v>Oportunidade</v>
      </c>
      <c r="C246" s="95" t="str">
        <f>IF(FN_MC!Z248="","*",FN_MC!Z248)</f>
        <v>*</v>
      </c>
      <c r="D246" s="96" t="str">
        <f>IF(FN_MC!S248="","*",FN_MC!S248)</f>
        <v>MALHA CENTRAL</v>
      </c>
      <c r="E246" s="96" t="str">
        <f>IF(FN_MC!T248="","*",FN_MC!T248)</f>
        <v>POV-PRV</v>
      </c>
      <c r="F246" s="96">
        <f>IF(FN_MC!B248="","*",FN_MC!B248)</f>
        <v>46074</v>
      </c>
      <c r="G246" s="96" t="str">
        <f>IF(FN_MC!D248="","*",FN_MC!D248)</f>
        <v>E14</v>
      </c>
      <c r="H246" s="96" t="str">
        <f>IF(FN_MC!F248="","*",FN_MC!F248)</f>
        <v>MECANIZAÇÃO - ESMERILHADORA</v>
      </c>
      <c r="I246" s="96" t="str">
        <f>IF(FN_MC!H248="","*",FN_MC!H248)</f>
        <v>PSG2</v>
      </c>
      <c r="J246" s="96" t="str">
        <f>IF(FN_MC!I248="","*",FN_MC!I248)</f>
        <v>PSS</v>
      </c>
      <c r="K246" s="96" t="str">
        <f>IF(FN_MC!M248="","*",FN_MC!M248)</f>
        <v>PSG</v>
      </c>
      <c r="L246" s="186" t="str">
        <f>IF(FN_MC!N248="","*",FN_MC!N248)</f>
        <v>PSG1</v>
      </c>
      <c r="M246" s="97">
        <f>IF(FN_MC!J248="","*",FN_MC!J248)</f>
        <v>103</v>
      </c>
      <c r="N246" s="173">
        <f>IF(FN_MC!K248="","*",FN_MC!K248)</f>
        <v>1806</v>
      </c>
      <c r="O246" s="173" t="str">
        <f>IF(FN_MC!L248="","*",FN_MC!L248)</f>
        <v>-</v>
      </c>
      <c r="P246" s="107">
        <f>IF(FN_MC!O248="","*",FN_MC!O248)</f>
        <v>0.99930555555555556</v>
      </c>
      <c r="Q246" s="107">
        <f>IF(FN_MC!P248="","*",FN_MC!P248)</f>
        <v>4.1666666666666664E-2</v>
      </c>
      <c r="R246" s="96" t="str">
        <f>IF(FN_MC!Q248="","*",CONCATENATE(FN_MC!Q248," ",FN_MC!R248))</f>
        <v>20000 M</v>
      </c>
      <c r="S246" s="96" t="str">
        <f>IF(FN_MC!V248="","*",FN_MC!V248)</f>
        <v>Fernanda</v>
      </c>
      <c r="T246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86" t="str">
        <f>IF(FN_MC!N249="","*",FN_MC!N249)</f>
        <v>-</v>
      </c>
      <c r="M247" s="97" t="str">
        <f>IF(FN_MC!J249="","*",FN_MC!J249)</f>
        <v>*</v>
      </c>
      <c r="N247" s="173" t="str">
        <f>IF(FN_MC!K249="","*",FN_MC!K249)</f>
        <v>*</v>
      </c>
      <c r="O247" s="17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86" t="str">
        <f>IF(FN_MC!N250="","*",FN_MC!N250)</f>
        <v>-</v>
      </c>
      <c r="M248" s="97" t="str">
        <f>IF(FN_MC!J250="","*",FN_MC!J250)</f>
        <v>*</v>
      </c>
      <c r="N248" s="173" t="str">
        <f>IF(FN_MC!K250="","*",FN_MC!K250)</f>
        <v>*</v>
      </c>
      <c r="O248" s="17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86" t="str">
        <f>IF(FN_MC!N251="","*",FN_MC!N251)</f>
        <v>-</v>
      </c>
      <c r="M249" s="97" t="str">
        <f>IF(FN_MC!J251="","*",FN_MC!J251)</f>
        <v>*</v>
      </c>
      <c r="N249" s="173" t="str">
        <f>IF(FN_MC!K251="","*",FN_MC!K251)</f>
        <v>*</v>
      </c>
      <c r="O249" s="17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86" t="str">
        <f>IF(FN_MC!N252="","*",FN_MC!N252)</f>
        <v>-</v>
      </c>
      <c r="M250" s="97" t="str">
        <f>IF(FN_MC!J252="","*",FN_MC!J252)</f>
        <v>*</v>
      </c>
      <c r="N250" s="173" t="str">
        <f>IF(FN_MC!K252="","*",FN_MC!K252)</f>
        <v>*</v>
      </c>
      <c r="O250" s="17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IF(FN_MC!Y253="","*",FN_MC!Y253)</f>
        <v>*</v>
      </c>
      <c r="B251" s="95" t="str">
        <f>IF(FN_MC!X253="","*",FN_MC!X253)</f>
        <v>Oportunidade</v>
      </c>
      <c r="C251" s="95" t="str">
        <f>IF(FN_MC!Z253="","*",FN_MC!Z253)</f>
        <v>*</v>
      </c>
      <c r="D251" s="96" t="str">
        <f>IF(FN_MC!S253="","*",FN_MC!S253)</f>
        <v>FERRONORTE</v>
      </c>
      <c r="E251" s="96" t="str">
        <f>IF(FN_MC!T253="","*",FN_MC!T253)</f>
        <v>TGR-TRO</v>
      </c>
      <c r="F251" s="96">
        <f>IF(FN_MC!B253="","*",FN_MC!B253)</f>
        <v>46075</v>
      </c>
      <c r="G251" s="96" t="str">
        <f>IF(FN_MC!D253="","*",FN_MC!D253)</f>
        <v>V86</v>
      </c>
      <c r="H251" s="96" t="str">
        <f>IF(FN_MC!F253="","*",FN_MC!F253)</f>
        <v>MECANIZAÇÃO - SOCADORA</v>
      </c>
      <c r="I251" s="96" t="str">
        <f>IF(FN_MC!H253="","*",FN_MC!H253)</f>
        <v xml:space="preserve">TIQ </v>
      </c>
      <c r="J251" s="96" t="str">
        <f>IF(FN_MC!I253="","*",FN_MC!I253)</f>
        <v>TIQ</v>
      </c>
      <c r="K251" s="96" t="str">
        <f>IF(FN_MC!M253="","*",FN_MC!M253)</f>
        <v>TBS</v>
      </c>
      <c r="L251" s="186" t="str">
        <f>IF(FN_MC!N253="","*",FN_MC!N253)</f>
        <v>TBS1</v>
      </c>
      <c r="M251" s="97">
        <f>IF(FN_MC!J253="","*",FN_MC!J253)</f>
        <v>98</v>
      </c>
      <c r="N251" s="173">
        <f>IF(FN_MC!K253="","*",FN_MC!K253)</f>
        <v>659.976</v>
      </c>
      <c r="O251" s="173">
        <f>IF(FN_MC!L253="","*",FN_MC!L253)</f>
        <v>664</v>
      </c>
      <c r="P251" s="107">
        <f>IF(FN_MC!O253="","*",FN_MC!O253)</f>
        <v>0.4375</v>
      </c>
      <c r="Q251" s="107">
        <f>IF(FN_MC!P253="","*",FN_MC!P253)</f>
        <v>0.125</v>
      </c>
      <c r="R251" s="96" t="str">
        <f>IF(FN_MC!Q253="","*",CONCATENATE(FN_MC!Q253," ",FN_MC!R253))</f>
        <v>1680 M</v>
      </c>
      <c r="S251" s="96" t="str">
        <f>IF(FN_MC!V253="","*",FN_MC!V253)</f>
        <v>Antonioni</v>
      </c>
      <c r="T251" s="96" t="str">
        <f>IF(FN_MC!W253="","*",FN_MC!W253)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2700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86" t="str">
        <f>IF(FN_MC!N254="","*",FN_MC!N254)</f>
        <v>-</v>
      </c>
      <c r="M252" s="97" t="str">
        <f>IF(FN_MC!J254="","*",FN_MC!J254)</f>
        <v>*</v>
      </c>
      <c r="N252" s="173" t="str">
        <f>IF(FN_MC!K254="","*",FN_MC!K254)</f>
        <v>*</v>
      </c>
      <c r="O252" s="17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86" t="str">
        <f>IF(FN_MC!N255="","*",FN_MC!N255)</f>
        <v>-</v>
      </c>
      <c r="M253" s="97" t="str">
        <f>IF(FN_MC!J255="","*",FN_MC!J255)</f>
        <v>*</v>
      </c>
      <c r="N253" s="173" t="str">
        <f>IF(FN_MC!K255="","*",FN_MC!K255)</f>
        <v>*</v>
      </c>
      <c r="O253" s="17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IF(FN_MC!Y256="","*",FN_MC!Y256)</f>
        <v>*</v>
      </c>
      <c r="B254" s="95" t="str">
        <f>IF(FN_MC!X256="","*",FN_MC!X256)</f>
        <v>Oportunidade</v>
      </c>
      <c r="C254" s="95" t="str">
        <f>IF(FN_MC!Z256="","*",FN_MC!Z256)</f>
        <v>*</v>
      </c>
      <c r="D254" s="96" t="str">
        <f>IF(FN_MC!S256="","*",FN_MC!S256)</f>
        <v>FERRONORTE</v>
      </c>
      <c r="E254" s="96" t="str">
        <f>IF(FN_MC!T256="","*",FN_MC!T256)</f>
        <v>TMI-TCS</v>
      </c>
      <c r="F254" s="96">
        <f>IF(FN_MC!B256="","*",FN_MC!B256)</f>
        <v>46075</v>
      </c>
      <c r="G254" s="96" t="str">
        <f>IF(FN_MC!D256="","*",FN_MC!D256)</f>
        <v>V48</v>
      </c>
      <c r="H254" s="96" t="str">
        <f>IF(FN_MC!F256="","*",FN_MC!F256)</f>
        <v>MODERNIZAÇÃO - SOCADORA</v>
      </c>
      <c r="I254" s="96" t="str">
        <f>IF(FN_MC!H256="","*",FN_MC!H256)</f>
        <v>TVI</v>
      </c>
      <c r="J254" s="96" t="str">
        <f>IF(FN_MC!I256="","*",FN_MC!I256)</f>
        <v>TVI</v>
      </c>
      <c r="K254" s="96" t="str">
        <f>IF(FN_MC!M256="","*",FN_MC!M256)</f>
        <v>TVI-TJA</v>
      </c>
      <c r="L254" s="186">
        <f>IF(FN_MC!N256="","*",FN_MC!N256)</f>
        <v>239251</v>
      </c>
      <c r="M254" s="97">
        <f>IF(FN_MC!J256="","*",FN_MC!J256)</f>
        <v>74</v>
      </c>
      <c r="N254" s="173">
        <f>IF(FN_MC!K256="","*",FN_MC!K256)</f>
        <v>239.227</v>
      </c>
      <c r="O254" s="173">
        <f>IF(FN_MC!L256="","*",FN_MC!L256)</f>
        <v>240.67699999999999</v>
      </c>
      <c r="P254" s="107">
        <f>IF(FN_MC!O256="","*",FN_MC!O256)</f>
        <v>0.375</v>
      </c>
      <c r="Q254" s="107">
        <f>IF(FN_MC!P256="","*",FN_MC!P256)</f>
        <v>6.25E-2</v>
      </c>
      <c r="R254" s="96" t="str">
        <f>IF(FN_MC!Q256="","*",CONCATENATE(FN_MC!Q256," ",FN_MC!R256))</f>
        <v>750 M</v>
      </c>
      <c r="S254" s="96" t="str">
        <f>IF(FN_MC!V256="","*",FN_MC!V256)</f>
        <v>Augusto/ Efraim</v>
      </c>
      <c r="T254" s="96" t="str">
        <f>IF(FN_MC!W256="","*",FN_MC!W256)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IF(FN_MC!Y257="","*",FN_MC!Y257)</f>
        <v>*</v>
      </c>
      <c r="B255" s="95" t="str">
        <f>IF(FN_MC!X257="","*",FN_MC!X257)</f>
        <v>Oportunidade</v>
      </c>
      <c r="C255" s="95" t="str">
        <f>IF(FN_MC!Z257="","*",FN_MC!Z257)</f>
        <v>*</v>
      </c>
      <c r="D255" s="96" t="str">
        <f>IF(FN_MC!S257="","*",FN_MC!S257)</f>
        <v>MALHA CENTRAL</v>
      </c>
      <c r="E255" s="96" t="str">
        <f>IF(FN_MC!T257="","*",FN_MC!T257)</f>
        <v>PRV-POV</v>
      </c>
      <c r="F255" s="96">
        <f>IF(FN_MC!B257="","*",FN_MC!B257)</f>
        <v>46075</v>
      </c>
      <c r="G255" s="96" t="str">
        <f>IF(FN_MC!D257="","*",FN_MC!D257)</f>
        <v>E14</v>
      </c>
      <c r="H255" s="96" t="str">
        <f>IF(FN_MC!F257="","*",FN_MC!F257)</f>
        <v>MECANIZAÇÃO - ESMERILHADORA</v>
      </c>
      <c r="I255" s="96" t="str">
        <f>IF(FN_MC!H257="","*",FN_MC!H257)</f>
        <v>PSS</v>
      </c>
      <c r="J255" s="96" t="str">
        <f>IF(FN_MC!I257="","*",FN_MC!I257)</f>
        <v>PSS</v>
      </c>
      <c r="K255" s="96" t="str">
        <f>IF(FN_MC!M257="","*",FN_MC!M257)</f>
        <v>PQI-PPR</v>
      </c>
      <c r="L255" s="186" t="str">
        <f>IF(FN_MC!N257="","*",FN_MC!N257)</f>
        <v>PQIPPR</v>
      </c>
      <c r="M255" s="97">
        <f>IF(FN_MC!J257="","*",FN_MC!J257)</f>
        <v>103</v>
      </c>
      <c r="N255" s="173">
        <f>IF(FN_MC!K257="","*",FN_MC!K257)</f>
        <v>1935</v>
      </c>
      <c r="O255" s="173">
        <f>IF(FN_MC!L257="","*",FN_MC!L257)</f>
        <v>1965</v>
      </c>
      <c r="P255" s="107">
        <f>IF(FN_MC!O257="","*",FN_MC!O257)</f>
        <v>0.95833333333333337</v>
      </c>
      <c r="Q255" s="107">
        <f>IF(FN_MC!P257="","*",FN_MC!P257)</f>
        <v>4.1666666666666664E-2</v>
      </c>
      <c r="R255" s="96" t="str">
        <f>IF(FN_MC!Q257="","*",CONCATENATE(FN_MC!Q257," ",FN_MC!R257))</f>
        <v>2000 M</v>
      </c>
      <c r="S255" s="96" t="str">
        <f>IF(FN_MC!V257="","*",FN_MC!V257)</f>
        <v>Fernanda</v>
      </c>
      <c r="T255" s="96" t="str">
        <f>IF(FN_MC!W257="","*",FN_MC!W257)</f>
        <v>Deslocamento de PSS até PQI / Esmerilhar de PQI até PPR / Deslocamento de PPR até PSS</v>
      </c>
      <c r="U255" s="98">
        <f ca="1">_xlfn.XLOOKUP(G255&amp;$U$3,BS_CONTROLE[CHAVE],BS_CONTROLE[Quantidade_11],"-")</f>
        <v>0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86" t="str">
        <f>IF(FN_MC!N258="","*",FN_MC!N258)</f>
        <v>-</v>
      </c>
      <c r="M256" s="97" t="str">
        <f>IF(FN_MC!J258="","*",FN_MC!J258)</f>
        <v>*</v>
      </c>
      <c r="N256" s="173" t="str">
        <f>IF(FN_MC!K258="","*",FN_MC!K258)</f>
        <v>*</v>
      </c>
      <c r="O256" s="17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86" t="str">
        <f>IF(FN_MC!N259="","*",FN_MC!N259)</f>
        <v>-</v>
      </c>
      <c r="M257" s="97" t="str">
        <f>IF(FN_MC!J259="","*",FN_MC!J259)</f>
        <v>*</v>
      </c>
      <c r="N257" s="173" t="str">
        <f>IF(FN_MC!K259="","*",FN_MC!K259)</f>
        <v>*</v>
      </c>
      <c r="O257" s="17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86" t="str">
        <f>IF(FN_MC!N260="","*",FN_MC!N260)</f>
        <v>-</v>
      </c>
      <c r="M258" s="97" t="str">
        <f>IF(FN_MC!J260="","*",FN_MC!J260)</f>
        <v>*</v>
      </c>
      <c r="N258" s="173" t="str">
        <f>IF(FN_MC!K260="","*",FN_MC!K260)</f>
        <v>*</v>
      </c>
      <c r="O258" s="17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IF(FN_MC!Y261="","*",FN_MC!Y261)</f>
        <v>*</v>
      </c>
      <c r="B259" s="95" t="str">
        <f>IF(FN_MC!X261="","*",FN_MC!X261)</f>
        <v>Oportunidade</v>
      </c>
      <c r="C259" s="95" t="str">
        <f>IF(FN_MC!Z261="","*",FN_MC!Z261)</f>
        <v>*</v>
      </c>
      <c r="D259" s="96" t="str">
        <f>IF(FN_MC!S261="","*",FN_MC!S261)</f>
        <v>FERRONORTE</v>
      </c>
      <c r="E259" s="96" t="str">
        <f>IF(FN_MC!T261="","*",FN_MC!T261)</f>
        <v>TGR-TRO</v>
      </c>
      <c r="F259" s="96">
        <f>IF(FN_MC!B261="","*",FN_MC!B261)</f>
        <v>46076</v>
      </c>
      <c r="G259" s="96" t="str">
        <f>IF(FN_MC!D261="","*",FN_MC!D261)</f>
        <v>V86</v>
      </c>
      <c r="H259" s="96" t="str">
        <f>IF(FN_MC!F261="","*",FN_MC!F261)</f>
        <v>MECANIZAÇÃO - SOCADORA</v>
      </c>
      <c r="I259" s="96" t="str">
        <f>IF(FN_MC!H261="","*",FN_MC!H261)</f>
        <v xml:space="preserve">TIQ </v>
      </c>
      <c r="J259" s="96" t="str">
        <f>IF(FN_MC!I261="","*",FN_MC!I261)</f>
        <v>TIQ</v>
      </c>
      <c r="K259" s="96" t="str">
        <f>IF(FN_MC!M261="","*",FN_MC!M261)</f>
        <v>TBS</v>
      </c>
      <c r="L259" s="186" t="str">
        <f>IF(FN_MC!N261="","*",FN_MC!N261)</f>
        <v>TBS1</v>
      </c>
      <c r="M259" s="97">
        <f>IF(FN_MC!J261="","*",FN_MC!J261)</f>
        <v>98</v>
      </c>
      <c r="N259" s="173">
        <f>IF(FN_MC!K261="","*",FN_MC!K261)</f>
        <v>660</v>
      </c>
      <c r="O259" s="173">
        <f>IF(FN_MC!L261="","*",FN_MC!L261)</f>
        <v>665</v>
      </c>
      <c r="P259" s="107">
        <f>IF(FN_MC!O261="","*",FN_MC!O261)</f>
        <v>0.4375</v>
      </c>
      <c r="Q259" s="107">
        <f>IF(FN_MC!P261="","*",FN_MC!P261)</f>
        <v>0.125</v>
      </c>
      <c r="R259" s="96" t="str">
        <f>IF(FN_MC!Q261="","*",CONCATENATE(FN_MC!Q261," ",FN_MC!R261))</f>
        <v>1680 M</v>
      </c>
      <c r="S259" s="96" t="str">
        <f>IF(FN_MC!V261="","*",FN_MC!V261)</f>
        <v>Antonioni</v>
      </c>
      <c r="T259" s="96" t="str">
        <f>IF(FN_MC!W261="","*",FN_MC!W261)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2700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86" t="str">
        <f>IF(FN_MC!N262="","*",FN_MC!N262)</f>
        <v>-</v>
      </c>
      <c r="M260" s="97" t="str">
        <f>IF(FN_MC!J262="","*",FN_MC!J262)</f>
        <v>*</v>
      </c>
      <c r="N260" s="173" t="str">
        <f>IF(FN_MC!K262="","*",FN_MC!K262)</f>
        <v>*</v>
      </c>
      <c r="O260" s="17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FERRONORTE</v>
      </c>
      <c r="E261" s="96" t="str">
        <f>IF(FN_MC!T263="","*",FN_MC!T263)</f>
        <v>TCS-TGR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TLA</v>
      </c>
      <c r="L261" s="186" t="str">
        <f>IF(FN_MC!N263="","*",FN_MC!N263)</f>
        <v>TLA1</v>
      </c>
      <c r="M261" s="97">
        <f>IF(FN_MC!J263="","*",FN_MC!J263)</f>
        <v>74</v>
      </c>
      <c r="N261" s="173">
        <f>IF(FN_MC!K263="","*",FN_MC!K263)</f>
        <v>335.35899999999998</v>
      </c>
      <c r="O261" s="17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IF(FN_MC!Y264="","*",FN_MC!Y264)</f>
        <v>*</v>
      </c>
      <c r="B262" s="95" t="str">
        <f>IF(FN_MC!X264="","*",FN_MC!X264)</f>
        <v>Oportunidade</v>
      </c>
      <c r="C262" s="95" t="str">
        <f>IF(FN_MC!Z264="","*",FN_MC!Z264)</f>
        <v>*</v>
      </c>
      <c r="D262" s="96" t="str">
        <f>IF(FN_MC!S264="","*",FN_MC!S264)</f>
        <v>FERRONORTE</v>
      </c>
      <c r="E262" s="96" t="str">
        <f>IF(FN_MC!T264="","*",FN_MC!T264)</f>
        <v>TGR-TRO</v>
      </c>
      <c r="F262" s="96">
        <f>IF(FN_MC!B264="","*",FN_MC!B264)</f>
        <v>46076</v>
      </c>
      <c r="G262" s="96" t="str">
        <f>IF(FN_MC!D264="","*",FN_MC!D264)</f>
        <v>BRUNO (TF-525)</v>
      </c>
      <c r="H262" s="96" t="str">
        <f>IF(FN_MC!F264="","*",FN_MC!F264)</f>
        <v>PDM - SOLDA</v>
      </c>
      <c r="I262" s="96" t="str">
        <f>IF(FN_MC!H264="","*",FN_MC!H264)</f>
        <v>585TMJ</v>
      </c>
      <c r="J262" s="96" t="str">
        <f>IF(FN_MC!I264="","*",FN_MC!I264)</f>
        <v>-</v>
      </c>
      <c r="K262" s="96" t="str">
        <f>IF(FN_MC!M264="","*",FN_MC!M264)</f>
        <v>TBE-TRM</v>
      </c>
      <c r="L262" s="186" t="str">
        <f>IF(FN_MC!N264="","*",FN_MC!N264)</f>
        <v>539TRM</v>
      </c>
      <c r="M262" s="97">
        <f>IF(FN_MC!J264="","*",FN_MC!J264)</f>
        <v>98</v>
      </c>
      <c r="N262" s="173">
        <f>IF(FN_MC!K264="","*",FN_MC!K264)</f>
        <v>546.24</v>
      </c>
      <c r="O262" s="173" t="str">
        <f>IF(FN_MC!L264="","*",FN_MC!L264)</f>
        <v>-</v>
      </c>
      <c r="P262" s="107">
        <f>IF(FN_MC!O264="","*",FN_MC!O264)</f>
        <v>0.375</v>
      </c>
      <c r="Q262" s="107">
        <f>IF(FN_MC!P264="","*",FN_MC!P264)</f>
        <v>6.25E-2</v>
      </c>
      <c r="R262" s="96" t="str">
        <f>IF(FN_MC!Q264="","*",CONCATENATE(FN_MC!Q264," ",FN_MC!R264))</f>
        <v>1 Nº DE SOLDA</v>
      </c>
      <c r="S262" s="96" t="str">
        <f>IF(FN_MC!V264="","*",FN_MC!V264)</f>
        <v>Bruno</v>
      </c>
      <c r="T262" s="96" t="str">
        <f>IF(FN_MC!W264="","*",FN_MC!W264)</f>
        <v xml:space="preserve">Execução de solda - Condicionado a temperatura </v>
      </c>
      <c r="U262" s="98" t="str">
        <f ca="1">_xlfn.XLOOKUP(G262&amp;$U$3,BS_CONTROLE[CHAVE],BS_CONTROLE[Quantidade_11],"-")</f>
        <v>-</v>
      </c>
      <c r="V262" s="98">
        <f ca="1">_xlfn.XLOOKUP(G262&amp;$V$3,BS_CONTROLE[CHAVE],BS_CONTROLE[Quantidade_11],"-")</f>
        <v>1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IF(FN_MC!Y265="","*",FN_MC!Y265)</f>
        <v>*</v>
      </c>
      <c r="B263" s="95" t="str">
        <f>IF(FN_MC!X265="","*",FN_MC!X265)</f>
        <v>Oportunidade</v>
      </c>
      <c r="C263" s="95" t="str">
        <f>IF(FN_MC!Z265="","*",FN_MC!Z265)</f>
        <v>*</v>
      </c>
      <c r="D263" s="96" t="str">
        <f>IF(FN_MC!S265="","*",FN_MC!S265)</f>
        <v>FERRONORTE</v>
      </c>
      <c r="E263" s="96" t="str">
        <f>IF(FN_MC!T265="","*",FN_MC!T265)</f>
        <v>TCS-TGR</v>
      </c>
      <c r="F263" s="96" t="str">
        <f>IF(FN_MC!B265="","*",FN_MC!B265)</f>
        <v>*</v>
      </c>
      <c r="G263" s="96" t="str">
        <f>IF(FN_MC!D265="","*",FN_MC!D265)</f>
        <v>W70</v>
      </c>
      <c r="H263" s="96" t="str">
        <f>IF(FN_MC!F265="","*",FN_MC!F265)</f>
        <v>DESLOCAMENTO</v>
      </c>
      <c r="I263" s="96" t="str">
        <f>IF(FN_MC!H265="","*",FN_MC!H265)</f>
        <v>TAG</v>
      </c>
      <c r="J263" s="96" t="str">
        <f>IF(FN_MC!I265="","*",FN_MC!I265)</f>
        <v>TOM</v>
      </c>
      <c r="K263" s="96" t="str">
        <f>IF(FN_MC!M265="","*",FN_MC!M265)</f>
        <v>TAG-TOM</v>
      </c>
      <c r="L263" s="186" t="str">
        <f>IF(FN_MC!N265="","*",FN_MC!N265)</f>
        <v>TAGTOM</v>
      </c>
      <c r="M263" s="97">
        <f>IF(FN_MC!J265="","*",FN_MC!J265)</f>
        <v>74</v>
      </c>
      <c r="N263" s="173">
        <f>IF(FN_MC!K265="","*",FN_MC!K265)</f>
        <v>500</v>
      </c>
      <c r="O263" s="173" t="str">
        <f>IF(FN_MC!L265="","*",FN_MC!L265)</f>
        <v>-</v>
      </c>
      <c r="P263" s="107">
        <f>IF(FN_MC!O265="","*",FN_MC!O265)</f>
        <v>0.4375</v>
      </c>
      <c r="Q263" s="107">
        <f>IF(FN_MC!P265="","*",FN_MC!P265)</f>
        <v>4.1666666666666664E-2</v>
      </c>
      <c r="R263" s="96" t="str">
        <f>IF(FN_MC!Q265="","*",CONCATENATE(FN_MC!Q265," ",FN_MC!R265))</f>
        <v>1 BINÁRIO</v>
      </c>
      <c r="S263" s="96" t="str">
        <f>IF(FN_MC!V265="","*",FN_MC!V265)</f>
        <v>Elton</v>
      </c>
      <c r="T263" s="96" t="str">
        <f>IF(FN_MC!W265="","*",FN_MC!W265)</f>
        <v>Deslocamento somente de locomotiva para abastecimento no TOM</v>
      </c>
      <c r="U263" s="98" t="str">
        <f ca="1">_xlfn.XLOOKUP(G263&amp;$U$3,BS_CONTROLE[CHAVE],BS_CONTROLE[Quantidade_11],"-")</f>
        <v>-</v>
      </c>
      <c r="V263" s="98">
        <f ca="1">_xlfn.XLOOKUP(G263&amp;$V$3,BS_CONTROLE[CHAVE],BS_CONTROLE[Quantidade_11],"-")</f>
        <v>20</v>
      </c>
      <c r="W263" s="98">
        <f ca="1">_xlfn.XLOOKUP(G263&amp;$W$3,BS_CONTROLE[CHAVE],BS_CONTROLE[Quantidade_11],"-")</f>
        <v>16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IF(FN_MC!Y266="","*",FN_MC!Y266)</f>
        <v>*</v>
      </c>
      <c r="B264" s="95" t="str">
        <f>IF(FN_MC!X266="","*",FN_MC!X266)</f>
        <v>Oportunidade</v>
      </c>
      <c r="C264" s="95" t="str">
        <f>IF(FN_MC!Z266="","*",FN_MC!Z266)</f>
        <v>*</v>
      </c>
      <c r="D264" s="96" t="str">
        <f>IF(FN_MC!S266="","*",FN_MC!S266)</f>
        <v>FERRONORTE</v>
      </c>
      <c r="E264" s="96" t="str">
        <f>IF(FN_MC!T266="","*",FN_MC!T266)</f>
        <v>TCS-TGR</v>
      </c>
      <c r="F264" s="96">
        <f>IF(FN_MC!B266="","*",FN_MC!B266)</f>
        <v>46076</v>
      </c>
      <c r="G264" s="96" t="str">
        <f>IF(FN_MC!D266="","*",FN_MC!D266)</f>
        <v>ELSON</v>
      </c>
      <c r="H264" s="96" t="str">
        <f>IF(FN_MC!F266="","*",FN_MC!F266)</f>
        <v>PDM - SOLDA</v>
      </c>
      <c r="I264" s="96" t="str">
        <f>IF(FN_MC!H266="","*",FN_MC!H266)</f>
        <v>-</v>
      </c>
      <c r="J264" s="96" t="str">
        <f>IF(FN_MC!I266="","*",FN_MC!I266)</f>
        <v>-</v>
      </c>
      <c r="K264" s="96" t="str">
        <f>IF(FN_MC!M266="","*",FN_MC!M266)</f>
        <v>TLA-S</v>
      </c>
      <c r="L264" s="186" t="str">
        <f>IF(FN_MC!N266="","*",FN_MC!N266)</f>
        <v>TLAS</v>
      </c>
      <c r="M264" s="97">
        <f>IF(FN_MC!J266="","*",FN_MC!J266)</f>
        <v>74</v>
      </c>
      <c r="N264" s="173">
        <f>IF(FN_MC!K266="","*",FN_MC!K266)</f>
        <v>335.35899999999998</v>
      </c>
      <c r="O264" s="173" t="str">
        <f>IF(FN_MC!L266="","*",FN_MC!L266)</f>
        <v>-</v>
      </c>
      <c r="P264" s="107">
        <f>IF(FN_MC!O266="","*",FN_MC!O266)</f>
        <v>0.4375</v>
      </c>
      <c r="Q264" s="107">
        <f>IF(FN_MC!P266="","*",FN_MC!P266)</f>
        <v>8.3333333333333329E-2</v>
      </c>
      <c r="R264" s="96" t="str">
        <f>IF(FN_MC!Q266="","*",CONCATENATE(FN_MC!Q266," ",FN_MC!R266))</f>
        <v>1 Nº DE SOLDA</v>
      </c>
      <c r="S264" s="96" t="str">
        <f>IF(FN_MC!V266="","*",FN_MC!V266)</f>
        <v>Elson</v>
      </c>
      <c r="T264" s="96" t="str">
        <f>IF(FN_MC!W266="","*",FN_MC!W266)</f>
        <v>Retirada de taco + solda</v>
      </c>
      <c r="U264" s="98" t="str">
        <f ca="1">_xlfn.XLOOKUP(G264&amp;$U$3,BS_CONTROLE[CHAVE],BS_CONTROLE[Quantidade_11],"-")</f>
        <v>-</v>
      </c>
      <c r="V264" s="98">
        <f ca="1">_xlfn.XLOOKUP(G264&amp;$V$3,BS_CONTROLE[CHAVE],BS_CONTROLE[Quantidade_11],"-")</f>
        <v>1</v>
      </c>
      <c r="W264" s="98">
        <f ca="1">_xlfn.XLOOKUP(G264&amp;$W$3,BS_CONTROLE[CHAVE],BS_CONTROLE[Quantidade_11],"-")</f>
        <v>1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IF(FN_MC!Y267="","*",FN_MC!Y267)</f>
        <v>*</v>
      </c>
      <c r="B265" s="95" t="str">
        <f>IF(FN_MC!X267="","*",FN_MC!X267)</f>
        <v>Contrato</v>
      </c>
      <c r="C265" s="95" t="str">
        <f>IF(FN_MC!Z267="","*",FN_MC!Z267)</f>
        <v>*</v>
      </c>
      <c r="D265" s="96" t="str">
        <f>IF(FN_MC!S267="","*",FN_MC!S267)</f>
        <v>FERRONORTE</v>
      </c>
      <c r="E265" s="96" t="str">
        <f>IF(FN_MC!T267="","*",FN_MC!T267)</f>
        <v>TCS-TGR</v>
      </c>
      <c r="F265" s="96">
        <f>IF(FN_MC!B267="","*",FN_MC!B267)</f>
        <v>46076</v>
      </c>
      <c r="G265" s="96" t="str">
        <f>IF(FN_MC!D267="","*",FN_MC!D267)</f>
        <v>A60</v>
      </c>
      <c r="H265" s="96" t="str">
        <f>IF(FN_MC!F267="","*",FN_MC!F267)</f>
        <v>DETECÇÃO - RONDA 7 DIAS</v>
      </c>
      <c r="I265" s="96" t="str">
        <f>IF(FN_MC!H267="","*",FN_MC!H267)</f>
        <v>TCS</v>
      </c>
      <c r="J265" s="96" t="str">
        <f>IF(FN_MC!I267="","*",FN_MC!I267)</f>
        <v>TIN</v>
      </c>
      <c r="K265" s="96" t="str">
        <f>IF(FN_MC!M267="","*",FN_MC!M267)</f>
        <v>TCS-TRC</v>
      </c>
      <c r="L265" s="186" t="str">
        <f>IF(FN_MC!N267="","*",FN_MC!N267)</f>
        <v>291TRC1</v>
      </c>
      <c r="M265" s="97">
        <f>IF(FN_MC!J267="","*",FN_MC!J267)</f>
        <v>74</v>
      </c>
      <c r="N265" s="173">
        <f>IF(FN_MC!K267="","*",FN_MC!K267)</f>
        <v>291</v>
      </c>
      <c r="O265" s="173">
        <f>IF(FN_MC!L267="","*",FN_MC!L267)</f>
        <v>109</v>
      </c>
      <c r="P265" s="107">
        <f>IF(FN_MC!O267="","*",FN_MC!O267)</f>
        <v>0.33333333333333331</v>
      </c>
      <c r="Q265" s="107">
        <f>IF(FN_MC!P267="","*",FN_MC!P267)</f>
        <v>4.1666666666666664E-2</v>
      </c>
      <c r="R265" s="96" t="str">
        <f>IF(FN_MC!Q267="","*",CONCATENATE(FN_MC!Q267," ",FN_MC!R267))</f>
        <v>180 KM</v>
      </c>
      <c r="S265" s="96" t="str">
        <f>IF(FN_MC!V267="","*",FN_MC!V267)</f>
        <v>Lindomar</v>
      </c>
      <c r="T265" s="96" t="str">
        <f>IF(FN_MC!W267="","*",FN_MC!W267)</f>
        <v>Ronda 7 dias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>
        <f ca="1">_xlfn.XLOOKUP(G265&amp;$W$3,BS_CONTROLE[CHAVE],BS_CONTROLE[Quantidade_11],"-")</f>
        <v>63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IF(FN_MC!Y268="","*",FN_MC!Y268)</f>
        <v>*</v>
      </c>
      <c r="B266" s="95" t="str">
        <f>IF(FN_MC!X268="","*",FN_MC!X268)</f>
        <v>Oportunidade</v>
      </c>
      <c r="C266" s="95" t="str">
        <f>IF(FN_MC!Z268="","*",FN_MC!Z268)</f>
        <v>*</v>
      </c>
      <c r="D266" s="96" t="str">
        <f>IF(FN_MC!S268="","*",FN_MC!S268)</f>
        <v>FERRONORTE</v>
      </c>
      <c r="E266" s="96" t="str">
        <f>IF(FN_MC!T268="","*",FN_MC!T268)</f>
        <v>TMI-TCS</v>
      </c>
      <c r="F266" s="96">
        <f>IF(FN_MC!B268="","*",FN_MC!B268)</f>
        <v>46076</v>
      </c>
      <c r="G266" s="96" t="str">
        <f>IF(FN_MC!D268="","*",FN_MC!D268)</f>
        <v>V48</v>
      </c>
      <c r="H266" s="96" t="str">
        <f>IF(FN_MC!F268="","*",FN_MC!F268)</f>
        <v>MODERNIZAÇÃO - SOCADORA</v>
      </c>
      <c r="I266" s="96" t="str">
        <f>IF(FN_MC!H268="","*",FN_MC!H268)</f>
        <v>TVI</v>
      </c>
      <c r="J266" s="96" t="str">
        <f>IF(FN_MC!I268="","*",FN_MC!I268)</f>
        <v>TVI</v>
      </c>
      <c r="K266" s="96" t="str">
        <f>IF(FN_MC!M268="","*",FN_MC!M268)</f>
        <v>TVI-TJA</v>
      </c>
      <c r="L266" s="186" t="str">
        <f>IF(FN_MC!N268="","*",FN_MC!N268)</f>
        <v>TVI239</v>
      </c>
      <c r="M266" s="97">
        <f>IF(FN_MC!J268="","*",FN_MC!J268)</f>
        <v>74</v>
      </c>
      <c r="N266" s="173">
        <f>IF(FN_MC!K268="","*",FN_MC!K268)</f>
        <v>239</v>
      </c>
      <c r="O266" s="173">
        <f>IF(FN_MC!L268="","*",FN_MC!L268)</f>
        <v>242.02699999999999</v>
      </c>
      <c r="P266" s="107">
        <f>IF(FN_MC!O268="","*",FN_MC!O268)</f>
        <v>0.375</v>
      </c>
      <c r="Q266" s="107">
        <f>IF(FN_MC!P268="","*",FN_MC!P268)</f>
        <v>8.3333333333333329E-2</v>
      </c>
      <c r="R266" s="96" t="str">
        <f>IF(FN_MC!Q268="","*",CONCATENATE(FN_MC!Q268," ",FN_MC!R268))</f>
        <v>1400 M</v>
      </c>
      <c r="S266" s="96" t="str">
        <f>IF(FN_MC!V268="","*",FN_MC!V268)</f>
        <v>Augusto/ Efraim</v>
      </c>
      <c r="T266" s="96" t="str">
        <f>IF(FN_MC!W268="","*",FN_MC!W268)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86" t="str">
        <f>IF(FN_MC!N269="","*",FN_MC!N269)</f>
        <v>-</v>
      </c>
      <c r="M267" s="97" t="str">
        <f>IF(FN_MC!J269="","*",FN_MC!J269)</f>
        <v>*</v>
      </c>
      <c r="N267" s="173" t="str">
        <f>IF(FN_MC!K269="","*",FN_MC!K269)</f>
        <v>*</v>
      </c>
      <c r="O267" s="17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IF(FN_MC!Y270="","*",FN_MC!Y270)</f>
        <v>*</v>
      </c>
      <c r="B268" s="95" t="str">
        <f>IF(FN_MC!X270="","*",FN_MC!X270)</f>
        <v>Oportunidade</v>
      </c>
      <c r="C268" s="95" t="str">
        <f>IF(FN_MC!Z270="","*",FN_MC!Z270)</f>
        <v>*</v>
      </c>
      <c r="D268" s="96" t="str">
        <f>IF(FN_MC!S270="","*",FN_MC!S270)</f>
        <v>FERRONORTE</v>
      </c>
      <c r="E268" s="96" t="str">
        <f>IF(FN_MC!T270="","*",FN_MC!T270)</f>
        <v>TMI-TCS</v>
      </c>
      <c r="F268" s="96">
        <f>IF(FN_MC!B270="","*",FN_MC!B270)</f>
        <v>46076</v>
      </c>
      <c r="G268" s="96" t="str">
        <f>IF(FN_MC!D270="","*",FN_MC!D270)</f>
        <v>MARCOS (TF-520)</v>
      </c>
      <c r="H268" s="96" t="str">
        <f>IF(FN_MC!F270="","*",FN_MC!F270)</f>
        <v>PDM - SOLDA</v>
      </c>
      <c r="I268" s="96" t="str">
        <f>IF(FN_MC!H270="","*",FN_MC!H270)</f>
        <v>TVI1</v>
      </c>
      <c r="J268" s="96" t="str">
        <f>IF(FN_MC!I270="","*",FN_MC!I270)</f>
        <v>-</v>
      </c>
      <c r="K268" s="96" t="str">
        <f>IF(FN_MC!M270="","*",FN_MC!M270)</f>
        <v>TVI</v>
      </c>
      <c r="L268" s="186" t="str">
        <f>IF(FN_MC!N270="","*",FN_MC!N270)</f>
        <v>TVI1</v>
      </c>
      <c r="M268" s="97">
        <f>IF(FN_MC!J270="","*",FN_MC!J270)</f>
        <v>74</v>
      </c>
      <c r="N268" s="173">
        <f>IF(FN_MC!K270="","*",FN_MC!K270)</f>
        <v>225.33500000000001</v>
      </c>
      <c r="O268" s="173" t="str">
        <f>IF(FN_MC!L270="","*",FN_MC!L270)</f>
        <v>-</v>
      </c>
      <c r="P268" s="107">
        <f>IF(FN_MC!O270="","*",FN_MC!O270)</f>
        <v>0.375</v>
      </c>
      <c r="Q268" s="107">
        <f>IF(FN_MC!P270="","*",FN_MC!P270)</f>
        <v>8.3333333333333329E-2</v>
      </c>
      <c r="R268" s="96" t="str">
        <f>IF(FN_MC!Q270="","*",CONCATENATE(FN_MC!Q270," ",FN_MC!R270))</f>
        <v>2 Nº DE SOLDA</v>
      </c>
      <c r="S268" s="96" t="str">
        <f>IF(FN_MC!V270="","*",FN_MC!V270)</f>
        <v>Marcos Euzebio</v>
      </c>
      <c r="T268" s="96" t="str">
        <f>IF(FN_MC!W270="","*",FN_MC!W270)</f>
        <v xml:space="preserve">Execução de solda no AMV </v>
      </c>
      <c r="U268" s="98" t="str">
        <f ca="1">_xlfn.XLOOKUP(G268&amp;$U$3,BS_CONTROLE[CHAVE],BS_CONTROLE[Quantidade_11],"-")</f>
        <v>-</v>
      </c>
      <c r="V268" s="98">
        <f ca="1">_xlfn.XLOOKUP(G268&amp;$V$3,BS_CONTROLE[CHAVE],BS_CONTROLE[Quantidade_11],"-")</f>
        <v>0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IF(FN_MC!Y271="","*",FN_MC!Y271)</f>
        <v>*</v>
      </c>
      <c r="B269" s="95" t="str">
        <f>IF(FN_MC!X271="","*",FN_MC!X271)</f>
        <v>Oportunidade</v>
      </c>
      <c r="C269" s="95" t="str">
        <f>IF(FN_MC!Z271="","*",FN_MC!Z271)</f>
        <v>*</v>
      </c>
      <c r="D269" s="96" t="str">
        <f>IF(FN_MC!S271="","*",FN_MC!S271)</f>
        <v>FERRONORTE</v>
      </c>
      <c r="E269" s="96" t="str">
        <f>IF(FN_MC!T271="","*",FN_MC!T271)</f>
        <v>TMI-TCS</v>
      </c>
      <c r="F269" s="96">
        <f>IF(FN_MC!B271="","*",FN_MC!B271)</f>
        <v>46076</v>
      </c>
      <c r="G269" s="96" t="str">
        <f>IF(FN_MC!D271="","*",FN_MC!D271)</f>
        <v>ADENILSON (TP-512)</v>
      </c>
      <c r="H269" s="96" t="str">
        <f>IF(FN_MC!F271="","*",FN_MC!F271)</f>
        <v>PDM - SUBSTITUIÇÃO - TRILHO</v>
      </c>
      <c r="I269" s="96" t="str">
        <f>IF(FN_MC!H271="","*",FN_MC!H271)</f>
        <v>TVI1</v>
      </c>
      <c r="J269" s="96" t="str">
        <f>IF(FN_MC!I271="","*",FN_MC!I271)</f>
        <v>-</v>
      </c>
      <c r="K269" s="96" t="str">
        <f>IF(FN_MC!M271="","*",FN_MC!M271)</f>
        <v>TVI-TJA</v>
      </c>
      <c r="L269" s="186">
        <f>IF(FN_MC!N271="","*",FN_MC!N271)</f>
        <v>239251</v>
      </c>
      <c r="M269" s="97">
        <f>IF(FN_MC!J271="","*",FN_MC!J271)</f>
        <v>74</v>
      </c>
      <c r="N269" s="173">
        <f>IF(FN_MC!K271="","*",FN_MC!K271)</f>
        <v>242.202</v>
      </c>
      <c r="O269" s="173" t="str">
        <f>IF(FN_MC!L271="","*",FN_MC!L271)</f>
        <v>-</v>
      </c>
      <c r="P269" s="107">
        <f>IF(FN_MC!O271="","*",FN_MC!O271)</f>
        <v>0.375</v>
      </c>
      <c r="Q269" s="107">
        <f>IF(FN_MC!P271="","*",FN_MC!P271)</f>
        <v>4.1666666666666664E-2</v>
      </c>
      <c r="R269" s="96" t="str">
        <f>IF(FN_MC!Q271="","*",CONCATENATE(FN_MC!Q271," ",FN_MC!R271))</f>
        <v>8 M</v>
      </c>
      <c r="S269" s="96" t="str">
        <f>IF(FN_MC!V271="","*",FN_MC!V271)</f>
        <v>Adenilson</v>
      </c>
      <c r="T269" s="96" t="str">
        <f>IF(FN_MC!W271="","*",FN_MC!W271)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IF(FN_MC!Y272="","*",FN_MC!Y272)</f>
        <v>*</v>
      </c>
      <c r="B270" s="95" t="str">
        <f>IF(FN_MC!X272="","*",FN_MC!X272)</f>
        <v>Oportunidade</v>
      </c>
      <c r="C270" s="95" t="str">
        <f>IF(FN_MC!Z272="","*",FN_MC!Z272)</f>
        <v>*</v>
      </c>
      <c r="D270" s="96" t="str">
        <f>IF(FN_MC!S272="","*",FN_MC!S272)</f>
        <v>FERRONORTE</v>
      </c>
      <c r="E270" s="96" t="str">
        <f>IF(FN_MC!T272="","*",FN_MC!T272)</f>
        <v>TMI-TCS</v>
      </c>
      <c r="F270" s="96">
        <f>IF(FN_MC!B272="","*",FN_MC!B272)</f>
        <v>46076</v>
      </c>
      <c r="G270" s="96" t="str">
        <f>IF(FN_MC!D272="","*",FN_MC!D272)</f>
        <v>W48</v>
      </c>
      <c r="H270" s="96" t="str">
        <f>IF(FN_MC!F272="","*",FN_MC!F272)</f>
        <v>MECANIZAÇÃO - DOL</v>
      </c>
      <c r="I270" s="96" t="str">
        <f>IF(FN_MC!H272="","*",FN_MC!H272)</f>
        <v>TIN</v>
      </c>
      <c r="J270" s="96" t="str">
        <f>IF(FN_MC!I272="","*",FN_MC!I272)</f>
        <v>TIN</v>
      </c>
      <c r="K270" s="96" t="str">
        <f>IF(FN_MC!M272="","*",FN_MC!M272)</f>
        <v>TSP-TIN</v>
      </c>
      <c r="L270" s="186" t="str">
        <f>IF(FN_MC!N272="","*",FN_MC!N272)</f>
        <v>K97TIN</v>
      </c>
      <c r="M270" s="97">
        <f>IF(FN_MC!J272="","*",FN_MC!J272)</f>
        <v>74</v>
      </c>
      <c r="N270" s="173">
        <f>IF(FN_MC!K272="","*",FN_MC!K272)</f>
        <v>100.7</v>
      </c>
      <c r="O270" s="173">
        <f>IF(FN_MC!L272="","*",FN_MC!L272)</f>
        <v>98.5</v>
      </c>
      <c r="P270" s="107">
        <f>IF(FN_MC!O272="","*",FN_MC!O272)</f>
        <v>0.35416666666666669</v>
      </c>
      <c r="Q270" s="107">
        <f>IF(FN_MC!P272="","*",FN_MC!P272)</f>
        <v>8.3333333333333329E-2</v>
      </c>
      <c r="R270" s="96" t="str">
        <f>IF(FN_MC!Q272="","*",CONCATENATE(FN_MC!Q272," ",FN_MC!R272))</f>
        <v>2000 M</v>
      </c>
      <c r="S270" s="96" t="str">
        <f>IF(FN_MC!V272="","*",FN_MC!V272)</f>
        <v>Rodrigo</v>
      </c>
      <c r="T270" s="96" t="str">
        <f>IF(FN_MC!W272="","*",FN_MC!W272)</f>
        <v>Mecanização DOL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0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IF(FN_MC!Y273="","*",FN_MC!Y273)</f>
        <v>*</v>
      </c>
      <c r="B271" s="95" t="str">
        <f>IF(FN_MC!X273="","*",FN_MC!X273)</f>
        <v>Oportunidade</v>
      </c>
      <c r="C271" s="95" t="str">
        <f>IF(FN_MC!Z273="","*",FN_MC!Z273)</f>
        <v>*</v>
      </c>
      <c r="D271" s="96" t="str">
        <f>IF(FN_MC!S273="","*",FN_MC!S273)</f>
        <v>FERRONORTE</v>
      </c>
      <c r="E271" s="96" t="str">
        <f>IF(FN_MC!T273="","*",FN_MC!T273)</f>
        <v>TMI-TCS</v>
      </c>
      <c r="F271" s="96">
        <f>IF(FN_MC!B273="","*",FN_MC!B273)</f>
        <v>46076</v>
      </c>
      <c r="G271" s="96" t="str">
        <f>IF(FN_MC!D273="","*",FN_MC!D273)</f>
        <v>W50</v>
      </c>
      <c r="H271" s="96" t="str">
        <f>IF(FN_MC!F273="","*",FN_MC!F273)</f>
        <v>MODERNIZAÇÃO - RECOLHIMENTO DE DORMENTE</v>
      </c>
      <c r="I271" s="96" t="str">
        <f>IF(FN_MC!H273="","*",FN_MC!H273)</f>
        <v>TAP</v>
      </c>
      <c r="J271" s="96" t="str">
        <f>IF(FN_MC!I273="","*",FN_MC!I273)</f>
        <v>TAP</v>
      </c>
      <c r="K271" s="96" t="str">
        <f>IF(FN_MC!M273="","*",FN_MC!M273)</f>
        <v>TAP-TLG</v>
      </c>
      <c r="L271" s="186" t="str">
        <f>IF(FN_MC!N273="","*",FN_MC!N273)</f>
        <v>K35TLG</v>
      </c>
      <c r="M271" s="97">
        <f>IF(FN_MC!J273="","*",FN_MC!J273)</f>
        <v>74</v>
      </c>
      <c r="N271" s="173">
        <f>IF(FN_MC!K273="","*",FN_MC!K273)</f>
        <v>37.5</v>
      </c>
      <c r="O271" s="173">
        <f>IF(FN_MC!L273="","*",FN_MC!L273)</f>
        <v>39</v>
      </c>
      <c r="P271" s="107">
        <f>IF(FN_MC!O273="","*",FN_MC!O273)</f>
        <v>0.375</v>
      </c>
      <c r="Q271" s="107">
        <f>IF(FN_MC!P273="","*",FN_MC!P273)</f>
        <v>4.1666666666666664E-2</v>
      </c>
      <c r="R271" s="96" t="str">
        <f>IF(FN_MC!Q273="","*",CONCATENATE(FN_MC!Q273," ",FN_MC!R273))</f>
        <v>100 Nº DE DORMENTES</v>
      </c>
      <c r="S271" s="96" t="str">
        <f>IF(FN_MC!V273="","*",FN_MC!V273)</f>
        <v>Augusto/ Efraim</v>
      </c>
      <c r="T271" s="96" t="str">
        <f>IF(FN_MC!W273="","*",FN_MC!W273)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100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86" t="str">
        <f>IF(FN_MC!N274="","*",FN_MC!N274)</f>
        <v>-</v>
      </c>
      <c r="M272" s="97" t="str">
        <f>IF(FN_MC!J274="","*",FN_MC!J274)</f>
        <v>*</v>
      </c>
      <c r="N272" s="173" t="str">
        <f>IF(FN_MC!K274="","*",FN_MC!K274)</f>
        <v>*</v>
      </c>
      <c r="O272" s="17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86" t="str">
        <f>IF(FN_MC!N275="","*",FN_MC!N275)</f>
        <v>-</v>
      </c>
      <c r="M273" s="97" t="str">
        <f>IF(FN_MC!J275="","*",FN_MC!J275)</f>
        <v>*</v>
      </c>
      <c r="N273" s="173" t="str">
        <f>IF(FN_MC!K275="","*",FN_MC!K275)</f>
        <v>*</v>
      </c>
      <c r="O273" s="17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IF(FN_MC!Y276="","*",FN_MC!Y276)</f>
        <v>*</v>
      </c>
      <c r="B274" s="95" t="str">
        <f>IF(FN_MC!X276="","*",FN_MC!X276)</f>
        <v>Oportunidade</v>
      </c>
      <c r="C274" s="95" t="str">
        <f>IF(FN_MC!Z276="","*",FN_MC!Z276)</f>
        <v>*</v>
      </c>
      <c r="D274" s="96" t="str">
        <f>IF(FN_MC!S276="","*",FN_MC!S276)</f>
        <v>MALHA CENTRAL</v>
      </c>
      <c r="E274" s="96" t="str">
        <f>IF(FN_MC!T276="","*",FN_MC!T276)</f>
        <v>RAMAL</v>
      </c>
      <c r="F274" s="96">
        <f>IF(FN_MC!B276="","*",FN_MC!B276)</f>
        <v>46076</v>
      </c>
      <c r="G274" s="96" t="str">
        <f>IF(FN_MC!D276="","*",FN_MC!D276)</f>
        <v>E46</v>
      </c>
      <c r="H274" s="96" t="str">
        <f>IF(FN_MC!F276="","*",FN_MC!F276)</f>
        <v>DESLOCAMENTO</v>
      </c>
      <c r="I274" s="96" t="str">
        <f>IF(FN_MC!H276="","*",FN_MC!H276)</f>
        <v>ZTP</v>
      </c>
      <c r="J274" s="96" t="str">
        <f>IF(FN_MC!I276="","*",FN_MC!I276)</f>
        <v>TAP</v>
      </c>
      <c r="K274" s="96" t="str">
        <f>IF(FN_MC!M276="","*",FN_MC!M276)</f>
        <v>ZTP</v>
      </c>
      <c r="L274" s="186" t="str">
        <f>IF(FN_MC!N276="","*",FN_MC!N276)</f>
        <v>ZTP11</v>
      </c>
      <c r="M274" s="97">
        <f>IF(FN_MC!J276="","*",FN_MC!J276)</f>
        <v>78</v>
      </c>
      <c r="N274" s="173">
        <f>IF(FN_MC!K276="","*",FN_MC!K276)</f>
        <v>334.88799999999998</v>
      </c>
      <c r="O274" s="173">
        <f>IF(FN_MC!L276="","*",FN_MC!L276)</f>
        <v>24.84</v>
      </c>
      <c r="P274" s="107">
        <f>IF(FN_MC!O276="","*",FN_MC!O276)</f>
        <v>0.45833333333333331</v>
      </c>
      <c r="Q274" s="107">
        <f>IF(FN_MC!P276="","*",FN_MC!P276)</f>
        <v>4.1666666666666664E-2</v>
      </c>
      <c r="R274" s="96" t="str">
        <f>IF(FN_MC!Q276="","*",CONCATENATE(FN_MC!Q276," ",FN_MC!R276))</f>
        <v>1 BINÁRIO</v>
      </c>
      <c r="S274" s="96" t="str">
        <f>IF(FN_MC!V276="","*",FN_MC!V276)</f>
        <v>PCM</v>
      </c>
      <c r="T274" s="96" t="str">
        <f>IF(FN_MC!W276="","*",FN_MC!W276)</f>
        <v>Deslocamento de ZTP para TAP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86" t="str">
        <f>IF(FN_MC!N277="","*",FN_MC!N277)</f>
        <v>-</v>
      </c>
      <c r="M275" s="97" t="str">
        <f>IF(FN_MC!J277="","*",FN_MC!J277)</f>
        <v>*</v>
      </c>
      <c r="N275" s="173" t="str">
        <f>IF(FN_MC!K277="","*",FN_MC!K277)</f>
        <v>*</v>
      </c>
      <c r="O275" s="17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IF(FN_MC!Y278="","*",FN_MC!Y278)</f>
        <v>*</v>
      </c>
      <c r="B276" s="95" t="str">
        <f>IF(FN_MC!X278="","*",FN_MC!X278)</f>
        <v>Oportunidade</v>
      </c>
      <c r="C276" s="95" t="str">
        <f>IF(FN_MC!Z278="","*",FN_MC!Z278)</f>
        <v>*</v>
      </c>
      <c r="D276" s="96" t="str">
        <f>IF(FN_MC!S278="","*",FN_MC!S278)</f>
        <v>MALHA CENTRAL</v>
      </c>
      <c r="E276" s="96" t="str">
        <f>IF(FN_MC!T278="","*",FN_MC!T278)</f>
        <v>RAMAL</v>
      </c>
      <c r="F276" s="96">
        <f>IF(FN_MC!B278="","*",FN_MC!B278)</f>
        <v>46076</v>
      </c>
      <c r="G276" s="96" t="str">
        <f>IF(FN_MC!D278="","*",FN_MC!D278)</f>
        <v>E18</v>
      </c>
      <c r="H276" s="96" t="str">
        <f>IF(FN_MC!F278="","*",FN_MC!F278)</f>
        <v>CAMINHÃO DE SOLDA</v>
      </c>
      <c r="I276" s="96" t="str">
        <f>IF(FN_MC!H278="","*",FN_MC!H278)</f>
        <v>ZIQZQY</v>
      </c>
      <c r="J276" s="96" t="str">
        <f>IF(FN_MC!I278="","*",FN_MC!I278)</f>
        <v>-</v>
      </c>
      <c r="K276" s="96" t="str">
        <f>IF(FN_MC!M278="","*",FN_MC!M278)</f>
        <v>ZIQ-ZQY</v>
      </c>
      <c r="L276" s="186" t="str">
        <f>IF(FN_MC!N278="","*",FN_MC!N278)</f>
        <v>ZIQZQY</v>
      </c>
      <c r="M276" s="97">
        <f>IF(FN_MC!J278="","*",FN_MC!J278)</f>
        <v>78</v>
      </c>
      <c r="N276" s="173">
        <f>IF(FN_MC!K278="","*",FN_MC!K278)</f>
        <v>176.7</v>
      </c>
      <c r="O276" s="173" t="str">
        <f>IF(FN_MC!L278="","*",FN_MC!L278)</f>
        <v>-</v>
      </c>
      <c r="P276" s="107">
        <f>IF(FN_MC!O278="","*",FN_MC!O278)</f>
        <v>0.35416666666666669</v>
      </c>
      <c r="Q276" s="107">
        <f>IF(FN_MC!P278="","*",FN_MC!P278)</f>
        <v>8.3333333333333329E-2</v>
      </c>
      <c r="R276" s="96" t="str">
        <f>IF(FN_MC!Q278="","*",CONCATENATE(FN_MC!Q278," ",FN_MC!R278))</f>
        <v>3 Nº DE SOLDA</v>
      </c>
      <c r="S276" s="96" t="str">
        <f>IF(FN_MC!V278="","*",FN_MC!V278)</f>
        <v>Higor</v>
      </c>
      <c r="T276" s="96" t="str">
        <f>IF(FN_MC!W278="","*",FN_MC!W278)</f>
        <v>Caminhão de solda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>
        <f ca="1">_xlfn.XLOOKUP(G276&amp;$W$3,BS_CONTROLE[CHAVE],BS_CONTROLE[Quantidade_11],"-")</f>
        <v>5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>
        <f>IF(FN_MC!B279="","*",FN_MC!B279)</f>
        <v>46076</v>
      </c>
      <c r="G277" s="96" t="str">
        <f>IF(FN_MC!D279="","*",FN_MC!D279)</f>
        <v>E14</v>
      </c>
      <c r="H277" s="96" t="str">
        <f>IF(FN_MC!F279="","*",FN_MC!F279)</f>
        <v>MECANIZAÇÃO - ESMERILHADORA</v>
      </c>
      <c r="I277" s="96" t="str">
        <f>IF(FN_MC!H279="","*",FN_MC!H279)</f>
        <v>PSS</v>
      </c>
      <c r="J277" s="96" t="str">
        <f>IF(FN_MC!I279="","*",FN_MC!I279)</f>
        <v>*</v>
      </c>
      <c r="K277" s="96" t="str">
        <f>IF(FN_MC!M279="","*",FN_MC!M279)</f>
        <v>*</v>
      </c>
      <c r="L277" s="186" t="str">
        <f>IF(FN_MC!N279="","*",FN_MC!N279)</f>
        <v>*</v>
      </c>
      <c r="M277" s="97" t="str">
        <f>IF(FN_MC!J279="","*",FN_MC!J279)</f>
        <v>*</v>
      </c>
      <c r="N277" s="173" t="str">
        <f>IF(FN_MC!K279="","*",FN_MC!K279)</f>
        <v>*</v>
      </c>
      <c r="O277" s="173" t="str">
        <f>IF(FN_MC!L279="","*",FN_MC!L279)</f>
        <v>-</v>
      </c>
      <c r="P277" s="107">
        <f>IF(FN_MC!O279="","*",FN_MC!O279)</f>
        <v>2.0833333333333332E-2</v>
      </c>
      <c r="Q277" s="107">
        <f>IF(FN_MC!P279="","*",FN_MC!P279)</f>
        <v>4.1666666666666664E-2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86" t="str">
        <f>IF(FN_MC!N280="","*",FN_MC!N280)</f>
        <v>-</v>
      </c>
      <c r="M278" s="97" t="str">
        <f>IF(FN_MC!J280="","*",FN_MC!J280)</f>
        <v>*</v>
      </c>
      <c r="N278" s="173" t="str">
        <f>IF(FN_MC!K280="","*",FN_MC!K280)</f>
        <v>*</v>
      </c>
      <c r="O278" s="17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86" t="str">
        <f>IF(FN_MC!N281="","*",FN_MC!N281)</f>
        <v>-</v>
      </c>
      <c r="M279" s="97" t="str">
        <f>IF(FN_MC!J281="","*",FN_MC!J281)</f>
        <v>*</v>
      </c>
      <c r="N279" s="173" t="str">
        <f>IF(FN_MC!K281="","*",FN_MC!K281)</f>
        <v>*</v>
      </c>
      <c r="O279" s="17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IF(FN_MC!Y282="","*",FN_MC!Y282)</f>
        <v>SIM</v>
      </c>
      <c r="B280" s="95" t="str">
        <f>IF(FN_MC!X282="","*",FN_MC!X282)</f>
        <v>Contrato</v>
      </c>
      <c r="C280" s="95" t="str">
        <f>IF(FN_MC!Z282="","*",FN_MC!Z282)</f>
        <v>*</v>
      </c>
      <c r="D280" s="96" t="str">
        <f>IF(FN_MC!S282="","*",FN_MC!S282)</f>
        <v>FERRONORTE</v>
      </c>
      <c r="E280" s="96" t="str">
        <f>IF(FN_MC!T282="","*",FN_MC!T282)</f>
        <v>TGR-TRO</v>
      </c>
      <c r="F280" s="96">
        <f>IF(FN_MC!B282="","*",FN_MC!B282)</f>
        <v>46077</v>
      </c>
      <c r="G280" s="96" t="str">
        <f>IF(FN_MC!D282="","*",FN_MC!D282)</f>
        <v>V86</v>
      </c>
      <c r="H280" s="96" t="str">
        <f>IF(FN_MC!F282="","*",FN_MC!F282)</f>
        <v>MECANIZAÇÃO - SOCADORA</v>
      </c>
      <c r="I280" s="96" t="str">
        <f>IF(FN_MC!H282="","*",FN_MC!H282)</f>
        <v xml:space="preserve">TIQ </v>
      </c>
      <c r="J280" s="96" t="str">
        <f>IF(FN_MC!I282="","*",FN_MC!I282)</f>
        <v>TIQ</v>
      </c>
      <c r="K280" s="96" t="str">
        <f>IF(FN_MC!M282="","*",FN_MC!M282)</f>
        <v>TBS</v>
      </c>
      <c r="L280" s="186" t="str">
        <f>IF(FN_MC!N282="","*",FN_MC!N282)</f>
        <v>TBS2</v>
      </c>
      <c r="M280" s="97">
        <f>IF(FN_MC!J282="","*",FN_MC!J282)</f>
        <v>98</v>
      </c>
      <c r="N280" s="173">
        <f>IF(FN_MC!K282="","*",FN_MC!K282)</f>
        <v>659.976</v>
      </c>
      <c r="O280" s="173">
        <f>IF(FN_MC!L282="","*",FN_MC!L282)</f>
        <v>662.91099999999994</v>
      </c>
      <c r="P280" s="107">
        <f>IF(FN_MC!O282="","*",FN_MC!O282)</f>
        <v>0.4375</v>
      </c>
      <c r="Q280" s="107">
        <f>IF(FN_MC!P282="","*",FN_MC!P282)</f>
        <v>0.125</v>
      </c>
      <c r="R280" s="96" t="str">
        <f>IF(FN_MC!Q282="","*",CONCATENATE(FN_MC!Q282," ",FN_MC!R282))</f>
        <v>1680 M</v>
      </c>
      <c r="S280" s="96" t="str">
        <f>IF(FN_MC!V282="","*",FN_MC!V282)</f>
        <v>Antonioni</v>
      </c>
      <c r="T280" s="96" t="str">
        <f>IF(FN_MC!W282="","*",FN_MC!W282)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2700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86" t="str">
        <f>IF(FN_MC!N283="","*",FN_MC!N283)</f>
        <v>-</v>
      </c>
      <c r="M281" s="97" t="str">
        <f>IF(FN_MC!J283="","*",FN_MC!J283)</f>
        <v>*</v>
      </c>
      <c r="N281" s="173" t="str">
        <f>IF(FN_MC!K283="","*",FN_MC!K283)</f>
        <v>*</v>
      </c>
      <c r="O281" s="17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IF(FN_MC!Y284="","*",FN_MC!Y284)</f>
        <v>OPORTUNIDADE</v>
      </c>
      <c r="B282" s="95" t="str">
        <f>IF(FN_MC!X284="","*",FN_MC!X284)</f>
        <v>Oportunidade</v>
      </c>
      <c r="C282" s="95" t="str">
        <f>IF(FN_MC!Z284="","*",FN_MC!Z284)</f>
        <v>*</v>
      </c>
      <c r="D282" s="96" t="str">
        <f>IF(FN_MC!S284="","*",FN_MC!S284)</f>
        <v>FERRONORTE</v>
      </c>
      <c r="E282" s="96" t="str">
        <f>IF(FN_MC!T284="","*",FN_MC!T284)</f>
        <v>TGR-TRO</v>
      </c>
      <c r="F282" s="96">
        <f>IF(FN_MC!B284="","*",FN_MC!B284)</f>
        <v>46077</v>
      </c>
      <c r="G282" s="96" t="str">
        <f>IF(FN_MC!D284="","*",FN_MC!D284)</f>
        <v>BRUNO (TF-525)</v>
      </c>
      <c r="H282" s="96" t="str">
        <f>IF(FN_MC!F284="","*",FN_MC!F284)</f>
        <v>PDM - SOLDA</v>
      </c>
      <c r="I282" s="96" t="str">
        <f>IF(FN_MC!H284="","*",FN_MC!H284)</f>
        <v>TRMSUL</v>
      </c>
      <c r="J282" s="96" t="str">
        <f>IF(FN_MC!I284="","*",FN_MC!I284)</f>
        <v>-</v>
      </c>
      <c r="K282" s="96" t="str">
        <f>IF(FN_MC!M284="","*",FN_MC!M284)</f>
        <v>TRM</v>
      </c>
      <c r="L282" s="186" t="str">
        <f>IF(FN_MC!N284="","*",FN_MC!N284)</f>
        <v>TRMSUL</v>
      </c>
      <c r="M282" s="97">
        <f>IF(FN_MC!J284="","*",FN_MC!J284)</f>
        <v>98</v>
      </c>
      <c r="N282" s="173">
        <f>IF(FN_MC!K284="","*",FN_MC!K284)</f>
        <v>548.20000000000005</v>
      </c>
      <c r="O282" s="173" t="str">
        <f>IF(FN_MC!L284="","*",FN_MC!L284)</f>
        <v>-</v>
      </c>
      <c r="P282" s="107">
        <f>IF(FN_MC!O284="","*",FN_MC!O284)</f>
        <v>0.375</v>
      </c>
      <c r="Q282" s="107">
        <f>IF(FN_MC!P284="","*",FN_MC!P284)</f>
        <v>6.25E-2</v>
      </c>
      <c r="R282" s="96" t="str">
        <f>IF(FN_MC!Q284="","*",CONCATENATE(FN_MC!Q284," ",FN_MC!R284))</f>
        <v>1 Nº DE SOLDA</v>
      </c>
      <c r="S282" s="96" t="str">
        <f>IF(FN_MC!V284="","*",FN_MC!V284)</f>
        <v>Bruno</v>
      </c>
      <c r="T282" s="96" t="str">
        <f>IF(FN_MC!W284="","*",FN_MC!W284)</f>
        <v>Execução de solda - AMV SUL</v>
      </c>
      <c r="U282" s="98" t="str">
        <f ca="1">_xlfn.XLOOKUP(G282&amp;$U$3,BS_CONTROLE[CHAVE],BS_CONTROLE[Quantidade_11],"-")</f>
        <v>-</v>
      </c>
      <c r="V282" s="98">
        <f ca="1">_xlfn.XLOOKUP(G282&amp;$V$3,BS_CONTROLE[CHAVE],BS_CONTROLE[Quantidade_11],"-")</f>
        <v>1</v>
      </c>
      <c r="W282" s="98">
        <f ca="1">_xlfn.XLOOKUP(G282&amp;$W$3,BS_CONTROLE[CHAVE],BS_CONTROLE[Quantidade_11],"-")</f>
        <v>0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86" t="str">
        <f>IF(FN_MC!N285="","*",FN_MC!N285)</f>
        <v>-</v>
      </c>
      <c r="M283" s="97" t="str">
        <f>IF(FN_MC!J285="","*",FN_MC!J285)</f>
        <v>*</v>
      </c>
      <c r="N283" s="173" t="str">
        <f>IF(FN_MC!K285="","*",FN_MC!K285)</f>
        <v>*</v>
      </c>
      <c r="O283" s="17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86" t="str">
        <f>IF(FN_MC!N286="","*",FN_MC!N286)</f>
        <v>-</v>
      </c>
      <c r="M284" s="97" t="str">
        <f>IF(FN_MC!J286="","*",FN_MC!J286)</f>
        <v>*</v>
      </c>
      <c r="N284" s="173" t="str">
        <f>IF(FN_MC!K286="","*",FN_MC!K286)</f>
        <v>*</v>
      </c>
      <c r="O284" s="17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IF(FN_MC!Y287="","*",FN_MC!Y287)</f>
        <v>SIM</v>
      </c>
      <c r="B285" s="95" t="str">
        <f>IF(FN_MC!X287="","*",FN_MC!X287)</f>
        <v>Contrato</v>
      </c>
      <c r="C285" s="95" t="str">
        <f>IF(FN_MC!Z287="","*",FN_MC!Z287)</f>
        <v>*</v>
      </c>
      <c r="D285" s="96" t="str">
        <f>IF(FN_MC!S287="","*",FN_MC!S287)</f>
        <v>FERRONORTE</v>
      </c>
      <c r="E285" s="96" t="str">
        <f>IF(FN_MC!T287="","*",FN_MC!T287)</f>
        <v>TCS-TGR</v>
      </c>
      <c r="F285" s="96">
        <f>IF(FN_MC!B287="","*",FN_MC!B287)</f>
        <v>46077</v>
      </c>
      <c r="G285" s="96" t="str">
        <f>IF(FN_MC!D287="","*",FN_MC!D287)</f>
        <v>W70</v>
      </c>
      <c r="H285" s="96" t="str">
        <f>IF(FN_MC!F287="","*",FN_MC!F287)</f>
        <v>PDM - PEDRA - DESCARGA</v>
      </c>
      <c r="I285" s="96" t="str">
        <f>IF(FN_MC!H287="","*",FN_MC!H287)</f>
        <v>TGR</v>
      </c>
      <c r="J285" s="96" t="str">
        <f>IF(FN_MC!I287="","*",FN_MC!I287)</f>
        <v>TGR</v>
      </c>
      <c r="K285" s="96" t="str">
        <f>IF(FN_MC!M287="","*",FN_MC!M287)</f>
        <v>TOM-TPC</v>
      </c>
      <c r="L285" s="186" t="str">
        <f>IF(FN_MC!N287="","*",FN_MC!N287)</f>
        <v>416TPC</v>
      </c>
      <c r="M285" s="97">
        <f>IF(FN_MC!J287="","*",FN_MC!J287)</f>
        <v>74</v>
      </c>
      <c r="N285" s="173">
        <f>IF(FN_MC!K287="","*",FN_MC!K287)</f>
        <v>424</v>
      </c>
      <c r="O285" s="173" t="str">
        <f>IF(FN_MC!L287="","*",FN_MC!L287)</f>
        <v>-</v>
      </c>
      <c r="P285" s="107">
        <f>IF(FN_MC!O287="","*",FN_MC!O287)</f>
        <v>0.33333333333333331</v>
      </c>
      <c r="Q285" s="107">
        <f>IF(FN_MC!P287="","*",FN_MC!P287)</f>
        <v>0.125</v>
      </c>
      <c r="R285" s="96" t="str">
        <f>IF(FN_MC!Q287="","*",CONCATENATE(FN_MC!Q287," ",FN_MC!R287))</f>
        <v>27 VAGÕES</v>
      </c>
      <c r="S285" s="96" t="str">
        <f>IF(FN_MC!V287="","*",FN_MC!V287)</f>
        <v>Elton</v>
      </c>
      <c r="T285" s="96" t="str">
        <f>IF(FN_MC!W287="","*",FN_MC!W287)</f>
        <v xml:space="preserve">Descarga de pedra </v>
      </c>
      <c r="U285" s="98" t="str">
        <f ca="1">_xlfn.XLOOKUP(G285&amp;$U$3,BS_CONTROLE[CHAVE],BS_CONTROLE[Quantidade_11],"-")</f>
        <v>-</v>
      </c>
      <c r="V285" s="98">
        <f ca="1">_xlfn.XLOOKUP(G285&amp;$V$3,BS_CONTROLE[CHAVE],BS_CONTROLE[Quantidade_11],"-")</f>
        <v>20</v>
      </c>
      <c r="W285" s="98">
        <f ca="1">_xlfn.XLOOKUP(G285&amp;$W$3,BS_CONTROLE[CHAVE],BS_CONTROLE[Quantidade_11],"-")</f>
        <v>16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IF(FN_MC!Y288="","*",FN_MC!Y288)</f>
        <v>OPORTUNIDADE</v>
      </c>
      <c r="B286" s="95" t="str">
        <f>IF(FN_MC!X288="","*",FN_MC!X288)</f>
        <v>Oportunidade</v>
      </c>
      <c r="C286" s="95" t="str">
        <f>IF(FN_MC!Z288="","*",FN_MC!Z288)</f>
        <v>*</v>
      </c>
      <c r="D286" s="96" t="str">
        <f>IF(FN_MC!S288="","*",FN_MC!S288)</f>
        <v>FERRONORTE</v>
      </c>
      <c r="E286" s="96" t="str">
        <f>IF(FN_MC!T288="","*",FN_MC!T288)</f>
        <v>TCS-TGR</v>
      </c>
      <c r="F286" s="96">
        <f>IF(FN_MC!B288="","*",FN_MC!B288)</f>
        <v>46077</v>
      </c>
      <c r="G286" s="96" t="str">
        <f>IF(FN_MC!D288="","*",FN_MC!D288)</f>
        <v>N70</v>
      </c>
      <c r="H286" s="96" t="str">
        <f>IF(FN_MC!F288="","*",FN_MC!F288)</f>
        <v>DESLOCAMENTO</v>
      </c>
      <c r="I286" s="96" t="str">
        <f>IF(FN_MC!H288="","*",FN_MC!H288)</f>
        <v>TOM</v>
      </c>
      <c r="J286" s="96" t="str">
        <f>IF(FN_MC!I288="","*",FN_MC!I288)</f>
        <v>TAG</v>
      </c>
      <c r="K286" s="96" t="str">
        <f>IF(FN_MC!M288="","*",FN_MC!M288)</f>
        <v>TOM-TAG</v>
      </c>
      <c r="L286" s="186" t="str">
        <f>IF(FN_MC!N288="","*",FN_MC!N288)</f>
        <v>TOMTAG</v>
      </c>
      <c r="M286" s="97">
        <f>IF(FN_MC!J288="","*",FN_MC!J288)</f>
        <v>74</v>
      </c>
      <c r="N286" s="173">
        <f>IF(FN_MC!K288="","*",FN_MC!K288)</f>
        <v>404</v>
      </c>
      <c r="O286" s="173" t="str">
        <f>IF(FN_MC!L288="","*",FN_MC!L288)</f>
        <v>-</v>
      </c>
      <c r="P286" s="107">
        <f>IF(FN_MC!O288="","*",FN_MC!O288)</f>
        <v>0.625</v>
      </c>
      <c r="Q286" s="107">
        <f>IF(FN_MC!P288="","*",FN_MC!P288)</f>
        <v>4.1666666666666664E-2</v>
      </c>
      <c r="R286" s="96" t="str">
        <f>IF(FN_MC!Q288="","*",CONCATENATE(FN_MC!Q288," ",FN_MC!R288))</f>
        <v>1 BINÁRIO</v>
      </c>
      <c r="S286" s="96" t="str">
        <f>IF(FN_MC!V288="","*",FN_MC!V288)</f>
        <v>Elton</v>
      </c>
      <c r="T286" s="96" t="str">
        <f>IF(FN_MC!W288="","*",FN_MC!W288)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86" t="str">
        <f>IF(FN_MC!N289="","*",FN_MC!N289)</f>
        <v>-</v>
      </c>
      <c r="M287" s="97" t="str">
        <f>IF(FN_MC!J289="","*",FN_MC!J289)</f>
        <v>*</v>
      </c>
      <c r="N287" s="173" t="str">
        <f>IF(FN_MC!K289="","*",FN_MC!K289)</f>
        <v>*</v>
      </c>
      <c r="O287" s="17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IF(FN_MC!Y290="","*",FN_MC!Y290)</f>
        <v>OPORTUNIDADE</v>
      </c>
      <c r="B288" s="95" t="str">
        <f>IF(FN_MC!X290="","*",FN_MC!X290)</f>
        <v>Oportunidade</v>
      </c>
      <c r="C288" s="95" t="str">
        <f>IF(FN_MC!Z290="","*",FN_MC!Z290)</f>
        <v>*</v>
      </c>
      <c r="D288" s="96" t="str">
        <f>IF(FN_MC!S290="","*",FN_MC!S290)</f>
        <v>FERRONORTE</v>
      </c>
      <c r="E288" s="96" t="str">
        <f>IF(FN_MC!T290="","*",FN_MC!T290)</f>
        <v>TMI-TCS</v>
      </c>
      <c r="F288" s="96">
        <f>IF(FN_MC!B290="","*",FN_MC!B290)</f>
        <v>46077</v>
      </c>
      <c r="G288" s="96" t="str">
        <f>IF(FN_MC!D290="","*",FN_MC!D290)</f>
        <v>ADENILSON (TP-512)</v>
      </c>
      <c r="H288" s="96" t="str">
        <f>IF(FN_MC!F290="","*",FN_MC!F290)</f>
        <v>PDM - AMV - MEIA CHAVE</v>
      </c>
      <c r="I288" s="96" t="str">
        <f>IF(FN_MC!H290="","*",FN_MC!H290)</f>
        <v>TRCSUL</v>
      </c>
      <c r="J288" s="96" t="str">
        <f>IF(FN_MC!I290="","*",FN_MC!I290)</f>
        <v>-</v>
      </c>
      <c r="K288" s="96" t="str">
        <f>IF(FN_MC!M290="","*",FN_MC!M290)</f>
        <v>TCS-TRC</v>
      </c>
      <c r="L288" s="186" t="str">
        <f>IF(FN_MC!N290="","*",FN_MC!N290)</f>
        <v>TRCSUL</v>
      </c>
      <c r="M288" s="97">
        <f>IF(FN_MC!J290="","*",FN_MC!J290)</f>
        <v>74</v>
      </c>
      <c r="N288" s="173">
        <f>IF(FN_MC!K290="","*",FN_MC!K290)</f>
        <v>290.75</v>
      </c>
      <c r="O288" s="173" t="str">
        <f>IF(FN_MC!L290="","*",FN_MC!L290)</f>
        <v>-</v>
      </c>
      <c r="P288" s="107">
        <f>IF(FN_MC!O290="","*",FN_MC!O290)</f>
        <v>0.375</v>
      </c>
      <c r="Q288" s="107">
        <f>IF(FN_MC!P290="","*",FN_MC!P290)</f>
        <v>8.3333333333333329E-2</v>
      </c>
      <c r="R288" s="96" t="str">
        <f>IF(FN_MC!Q290="","*",CONCATENATE(FN_MC!Q290," ",FN_MC!R290))</f>
        <v>1 Nº DE PEÇAS</v>
      </c>
      <c r="S288" s="96" t="str">
        <f>IF(FN_MC!V290="","*",FN_MC!V290)</f>
        <v>Herbert</v>
      </c>
      <c r="T288" s="96" t="str">
        <f>IF(FN_MC!W290="","*",FN_MC!W290)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IF(FN_MC!Y291="","*",FN_MC!Y291)</f>
        <v>OPORTUNIDADE</v>
      </c>
      <c r="B289" s="95" t="str">
        <f>IF(FN_MC!X291="","*",FN_MC!X291)</f>
        <v>Oportunidade</v>
      </c>
      <c r="C289" s="95" t="str">
        <f>IF(FN_MC!Z291="","*",FN_MC!Z291)</f>
        <v>*</v>
      </c>
      <c r="D289" s="96" t="str">
        <f>IF(FN_MC!S291="","*",FN_MC!S291)</f>
        <v>FERRONORTE</v>
      </c>
      <c r="E289" s="96" t="str">
        <f>IF(FN_MC!T291="","*",FN_MC!T291)</f>
        <v>TMI-TCS</v>
      </c>
      <c r="F289" s="96">
        <f>IF(FN_MC!B291="","*",FN_MC!B291)</f>
        <v>46077</v>
      </c>
      <c r="G289" s="96" t="str">
        <f>IF(FN_MC!D291="","*",FN_MC!D291)</f>
        <v>MARCOS (TF-520)</v>
      </c>
      <c r="H289" s="96" t="str">
        <f>IF(FN_MC!F291="","*",FN_MC!F291)</f>
        <v>PDM - SOLDA</v>
      </c>
      <c r="I289" s="96">
        <f>IF(FN_MC!H291="","*",FN_MC!H291)</f>
        <v>239251</v>
      </c>
      <c r="J289" s="96" t="str">
        <f>IF(FN_MC!I291="","*",FN_MC!I291)</f>
        <v>-</v>
      </c>
      <c r="K289" s="96" t="str">
        <f>IF(FN_MC!M291="","*",FN_MC!M291)</f>
        <v>TVI-TJA</v>
      </c>
      <c r="L289" s="186">
        <f>IF(FN_MC!N291="","*",FN_MC!N291)</f>
        <v>239251</v>
      </c>
      <c r="M289" s="97">
        <f>IF(FN_MC!J291="","*",FN_MC!J291)</f>
        <v>74</v>
      </c>
      <c r="N289" s="173">
        <f>IF(FN_MC!K291="","*",FN_MC!K291)</f>
        <v>242.202</v>
      </c>
      <c r="O289" s="173" t="str">
        <f>IF(FN_MC!L291="","*",FN_MC!L291)</f>
        <v>-</v>
      </c>
      <c r="P289" s="107">
        <f>IF(FN_MC!O291="","*",FN_MC!O291)</f>
        <v>0.375</v>
      </c>
      <c r="Q289" s="107">
        <f>IF(FN_MC!P291="","*",FN_MC!P291)</f>
        <v>0.125</v>
      </c>
      <c r="R289" s="96" t="str">
        <f>IF(FN_MC!Q291="","*",CONCATENATE(FN_MC!Q291," ",FN_MC!R291))</f>
        <v>2 Nº DE SOLDA</v>
      </c>
      <c r="S289" s="96" t="str">
        <f>IF(FN_MC!V291="","*",FN_MC!V291)</f>
        <v>Marcos Euzebio</v>
      </c>
      <c r="T289" s="96" t="str">
        <f>IF(FN_MC!W291="","*",FN_MC!W291)</f>
        <v xml:space="preserve">Execução de solda - Condicionado a temperatura </v>
      </c>
      <c r="U289" s="98" t="str">
        <f ca="1">_xlfn.XLOOKUP(G289&amp;$U$3,BS_CONTROLE[CHAVE],BS_CONTROLE[Quantidade_11],"-")</f>
        <v>-</v>
      </c>
      <c r="V289" s="98">
        <f ca="1">_xlfn.XLOOKUP(G289&amp;$V$3,BS_CONTROLE[CHAVE],BS_CONTROLE[Quantidade_11],"-")</f>
        <v>0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86" t="str">
        <f>IF(FN_MC!N292="","*",FN_MC!N292)</f>
        <v>-</v>
      </c>
      <c r="M290" s="97" t="str">
        <f>IF(FN_MC!J292="","*",FN_MC!J292)</f>
        <v>*</v>
      </c>
      <c r="N290" s="173" t="str">
        <f>IF(FN_MC!K292="","*",FN_MC!K292)</f>
        <v>*</v>
      </c>
      <c r="O290" s="17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IF(FN_MC!Y293="","*",FN_MC!Y293)</f>
        <v>OPORTUNIDADE</v>
      </c>
      <c r="B291" s="95" t="str">
        <f>IF(FN_MC!X293="","*",FN_MC!X293)</f>
        <v>Oportunidade</v>
      </c>
      <c r="C291" s="95" t="str">
        <f>IF(FN_MC!Z293="","*",FN_MC!Z293)</f>
        <v>*</v>
      </c>
      <c r="D291" s="96" t="str">
        <f>IF(FN_MC!S293="","*",FN_MC!S293)</f>
        <v>FERRONORTE</v>
      </c>
      <c r="E291" s="96" t="str">
        <f>IF(FN_MC!T293="","*",FN_MC!T293)</f>
        <v>TMI-TCS</v>
      </c>
      <c r="F291" s="96">
        <f>IF(FN_MC!B293="","*",FN_MC!B293)</f>
        <v>46077</v>
      </c>
      <c r="G291" s="96" t="str">
        <f>IF(FN_MC!D293="","*",FN_MC!D293)</f>
        <v>V48</v>
      </c>
      <c r="H291" s="96" t="str">
        <f>IF(FN_MC!F293="","*",FN_MC!F293)</f>
        <v>MODERNIZAÇÃO - SOCADORA</v>
      </c>
      <c r="I291" s="96" t="str">
        <f>IF(FN_MC!H293="","*",FN_MC!H293)</f>
        <v>TVI1</v>
      </c>
      <c r="J291" s="96" t="str">
        <f>IF(FN_MC!I293="","*",FN_MC!I293)</f>
        <v>TVI</v>
      </c>
      <c r="K291" s="96" t="str">
        <f>IF(FN_MC!M293="","*",FN_MC!M293)</f>
        <v>TVI-TJA</v>
      </c>
      <c r="L291" s="186" t="str">
        <f>IF(FN_MC!N293="","*",FN_MC!N293)</f>
        <v>TVI239</v>
      </c>
      <c r="M291" s="97">
        <f>IF(FN_MC!J293="","*",FN_MC!J293)</f>
        <v>74</v>
      </c>
      <c r="N291" s="173">
        <f>IF(FN_MC!K293="","*",FN_MC!K293)</f>
        <v>237.827</v>
      </c>
      <c r="O291" s="173">
        <f>IF(FN_MC!L293="","*",FN_MC!L293)</f>
        <v>239.227</v>
      </c>
      <c r="P291" s="107">
        <f>IF(FN_MC!O293="","*",FN_MC!O293)</f>
        <v>0.375</v>
      </c>
      <c r="Q291" s="107">
        <f>IF(FN_MC!P293="","*",FN_MC!P293)</f>
        <v>8.3333333333333329E-2</v>
      </c>
      <c r="R291" s="96" t="str">
        <f>IF(FN_MC!Q293="","*",CONCATENATE(FN_MC!Q293," ",FN_MC!R293))</f>
        <v>1400 M</v>
      </c>
      <c r="S291" s="96" t="str">
        <f>IF(FN_MC!V293="","*",FN_MC!V293)</f>
        <v>Augusto/ Efraim</v>
      </c>
      <c r="T291" s="96" t="str">
        <f>IF(FN_MC!W293="","*",FN_MC!W293)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86" t="str">
        <f>IF(FN_MC!N294="","*",FN_MC!N294)</f>
        <v>-</v>
      </c>
      <c r="M292" s="97" t="str">
        <f>IF(FN_MC!J294="","*",FN_MC!J294)</f>
        <v>*</v>
      </c>
      <c r="N292" s="173" t="str">
        <f>IF(FN_MC!K294="","*",FN_MC!K294)</f>
        <v>*</v>
      </c>
      <c r="O292" s="17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IF(FN_MC!Y295="","*",FN_MC!Y295)</f>
        <v>SIM</v>
      </c>
      <c r="B293" s="95" t="str">
        <f>IF(FN_MC!X295="","*",FN_MC!X295)</f>
        <v>Contrato</v>
      </c>
      <c r="C293" s="95" t="str">
        <f>IF(FN_MC!Z295="","*",FN_MC!Z295)</f>
        <v>*</v>
      </c>
      <c r="D293" s="96" t="str">
        <f>IF(FN_MC!S295="","*",FN_MC!S295)</f>
        <v>FERRONORTE</v>
      </c>
      <c r="E293" s="96" t="str">
        <f>IF(FN_MC!T295="","*",FN_MC!T295)</f>
        <v>TMI-TCS</v>
      </c>
      <c r="F293" s="96">
        <f>IF(FN_MC!B295="","*",FN_MC!B295)</f>
        <v>46077</v>
      </c>
      <c r="G293" s="96" t="str">
        <f>IF(FN_MC!D295="","*",FN_MC!D295)</f>
        <v>W48</v>
      </c>
      <c r="H293" s="96" t="str">
        <f>IF(FN_MC!F295="","*",FN_MC!F295)</f>
        <v>MECANIZAÇÃO - DOL</v>
      </c>
      <c r="I293" s="96" t="str">
        <f>IF(FN_MC!H295="","*",FN_MC!H295)</f>
        <v>TIN</v>
      </c>
      <c r="J293" s="96" t="str">
        <f>IF(FN_MC!I295="","*",FN_MC!I295)</f>
        <v>TIN</v>
      </c>
      <c r="K293" s="96" t="str">
        <f>IF(FN_MC!M295="","*",FN_MC!M295)</f>
        <v>TSP-TIN</v>
      </c>
      <c r="L293" s="186" t="str">
        <f>IF(FN_MC!N295="","*",FN_MC!N295)</f>
        <v>K97TIN</v>
      </c>
      <c r="M293" s="97">
        <f>IF(FN_MC!J295="","*",FN_MC!J295)</f>
        <v>74</v>
      </c>
      <c r="N293" s="173">
        <f>IF(FN_MC!K295="","*",FN_MC!K295)</f>
        <v>104.8</v>
      </c>
      <c r="O293" s="173">
        <f>IF(FN_MC!L295="","*",FN_MC!L295)</f>
        <v>100.7</v>
      </c>
      <c r="P293" s="107">
        <f>IF(FN_MC!O295="","*",FN_MC!O295)</f>
        <v>0.375</v>
      </c>
      <c r="Q293" s="107">
        <f>IF(FN_MC!P295="","*",FN_MC!P295)</f>
        <v>0.16666666666666666</v>
      </c>
      <c r="R293" s="96" t="str">
        <f>IF(FN_MC!Q295="","*",CONCATENATE(FN_MC!Q295," ",FN_MC!R295))</f>
        <v>4000 M</v>
      </c>
      <c r="S293" s="96" t="str">
        <f>IF(FN_MC!V295="","*",FN_MC!V295)</f>
        <v>Rodrigo</v>
      </c>
      <c r="T293" s="96" t="str">
        <f>IF(FN_MC!W295="","*",FN_MC!W295)</f>
        <v>Mecanização DOL</v>
      </c>
      <c r="U293" s="98" t="str">
        <f ca="1">_xlfn.XLOOKUP(G293&amp;$U$3,BS_CONTROLE[CHAVE],BS_CONTROLE[Quantidade_11],"-")</f>
        <v>-</v>
      </c>
      <c r="V293" s="98">
        <f ca="1">_xlfn.XLOOKUP(G293&amp;$V$3,BS_CONTROLE[CHAVE],BS_CONTROLE[Quantidade_11],"-")</f>
        <v>0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86" t="str">
        <f>IF(FN_MC!N296="","*",FN_MC!N296)</f>
        <v>-</v>
      </c>
      <c r="M294" s="97" t="str">
        <f>IF(FN_MC!J296="","*",FN_MC!J296)</f>
        <v>*</v>
      </c>
      <c r="N294" s="173" t="str">
        <f>IF(FN_MC!K296="","*",FN_MC!K296)</f>
        <v>*</v>
      </c>
      <c r="O294" s="17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IF(FN_MC!Y297="","*",FN_MC!Y297)</f>
        <v>SIM</v>
      </c>
      <c r="B295" s="95" t="str">
        <f>IF(FN_MC!X297="","*",FN_MC!X297)</f>
        <v>Contrato</v>
      </c>
      <c r="C295" s="95" t="str">
        <f>IF(FN_MC!Z297="","*",FN_MC!Z297)</f>
        <v>*</v>
      </c>
      <c r="D295" s="96" t="str">
        <f>IF(FN_MC!S297="","*",FN_MC!S297)</f>
        <v>FERRONORTE</v>
      </c>
      <c r="E295" s="96" t="str">
        <f>IF(FN_MC!T297="","*",FN_MC!T297)</f>
        <v>TMI-TCS</v>
      </c>
      <c r="F295" s="96">
        <f>IF(FN_MC!B297="","*",FN_MC!B297)</f>
        <v>46077</v>
      </c>
      <c r="G295" s="96" t="str">
        <f>IF(FN_MC!D297="","*",FN_MC!D297)</f>
        <v>W50</v>
      </c>
      <c r="H295" s="96" t="str">
        <f>IF(FN_MC!F297="","*",FN_MC!F297)</f>
        <v>MODERNIZAÇÃO - RECOLHIMENTO DE DORMENTE</v>
      </c>
      <c r="I295" s="96" t="str">
        <f>IF(FN_MC!H297="","*",FN_MC!H297)</f>
        <v>TAP</v>
      </c>
      <c r="J295" s="96" t="str">
        <f>IF(FN_MC!I297="","*",FN_MC!I297)</f>
        <v>TAP</v>
      </c>
      <c r="K295" s="96" t="str">
        <f>IF(FN_MC!M297="","*",FN_MC!M297)</f>
        <v>TQI-TSP</v>
      </c>
      <c r="L295" s="186" t="str">
        <f>IF(FN_MC!N297="","*",FN_MC!N297)</f>
        <v>TQIPAT2</v>
      </c>
      <c r="M295" s="97">
        <f>IF(FN_MC!J297="","*",FN_MC!J297)</f>
        <v>74</v>
      </c>
      <c r="N295" s="173">
        <f>IF(FN_MC!K297="","*",FN_MC!K297)</f>
        <v>62.2</v>
      </c>
      <c r="O295" s="173" t="str">
        <f>IF(FN_MC!L297="","*",FN_MC!L297)</f>
        <v>-</v>
      </c>
      <c r="P295" s="107">
        <f>IF(FN_MC!O297="","*",FN_MC!O297)</f>
        <v>0.35416666666666669</v>
      </c>
      <c r="Q295" s="107">
        <f>IF(FN_MC!P297="","*",FN_MC!P297)</f>
        <v>0.16666666666666666</v>
      </c>
      <c r="R295" s="96" t="str">
        <f>IF(FN_MC!Q297="","*",CONCATENATE(FN_MC!Q297," ",FN_MC!R297))</f>
        <v>500 Nº DE DORMENTES</v>
      </c>
      <c r="S295" s="96" t="str">
        <f>IF(FN_MC!V297="","*",FN_MC!V297)</f>
        <v>Augusto/ Efraim</v>
      </c>
      <c r="T295" s="96" t="str">
        <f>IF(FN_MC!W297="","*",FN_MC!W297)</f>
        <v>Recolha de dormente TQI L2</v>
      </c>
      <c r="U295" s="98" t="str">
        <f ca="1">_xlfn.XLOOKUP(G295&amp;$U$3,BS_CONTROLE[CHAVE],BS_CONTROLE[Quantidade_11],"-")</f>
        <v>-</v>
      </c>
      <c r="V295" s="98">
        <f ca="1">_xlfn.XLOOKUP(G295&amp;$V$3,BS_CONTROLE[CHAVE],BS_CONTROLE[Quantidade_11],"-")</f>
        <v>100</v>
      </c>
      <c r="W295" s="98">
        <f ca="1">_xlfn.XLOOKUP(G295&amp;$W$3,BS_CONTROLE[CHAVE],BS_CONTROLE[Quantidade_11],"-")</f>
        <v>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86" t="str">
        <f>IF(FN_MC!N298="","*",FN_MC!N298)</f>
        <v>-</v>
      </c>
      <c r="M296" s="97" t="str">
        <f>IF(FN_MC!J298="","*",FN_MC!J298)</f>
        <v>*</v>
      </c>
      <c r="N296" s="173" t="str">
        <f>IF(FN_MC!K298="","*",FN_MC!K298)</f>
        <v>*</v>
      </c>
      <c r="O296" s="17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IF(FN_MC!Y299="","*",FN_MC!Y299)</f>
        <v>OPORTUNIDADE</v>
      </c>
      <c r="B297" s="95" t="str">
        <f>IF(FN_MC!X299="","*",FN_MC!X299)</f>
        <v>Oportunidade</v>
      </c>
      <c r="C297" s="95" t="str">
        <f>IF(FN_MC!Z299="","*",FN_MC!Z299)</f>
        <v>*</v>
      </c>
      <c r="D297" s="96" t="str">
        <f>IF(FN_MC!S299="","*",FN_MC!S299)</f>
        <v>FERRONORTE</v>
      </c>
      <c r="E297" s="96" t="str">
        <f>IF(FN_MC!T299="","*",FN_MC!T299)</f>
        <v>TMI-TCS</v>
      </c>
      <c r="F297" s="96">
        <f>IF(FN_MC!B299="","*",FN_MC!B299)</f>
        <v>46077</v>
      </c>
      <c r="G297" s="96" t="str">
        <f>IF(FN_MC!D299="","*",FN_MC!D299)</f>
        <v>A60</v>
      </c>
      <c r="H297" s="96" t="str">
        <f>IF(FN_MC!F299="","*",FN_MC!F299)</f>
        <v>DETECÇÃO - RONDA 7 DIAS</v>
      </c>
      <c r="I297" s="96" t="str">
        <f>IF(FN_MC!H299="","*",FN_MC!H299)</f>
        <v>TMI</v>
      </c>
      <c r="J297" s="96" t="str">
        <f>IF(FN_MC!I299="","*",FN_MC!I299)</f>
        <v>TSJ</v>
      </c>
      <c r="K297" s="96" t="str">
        <f>IF(FN_MC!M299="","*",FN_MC!M299)</f>
        <v>TMI-TIN</v>
      </c>
      <c r="L297" s="186" t="str">
        <f>IF(FN_MC!N299="","*",FN_MC!N299)</f>
        <v>TMITIN</v>
      </c>
      <c r="M297" s="97">
        <f>IF(FN_MC!J299="","*",FN_MC!J299)</f>
        <v>74</v>
      </c>
      <c r="N297" s="173">
        <f>IF(FN_MC!K299="","*",FN_MC!K299)</f>
        <v>0</v>
      </c>
      <c r="O297" s="173">
        <f>IF(FN_MC!L299="","*",FN_MC!L299)</f>
        <v>125.538</v>
      </c>
      <c r="P297" s="107">
        <f>IF(FN_MC!O299="","*",FN_MC!O299)</f>
        <v>0.33333333333333331</v>
      </c>
      <c r="Q297" s="107">
        <f>IF(FN_MC!P299="","*",FN_MC!P299)</f>
        <v>4.1666666666666664E-2</v>
      </c>
      <c r="R297" s="96" t="str">
        <f>IF(FN_MC!Q299="","*",CONCATENATE(FN_MC!Q299," ",FN_MC!R299))</f>
        <v>125 KM</v>
      </c>
      <c r="S297" s="96" t="str">
        <f>IF(FN_MC!V299="","*",FN_MC!V299)</f>
        <v>Herbert</v>
      </c>
      <c r="T297" s="96" t="str">
        <f>IF(FN_MC!W299="","*",FN_MC!W299)</f>
        <v>Ronda 7 dias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>
        <f ca="1">_xlfn.XLOOKUP(G297&amp;$W$3,BS_CONTROLE[CHAVE],BS_CONTROLE[Quantidade_11],"-")</f>
        <v>63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86" t="str">
        <f>IF(FN_MC!N300="","*",FN_MC!N300)</f>
        <v>-</v>
      </c>
      <c r="M298" s="97" t="str">
        <f>IF(FN_MC!J300="","*",FN_MC!J300)</f>
        <v>*</v>
      </c>
      <c r="N298" s="173" t="str">
        <f>IF(FN_MC!K300="","*",FN_MC!K300)</f>
        <v>*</v>
      </c>
      <c r="O298" s="17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IF(FN_MC!Y301="","*",FN_MC!Y301)</f>
        <v>OPORTUNIDADE</v>
      </c>
      <c r="B299" s="95" t="str">
        <f>IF(FN_MC!X301="","*",FN_MC!X301)</f>
        <v>Oportunidade</v>
      </c>
      <c r="C299" s="95" t="str">
        <f>IF(FN_MC!Z301="","*",FN_MC!Z301)</f>
        <v>*</v>
      </c>
      <c r="D299" s="96" t="str">
        <f>IF(FN_MC!S301="","*",FN_MC!S301)</f>
        <v>MALHA CENTRAL</v>
      </c>
      <c r="E299" s="96" t="str">
        <f>IF(FN_MC!T301="","*",FN_MC!T301)</f>
        <v>RAMAL</v>
      </c>
      <c r="F299" s="96">
        <f>IF(FN_MC!B301="","*",FN_MC!B301)</f>
        <v>46077</v>
      </c>
      <c r="G299" s="96" t="str">
        <f>IF(FN_MC!D301="","*",FN_MC!D301)</f>
        <v>E18</v>
      </c>
      <c r="H299" s="96" t="str">
        <f>IF(FN_MC!F301="","*",FN_MC!F301)</f>
        <v>CAMINHÃO DE SOLDA</v>
      </c>
      <c r="I299" s="96" t="str">
        <f>IF(FN_MC!H301="","*",FN_MC!H301)</f>
        <v>ZIQZQY</v>
      </c>
      <c r="J299" s="96" t="str">
        <f>IF(FN_MC!I301="","*",FN_MC!I301)</f>
        <v>-</v>
      </c>
      <c r="K299" s="96" t="str">
        <f>IF(FN_MC!M301="","*",FN_MC!M301)</f>
        <v>ZIQ-ZQY</v>
      </c>
      <c r="L299" s="186" t="str">
        <f>IF(FN_MC!N301="","*",FN_MC!N301)</f>
        <v>ZIQZQY</v>
      </c>
      <c r="M299" s="97">
        <f>IF(FN_MC!J301="","*",FN_MC!J301)</f>
        <v>78</v>
      </c>
      <c r="N299" s="173">
        <f>IF(FN_MC!K301="","*",FN_MC!K301)</f>
        <v>177.22</v>
      </c>
      <c r="O299" s="173" t="str">
        <f>IF(FN_MC!L301="","*",FN_MC!L301)</f>
        <v>-</v>
      </c>
      <c r="P299" s="107">
        <f>IF(FN_MC!O301="","*",FN_MC!O301)</f>
        <v>0.35416666666666669</v>
      </c>
      <c r="Q299" s="107">
        <f>IF(FN_MC!P301="","*",FN_MC!P301)</f>
        <v>0.125</v>
      </c>
      <c r="R299" s="96" t="str">
        <f>IF(FN_MC!Q301="","*",CONCATENATE(FN_MC!Q301," ",FN_MC!R301))</f>
        <v>4 Nº DE SOLDA</v>
      </c>
      <c r="S299" s="96" t="str">
        <f>IF(FN_MC!V301="","*",FN_MC!V301)</f>
        <v>Higor</v>
      </c>
      <c r="T299" s="96" t="str">
        <f>IF(FN_MC!W301="","*",FN_MC!W301)</f>
        <v>Caminhão de solda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>
        <f ca="1">_xlfn.XLOOKUP(G299&amp;$W$3,BS_CONTROLE[CHAVE],BS_CONTROLE[Quantidade_11],"-")</f>
        <v>5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86" t="str">
        <f>IF(FN_MC!N302="","*",FN_MC!N302)</f>
        <v>-</v>
      </c>
      <c r="M300" s="97" t="str">
        <f>IF(FN_MC!J302="","*",FN_MC!J302)</f>
        <v>*</v>
      </c>
      <c r="N300" s="173" t="str">
        <f>IF(FN_MC!K302="","*",FN_MC!K302)</f>
        <v>*</v>
      </c>
      <c r="O300" s="17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IF(FN_MC!Y303="","*",FN_MC!Y303)</f>
        <v>OPORTUNIDADE</v>
      </c>
      <c r="B301" s="95" t="str">
        <f>IF(FN_MC!X303="","*",FN_MC!X303)</f>
        <v>Oportunidade</v>
      </c>
      <c r="C301" s="95" t="str">
        <f>IF(FN_MC!Z303="","*",FN_MC!Z303)</f>
        <v>*</v>
      </c>
      <c r="D301" s="96" t="str">
        <f>IF(FN_MC!S303="","*",FN_MC!S303)</f>
        <v>MALHA CENTRAL</v>
      </c>
      <c r="E301" s="96" t="str">
        <f>IF(FN_MC!T303="","*",FN_MC!T303)</f>
        <v>RAMAL</v>
      </c>
      <c r="F301" s="96">
        <f>IF(FN_MC!B303="","*",FN_MC!B303)</f>
        <v>46077</v>
      </c>
      <c r="G301" s="96" t="str">
        <f>IF(FN_MC!D303="","*",FN_MC!D303)</f>
        <v>A88</v>
      </c>
      <c r="H301" s="96" t="str">
        <f>IF(FN_MC!F303="","*",FN_MC!F303)</f>
        <v>INSPEÇÃO AUTO DE LINHA</v>
      </c>
      <c r="I301" s="96" t="str">
        <f>IF(FN_MC!H303="","*",FN_MC!H303)</f>
        <v>ZDK</v>
      </c>
      <c r="J301" s="96" t="str">
        <f>IF(FN_MC!I303="","*",FN_MC!I303)</f>
        <v>ZFH</v>
      </c>
      <c r="K301" s="96" t="str">
        <f>IF(FN_MC!M303="","*",FN_MC!M303)</f>
        <v>ZDK-ZFH</v>
      </c>
      <c r="L301" s="186" t="str">
        <f>IF(FN_MC!N303="","*",FN_MC!N303)</f>
        <v>ZDKZFH</v>
      </c>
      <c r="M301" s="97">
        <f>IF(FN_MC!J303="","*",FN_MC!J303)</f>
        <v>78</v>
      </c>
      <c r="N301" s="173">
        <f>IF(FN_MC!K303="","*",FN_MC!K303)</f>
        <v>251</v>
      </c>
      <c r="O301" s="173">
        <f>IF(FN_MC!L303="","*",FN_MC!L303)</f>
        <v>189</v>
      </c>
      <c r="P301" s="107">
        <f>IF(FN_MC!O303="","*",FN_MC!O303)</f>
        <v>0.375</v>
      </c>
      <c r="Q301" s="107">
        <f>IF(FN_MC!P303="","*",FN_MC!P303)</f>
        <v>4.1666666666666664E-2</v>
      </c>
      <c r="R301" s="96" t="str">
        <f>IF(FN_MC!Q303="","*",CONCATENATE(FN_MC!Q303," ",FN_MC!R303))</f>
        <v>1 BINÁRIO</v>
      </c>
      <c r="S301" s="96" t="str">
        <f>IF(FN_MC!V303="","*",FN_MC!V303)</f>
        <v>Josimar</v>
      </c>
      <c r="T301" s="96" t="str">
        <f>IF(FN_MC!W303="","*",FN_MC!W303)</f>
        <v>Inspeção auto de linha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IF(FN_MC!Y304="","*",FN_MC!Y304)</f>
        <v>OPORTUNIDADE</v>
      </c>
      <c r="B302" s="95" t="str">
        <f>IF(FN_MC!X304="","*",FN_MC!X304)</f>
        <v>Oportunidade</v>
      </c>
      <c r="C302" s="95" t="str">
        <f>IF(FN_MC!Z304="","*",FN_MC!Z304)</f>
        <v>*</v>
      </c>
      <c r="D302" s="96" t="str">
        <f>IF(FN_MC!S304="","*",FN_MC!S304)</f>
        <v>MALHA CENTRAL</v>
      </c>
      <c r="E302" s="96" t="str">
        <f>IF(FN_MC!T304="","*",FN_MC!T304)</f>
        <v>RAMAL</v>
      </c>
      <c r="F302" s="96">
        <f>IF(FN_MC!B304="","*",FN_MC!B304)</f>
        <v>46077</v>
      </c>
      <c r="G302" s="96" t="str">
        <f>IF(FN_MC!D304="","*",FN_MC!D304)</f>
        <v>E46</v>
      </c>
      <c r="H302" s="96" t="str">
        <f>IF(FN_MC!F304="","*",FN_MC!F304)</f>
        <v>DESLOCAMENTO</v>
      </c>
      <c r="I302" s="96" t="str">
        <f>IF(FN_MC!H304="","*",FN_MC!H304)</f>
        <v>ZTP</v>
      </c>
      <c r="J302" s="96" t="str">
        <f>IF(FN_MC!I304="","*",FN_MC!I304)</f>
        <v>TAP</v>
      </c>
      <c r="K302" s="96" t="str">
        <f>IF(FN_MC!M304="","*",FN_MC!M304)</f>
        <v>ZTP</v>
      </c>
      <c r="L302" s="186" t="str">
        <f>IF(FN_MC!N304="","*",FN_MC!N304)</f>
        <v>ZTP11</v>
      </c>
      <c r="M302" s="97">
        <f>IF(FN_MC!J304="","*",FN_MC!J304)</f>
        <v>78</v>
      </c>
      <c r="N302" s="173">
        <f>IF(FN_MC!K304="","*",FN_MC!K304)</f>
        <v>334.88799999999998</v>
      </c>
      <c r="O302" s="173">
        <f>IF(FN_MC!L304="","*",FN_MC!L304)</f>
        <v>24.84</v>
      </c>
      <c r="P302" s="107">
        <f>IF(FN_MC!O304="","*",FN_MC!O304)</f>
        <v>0.45833333333333331</v>
      </c>
      <c r="Q302" s="107">
        <f>IF(FN_MC!P304="","*",FN_MC!P304)</f>
        <v>4.1666666666666664E-2</v>
      </c>
      <c r="R302" s="96" t="str">
        <f>IF(FN_MC!Q304="","*",CONCATENATE(FN_MC!Q304," ",FN_MC!R304))</f>
        <v>1 BINÁRIO</v>
      </c>
      <c r="S302" s="96" t="str">
        <f>IF(FN_MC!V304="","*",FN_MC!V304)</f>
        <v>PCM</v>
      </c>
      <c r="T302" s="96" t="str">
        <f>IF(FN_MC!W304="","*",FN_MC!W304)</f>
        <v>Deslocamento de ZTP pra TAP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86" t="str">
        <f>IF(FN_MC!N305="","*",FN_MC!N305)</f>
        <v>-</v>
      </c>
      <c r="M303" s="97" t="str">
        <f>IF(FN_MC!J305="","*",FN_MC!J305)</f>
        <v>*</v>
      </c>
      <c r="N303" s="173" t="str">
        <f>IF(FN_MC!K305="","*",FN_MC!K305)</f>
        <v>*</v>
      </c>
      <c r="O303" s="17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86" t="str">
        <f>IF(FN_MC!N306="","*",FN_MC!N306)</f>
        <v>-</v>
      </c>
      <c r="M304" s="97" t="str">
        <f>IF(FN_MC!J306="","*",FN_MC!J306)</f>
        <v>*</v>
      </c>
      <c r="N304" s="173" t="str">
        <f>IF(FN_MC!K306="","*",FN_MC!K306)</f>
        <v>*</v>
      </c>
      <c r="O304" s="17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86" t="str">
        <f>IF(FN_MC!N307="","*",FN_MC!N307)</f>
        <v>-</v>
      </c>
      <c r="M305" s="97" t="str">
        <f>IF(FN_MC!J307="","*",FN_MC!J307)</f>
        <v>*</v>
      </c>
      <c r="N305" s="173" t="str">
        <f>IF(FN_MC!K307="","*",FN_MC!K307)</f>
        <v>*</v>
      </c>
      <c r="O305" s="17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86" t="str">
        <f>IF(FN_MC!N308="","*",FN_MC!N308)</f>
        <v>-</v>
      </c>
      <c r="M306" s="97" t="str">
        <f>IF(FN_MC!J308="","*",FN_MC!J308)</f>
        <v>*</v>
      </c>
      <c r="N306" s="173" t="str">
        <f>IF(FN_MC!K308="","*",FN_MC!K308)</f>
        <v>*</v>
      </c>
      <c r="O306" s="17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86" t="str">
        <f>IF(FN_MC!N309="","*",FN_MC!N309)</f>
        <v>-</v>
      </c>
      <c r="M307" s="97" t="str">
        <f>IF(FN_MC!J309="","*",FN_MC!J309)</f>
        <v>*</v>
      </c>
      <c r="N307" s="173" t="str">
        <f>IF(FN_MC!K309="","*",FN_MC!K309)</f>
        <v>*</v>
      </c>
      <c r="O307" s="17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86" t="str">
        <f>IF(FN_MC!N310="","*",FN_MC!N310)</f>
        <v>-</v>
      </c>
      <c r="M308" s="97" t="str">
        <f>IF(FN_MC!J310="","*",FN_MC!J310)</f>
        <v>*</v>
      </c>
      <c r="N308" s="173" t="str">
        <f>IF(FN_MC!K310="","*",FN_MC!K310)</f>
        <v>*</v>
      </c>
      <c r="O308" s="17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86" t="str">
        <f>IF(FN_MC!N311="","*",FN_MC!N311)</f>
        <v>-</v>
      </c>
      <c r="M309" s="97" t="str">
        <f>IF(FN_MC!J311="","*",FN_MC!J311)</f>
        <v>*</v>
      </c>
      <c r="N309" s="173" t="str">
        <f>IF(FN_MC!K311="","*",FN_MC!K311)</f>
        <v>*</v>
      </c>
      <c r="O309" s="17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86" t="str">
        <f>IF(FN_MC!N312="","*",FN_MC!N312)</f>
        <v>-</v>
      </c>
      <c r="M310" s="97" t="str">
        <f>IF(FN_MC!J312="","*",FN_MC!J312)</f>
        <v>*</v>
      </c>
      <c r="N310" s="173" t="str">
        <f>IF(FN_MC!K312="","*",FN_MC!K312)</f>
        <v>*</v>
      </c>
      <c r="O310" s="17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86" t="str">
        <f>IF(FN_MC!N313="","*",FN_MC!N313)</f>
        <v>-</v>
      </c>
      <c r="M311" s="97" t="str">
        <f>IF(FN_MC!J313="","*",FN_MC!J313)</f>
        <v>*</v>
      </c>
      <c r="N311" s="173" t="str">
        <f>IF(FN_MC!K313="","*",FN_MC!K313)</f>
        <v>*</v>
      </c>
      <c r="O311" s="17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86" t="str">
        <f>IF(FN_MC!N314="","*",FN_MC!N314)</f>
        <v>-</v>
      </c>
      <c r="M312" s="97" t="str">
        <f>IF(FN_MC!J314="","*",FN_MC!J314)</f>
        <v>*</v>
      </c>
      <c r="N312" s="173" t="str">
        <f>IF(FN_MC!K314="","*",FN_MC!K314)</f>
        <v>*</v>
      </c>
      <c r="O312" s="17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86" t="str">
        <f>IF(FN_MC!N315="","*",FN_MC!N315)</f>
        <v>-</v>
      </c>
      <c r="M313" s="97" t="str">
        <f>IF(FN_MC!J315="","*",FN_MC!J315)</f>
        <v>*</v>
      </c>
      <c r="N313" s="173" t="str">
        <f>IF(FN_MC!K315="","*",FN_MC!K315)</f>
        <v>*</v>
      </c>
      <c r="O313" s="17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86" t="str">
        <f>IF(FN_MC!N316="","*",FN_MC!N316)</f>
        <v>-</v>
      </c>
      <c r="M314" s="97" t="str">
        <f>IF(FN_MC!J316="","*",FN_MC!J316)</f>
        <v>*</v>
      </c>
      <c r="N314" s="173" t="str">
        <f>IF(FN_MC!K316="","*",FN_MC!K316)</f>
        <v>*</v>
      </c>
      <c r="O314" s="17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86" t="str">
        <f>IF(FN_MC!N317="","*",FN_MC!N317)</f>
        <v>-</v>
      </c>
      <c r="M315" s="97" t="str">
        <f>IF(FN_MC!J317="","*",FN_MC!J317)</f>
        <v>*</v>
      </c>
      <c r="N315" s="173" t="str">
        <f>IF(FN_MC!K317="","*",FN_MC!K317)</f>
        <v>*</v>
      </c>
      <c r="O315" s="17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86" t="str">
        <f>IF(FN_MC!N318="","*",FN_MC!N318)</f>
        <v>-</v>
      </c>
      <c r="M316" s="97" t="str">
        <f>IF(FN_MC!J318="","*",FN_MC!J318)</f>
        <v>*</v>
      </c>
      <c r="N316" s="173" t="str">
        <f>IF(FN_MC!K318="","*",FN_MC!K318)</f>
        <v>*</v>
      </c>
      <c r="O316" s="17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86" t="str">
        <f>IF(FN_MC!N319="","*",FN_MC!N319)</f>
        <v>-</v>
      </c>
      <c r="M317" s="97" t="str">
        <f>IF(FN_MC!J319="","*",FN_MC!J319)</f>
        <v>*</v>
      </c>
      <c r="N317" s="173" t="str">
        <f>IF(FN_MC!K319="","*",FN_MC!K319)</f>
        <v>*</v>
      </c>
      <c r="O317" s="17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86" t="str">
        <f>IF(FN_MC!N320="","*",FN_MC!N320)</f>
        <v>-</v>
      </c>
      <c r="M318" s="97" t="str">
        <f>IF(FN_MC!J320="","*",FN_MC!J320)</f>
        <v>*</v>
      </c>
      <c r="N318" s="173" t="str">
        <f>IF(FN_MC!K320="","*",FN_MC!K320)</f>
        <v>*</v>
      </c>
      <c r="O318" s="17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86" t="str">
        <f>IF(FN_MC!N321="","*",FN_MC!N321)</f>
        <v>-</v>
      </c>
      <c r="M319" s="97" t="str">
        <f>IF(FN_MC!J321="","*",FN_MC!J321)</f>
        <v>*</v>
      </c>
      <c r="N319" s="173" t="str">
        <f>IF(FN_MC!K321="","*",FN_MC!K321)</f>
        <v>*</v>
      </c>
      <c r="O319" s="17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86" t="str">
        <f>IF(FN_MC!N322="","*",FN_MC!N322)</f>
        <v>-</v>
      </c>
      <c r="M320" s="97" t="str">
        <f>IF(FN_MC!J322="","*",FN_MC!J322)</f>
        <v>*</v>
      </c>
      <c r="N320" s="173" t="str">
        <f>IF(FN_MC!K322="","*",FN_MC!K322)</f>
        <v>*</v>
      </c>
      <c r="O320" s="17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86" t="str">
        <f>IF(FN_MC!N323="","*",FN_MC!N323)</f>
        <v>-</v>
      </c>
      <c r="M321" s="97" t="str">
        <f>IF(FN_MC!J323="","*",FN_MC!J323)</f>
        <v>*</v>
      </c>
      <c r="N321" s="173" t="str">
        <f>IF(FN_MC!K323="","*",FN_MC!K323)</f>
        <v>*</v>
      </c>
      <c r="O321" s="17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86" t="str">
        <f>IF(FN_MC!N324="","*",FN_MC!N324)</f>
        <v>-</v>
      </c>
      <c r="M322" s="97" t="str">
        <f>IF(FN_MC!J324="","*",FN_MC!J324)</f>
        <v>*</v>
      </c>
      <c r="N322" s="173" t="str">
        <f>IF(FN_MC!K324="","*",FN_MC!K324)</f>
        <v>*</v>
      </c>
      <c r="O322" s="17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86" t="str">
        <f>IF(FN_MC!N325="","*",FN_MC!N325)</f>
        <v>-</v>
      </c>
      <c r="M323" s="97" t="str">
        <f>IF(FN_MC!J325="","*",FN_MC!J325)</f>
        <v>*</v>
      </c>
      <c r="N323" s="173" t="str">
        <f>IF(FN_MC!K325="","*",FN_MC!K325)</f>
        <v>*</v>
      </c>
      <c r="O323" s="17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86" t="str">
        <f>IF(FN_MC!N326="","*",FN_MC!N326)</f>
        <v>-</v>
      </c>
      <c r="M324" s="97" t="str">
        <f>IF(FN_MC!J326="","*",FN_MC!J326)</f>
        <v>*</v>
      </c>
      <c r="N324" s="173" t="str">
        <f>IF(FN_MC!K326="","*",FN_MC!K326)</f>
        <v>*</v>
      </c>
      <c r="O324" s="17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86" t="str">
        <f>IF(FN_MC!N327="","*",FN_MC!N327)</f>
        <v>-</v>
      </c>
      <c r="M325" s="97" t="str">
        <f>IF(FN_MC!J327="","*",FN_MC!J327)</f>
        <v>*</v>
      </c>
      <c r="N325" s="173" t="str">
        <f>IF(FN_MC!K327="","*",FN_MC!K327)</f>
        <v>*</v>
      </c>
      <c r="O325" s="17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86" t="str">
        <f>IF(FN_MC!N328="","*",FN_MC!N328)</f>
        <v>-</v>
      </c>
      <c r="M326" s="97" t="str">
        <f>IF(FN_MC!J328="","*",FN_MC!J328)</f>
        <v>*</v>
      </c>
      <c r="N326" s="173" t="str">
        <f>IF(FN_MC!K328="","*",FN_MC!K328)</f>
        <v>*</v>
      </c>
      <c r="O326" s="17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86" t="str">
        <f>IF(FN_MC!N329="","*",FN_MC!N329)</f>
        <v>-</v>
      </c>
      <c r="M327" s="97" t="str">
        <f>IF(FN_MC!J329="","*",FN_MC!J329)</f>
        <v>*</v>
      </c>
      <c r="N327" s="173" t="str">
        <f>IF(FN_MC!K329="","*",FN_MC!K329)</f>
        <v>*</v>
      </c>
      <c r="O327" s="17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86" t="str">
        <f>IF(FN_MC!N330="","*",FN_MC!N330)</f>
        <v>-</v>
      </c>
      <c r="M328" s="97" t="str">
        <f>IF(FN_MC!J330="","*",FN_MC!J330)</f>
        <v>*</v>
      </c>
      <c r="N328" s="173" t="str">
        <f>IF(FN_MC!K330="","*",FN_MC!K330)</f>
        <v>*</v>
      </c>
      <c r="O328" s="17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86" t="str">
        <f>IF(FN_MC!N331="","*",FN_MC!N331)</f>
        <v>-</v>
      </c>
      <c r="M329" s="97" t="str">
        <f>IF(FN_MC!J331="","*",FN_MC!J331)</f>
        <v>*</v>
      </c>
      <c r="N329" s="173" t="str">
        <f>IF(FN_MC!K331="","*",FN_MC!K331)</f>
        <v>*</v>
      </c>
      <c r="O329" s="17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86" t="str">
        <f>IF(FN_MC!N332="","*",FN_MC!N332)</f>
        <v>-</v>
      </c>
      <c r="M330" s="97" t="str">
        <f>IF(FN_MC!J332="","*",FN_MC!J332)</f>
        <v>*</v>
      </c>
      <c r="N330" s="173" t="str">
        <f>IF(FN_MC!K332="","*",FN_MC!K332)</f>
        <v>*</v>
      </c>
      <c r="O330" s="17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86" t="str">
        <f>IF(FN_MC!N333="","*",FN_MC!N333)</f>
        <v>-</v>
      </c>
      <c r="M331" s="97" t="str">
        <f>IF(FN_MC!J333="","*",FN_MC!J333)</f>
        <v>*</v>
      </c>
      <c r="N331" s="173" t="str">
        <f>IF(FN_MC!K333="","*",FN_MC!K333)</f>
        <v>*</v>
      </c>
      <c r="O331" s="17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86" t="str">
        <f>IF(FN_MC!N334="","*",FN_MC!N334)</f>
        <v>-</v>
      </c>
      <c r="M332" s="97" t="str">
        <f>IF(FN_MC!J334="","*",FN_MC!J334)</f>
        <v>*</v>
      </c>
      <c r="N332" s="173" t="str">
        <f>IF(FN_MC!K334="","*",FN_MC!K334)</f>
        <v>*</v>
      </c>
      <c r="O332" s="17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86" t="str">
        <f>IF(FN_MC!N335="","*",FN_MC!N335)</f>
        <v>-</v>
      </c>
      <c r="M333" s="97" t="str">
        <f>IF(FN_MC!J335="","*",FN_MC!J335)</f>
        <v>*</v>
      </c>
      <c r="N333" s="173" t="str">
        <f>IF(FN_MC!K335="","*",FN_MC!K335)</f>
        <v>*</v>
      </c>
      <c r="O333" s="17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86" t="str">
        <f>IF(FN_MC!N336="","*",FN_MC!N336)</f>
        <v>-</v>
      </c>
      <c r="M334" s="97" t="str">
        <f>IF(FN_MC!J336="","*",FN_MC!J336)</f>
        <v>*</v>
      </c>
      <c r="N334" s="173" t="str">
        <f>IF(FN_MC!K336="","*",FN_MC!K336)</f>
        <v>*</v>
      </c>
      <c r="O334" s="17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86" t="str">
        <f>IF(FN_MC!N337="","*",FN_MC!N337)</f>
        <v>-</v>
      </c>
      <c r="M335" s="97" t="str">
        <f>IF(FN_MC!J337="","*",FN_MC!J337)</f>
        <v>*</v>
      </c>
      <c r="N335" s="173" t="str">
        <f>IF(FN_MC!K337="","*",FN_MC!K337)</f>
        <v>*</v>
      </c>
      <c r="O335" s="17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86" t="str">
        <f>IF(FN_MC!N338="","*",FN_MC!N338)</f>
        <v>-</v>
      </c>
      <c r="M336" s="97" t="str">
        <f>IF(FN_MC!J338="","*",FN_MC!J338)</f>
        <v>*</v>
      </c>
      <c r="N336" s="173" t="str">
        <f>IF(FN_MC!K338="","*",FN_MC!K338)</f>
        <v>*</v>
      </c>
      <c r="O336" s="17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86" t="str">
        <f>IF(FN_MC!N339="","*",FN_MC!N339)</f>
        <v>-</v>
      </c>
      <c r="M337" s="97" t="str">
        <f>IF(FN_MC!J339="","*",FN_MC!J339)</f>
        <v>*</v>
      </c>
      <c r="N337" s="173" t="str">
        <f>IF(FN_MC!K339="","*",FN_MC!K339)</f>
        <v>*</v>
      </c>
      <c r="O337" s="17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86" t="str">
        <f>IF(FN_MC!N340="","*",FN_MC!N340)</f>
        <v>-</v>
      </c>
      <c r="M338" s="97" t="str">
        <f>IF(FN_MC!J340="","*",FN_MC!J340)</f>
        <v>*</v>
      </c>
      <c r="N338" s="173" t="str">
        <f>IF(FN_MC!K340="","*",FN_MC!K340)</f>
        <v>*</v>
      </c>
      <c r="O338" s="17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86" t="str">
        <f>IF(FN_MC!N341="","*",FN_MC!N341)</f>
        <v>-</v>
      </c>
      <c r="M339" s="97" t="str">
        <f>IF(FN_MC!J341="","*",FN_MC!J341)</f>
        <v>*</v>
      </c>
      <c r="N339" s="173" t="str">
        <f>IF(FN_MC!K341="","*",FN_MC!K341)</f>
        <v>*</v>
      </c>
      <c r="O339" s="17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86" t="str">
        <f>IF(FN_MC!N342="","*",FN_MC!N342)</f>
        <v>-</v>
      </c>
      <c r="M340" s="97" t="str">
        <f>IF(FN_MC!J342="","*",FN_MC!J342)</f>
        <v>*</v>
      </c>
      <c r="N340" s="173" t="str">
        <f>IF(FN_MC!K342="","*",FN_MC!K342)</f>
        <v>*</v>
      </c>
      <c r="O340" s="17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86" t="str">
        <f>IF(FN_MC!N343="","*",FN_MC!N343)</f>
        <v>-</v>
      </c>
      <c r="M341" s="97" t="str">
        <f>IF(FN_MC!J343="","*",FN_MC!J343)</f>
        <v>*</v>
      </c>
      <c r="N341" s="173" t="str">
        <f>IF(FN_MC!K343="","*",FN_MC!K343)</f>
        <v>*</v>
      </c>
      <c r="O341" s="17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86" t="str">
        <f>IF(FN_MC!N344="","*",FN_MC!N344)</f>
        <v>-</v>
      </c>
      <c r="M342" s="97" t="str">
        <f>IF(FN_MC!J344="","*",FN_MC!J344)</f>
        <v>*</v>
      </c>
      <c r="N342" s="173" t="str">
        <f>IF(FN_MC!K344="","*",FN_MC!K344)</f>
        <v>*</v>
      </c>
      <c r="O342" s="17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86" t="str">
        <f>IF(FN_MC!N345="","*",FN_MC!N345)</f>
        <v>-</v>
      </c>
      <c r="M343" s="97" t="str">
        <f>IF(FN_MC!J345="","*",FN_MC!J345)</f>
        <v>*</v>
      </c>
      <c r="N343" s="173" t="str">
        <f>IF(FN_MC!K345="","*",FN_MC!K345)</f>
        <v>*</v>
      </c>
      <c r="O343" s="17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86" t="str">
        <f>IF(FN_MC!N346="","*",FN_MC!N346)</f>
        <v>-</v>
      </c>
      <c r="M344" s="97" t="str">
        <f>IF(FN_MC!J346="","*",FN_MC!J346)</f>
        <v>*</v>
      </c>
      <c r="N344" s="173" t="str">
        <f>IF(FN_MC!K346="","*",FN_MC!K346)</f>
        <v>*</v>
      </c>
      <c r="O344" s="17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86" t="str">
        <f>IF(FN_MC!N347="","*",FN_MC!N347)</f>
        <v>-</v>
      </c>
      <c r="M345" s="97" t="str">
        <f>IF(FN_MC!J347="","*",FN_MC!J347)</f>
        <v>*</v>
      </c>
      <c r="N345" s="173" t="str">
        <f>IF(FN_MC!K347="","*",FN_MC!K347)</f>
        <v>*</v>
      </c>
      <c r="O345" s="17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86" t="str">
        <f>IF(FN_MC!N348="","*",FN_MC!N348)</f>
        <v>-</v>
      </c>
      <c r="M346" s="97" t="str">
        <f>IF(FN_MC!J348="","*",FN_MC!J348)</f>
        <v>*</v>
      </c>
      <c r="N346" s="173" t="str">
        <f>IF(FN_MC!K348="","*",FN_MC!K348)</f>
        <v>*</v>
      </c>
      <c r="O346" s="17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86" t="str">
        <f>IF(FN_MC!N349="","*",FN_MC!N349)</f>
        <v>-</v>
      </c>
      <c r="M347" s="97" t="str">
        <f>IF(FN_MC!J349="","*",FN_MC!J349)</f>
        <v>*</v>
      </c>
      <c r="N347" s="173" t="str">
        <f>IF(FN_MC!K349="","*",FN_MC!K349)</f>
        <v>*</v>
      </c>
      <c r="O347" s="17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86" t="str">
        <f>IF(FN_MC!N350="","*",FN_MC!N350)</f>
        <v>-</v>
      </c>
      <c r="M348" s="97" t="str">
        <f>IF(FN_MC!J350="","*",FN_MC!J350)</f>
        <v>*</v>
      </c>
      <c r="N348" s="173" t="str">
        <f>IF(FN_MC!K350="","*",FN_MC!K350)</f>
        <v>*</v>
      </c>
      <c r="O348" s="17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86" t="str">
        <f>IF(FN_MC!N351="","*",FN_MC!N351)</f>
        <v>-</v>
      </c>
      <c r="M349" s="97" t="str">
        <f>IF(FN_MC!J351="","*",FN_MC!J351)</f>
        <v>*</v>
      </c>
      <c r="N349" s="173" t="str">
        <f>IF(FN_MC!K351="","*",FN_MC!K351)</f>
        <v>*</v>
      </c>
      <c r="O349" s="17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86" t="str">
        <f>IF(FN_MC!N352="","*",FN_MC!N352)</f>
        <v>-</v>
      </c>
      <c r="M350" s="97" t="str">
        <f>IF(FN_MC!J352="","*",FN_MC!J352)</f>
        <v>*</v>
      </c>
      <c r="N350" s="173" t="str">
        <f>IF(FN_MC!K352="","*",FN_MC!K352)</f>
        <v>*</v>
      </c>
      <c r="O350" s="17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86" t="str">
        <f>IF(FN_MC!N353="","*",FN_MC!N353)</f>
        <v>-</v>
      </c>
      <c r="M351" s="97" t="str">
        <f>IF(FN_MC!J353="","*",FN_MC!J353)</f>
        <v>*</v>
      </c>
      <c r="N351" s="173" t="str">
        <f>IF(FN_MC!K353="","*",FN_MC!K353)</f>
        <v>*</v>
      </c>
      <c r="O351" s="17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86" t="str">
        <f>IF(FN_MC!N354="","*",FN_MC!N354)</f>
        <v>-</v>
      </c>
      <c r="M352" s="97" t="str">
        <f>IF(FN_MC!J354="","*",FN_MC!J354)</f>
        <v>*</v>
      </c>
      <c r="N352" s="173" t="str">
        <f>IF(FN_MC!K354="","*",FN_MC!K354)</f>
        <v>*</v>
      </c>
      <c r="O352" s="17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86" t="str">
        <f>IF(FN_MC!N355="","*",FN_MC!N355)</f>
        <v>-</v>
      </c>
      <c r="M353" s="97" t="str">
        <f>IF(FN_MC!J355="","*",FN_MC!J355)</f>
        <v>*</v>
      </c>
      <c r="N353" s="173" t="str">
        <f>IF(FN_MC!K355="","*",FN_MC!K355)</f>
        <v>*</v>
      </c>
      <c r="O353" s="17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86" t="str">
        <f>IF(FN_MC!N356="","*",FN_MC!N356)</f>
        <v>-</v>
      </c>
      <c r="M354" s="97" t="str">
        <f>IF(FN_MC!J356="","*",FN_MC!J356)</f>
        <v>*</v>
      </c>
      <c r="N354" s="173" t="str">
        <f>IF(FN_MC!K356="","*",FN_MC!K356)</f>
        <v>*</v>
      </c>
      <c r="O354" s="17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86" t="str">
        <f>IF(FN_MC!N357="","*",FN_MC!N357)</f>
        <v>-</v>
      </c>
      <c r="M355" s="97" t="str">
        <f>IF(FN_MC!J357="","*",FN_MC!J357)</f>
        <v>*</v>
      </c>
      <c r="N355" s="173" t="str">
        <f>IF(FN_MC!K357="","*",FN_MC!K357)</f>
        <v>*</v>
      </c>
      <c r="O355" s="17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86" t="str">
        <f>IF(FN_MC!N358="","*",FN_MC!N358)</f>
        <v>-</v>
      </c>
      <c r="M356" s="97" t="str">
        <f>IF(FN_MC!J358="","*",FN_MC!J358)</f>
        <v>*</v>
      </c>
      <c r="N356" s="173" t="str">
        <f>IF(FN_MC!K358="","*",FN_MC!K358)</f>
        <v>*</v>
      </c>
      <c r="O356" s="17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86" t="str">
        <f>IF(FN_MC!N359="","*",FN_MC!N359)</f>
        <v>-</v>
      </c>
      <c r="M357" s="97" t="str">
        <f>IF(FN_MC!J359="","*",FN_MC!J359)</f>
        <v>*</v>
      </c>
      <c r="N357" s="173" t="str">
        <f>IF(FN_MC!K359="","*",FN_MC!K359)</f>
        <v>*</v>
      </c>
      <c r="O357" s="17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86" t="str">
        <f>IF(FN_MC!N360="","*",FN_MC!N360)</f>
        <v>-</v>
      </c>
      <c r="M358" s="97" t="str">
        <f>IF(FN_MC!J360="","*",FN_MC!J360)</f>
        <v>*</v>
      </c>
      <c r="N358" s="173" t="str">
        <f>IF(FN_MC!K360="","*",FN_MC!K360)</f>
        <v>*</v>
      </c>
      <c r="O358" s="17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86" t="str">
        <f>IF(FN_MC!N361="","*",FN_MC!N361)</f>
        <v>-</v>
      </c>
      <c r="M359" s="97" t="str">
        <f>IF(FN_MC!J361="","*",FN_MC!J361)</f>
        <v>*</v>
      </c>
      <c r="N359" s="173" t="str">
        <f>IF(FN_MC!K361="","*",FN_MC!K361)</f>
        <v>*</v>
      </c>
      <c r="O359" s="17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86" t="str">
        <f>IF(FN_MC!N362="","*",FN_MC!N362)</f>
        <v>-</v>
      </c>
      <c r="M360" s="97" t="str">
        <f>IF(FN_MC!J362="","*",FN_MC!J362)</f>
        <v>*</v>
      </c>
      <c r="N360" s="173" t="str">
        <f>IF(FN_MC!K362="","*",FN_MC!K362)</f>
        <v>*</v>
      </c>
      <c r="O360" s="17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86" t="str">
        <f>IF(FN_MC!N363="","*",FN_MC!N363)</f>
        <v>-</v>
      </c>
      <c r="M361" s="97" t="str">
        <f>IF(FN_MC!J363="","*",FN_MC!J363)</f>
        <v>*</v>
      </c>
      <c r="N361" s="173" t="str">
        <f>IF(FN_MC!K363="","*",FN_MC!K363)</f>
        <v>*</v>
      </c>
      <c r="O361" s="17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86" t="str">
        <f>IF(FN_MC!N364="","*",FN_MC!N364)</f>
        <v>-</v>
      </c>
      <c r="M362" s="97" t="str">
        <f>IF(FN_MC!J364="","*",FN_MC!J364)</f>
        <v>*</v>
      </c>
      <c r="N362" s="173" t="str">
        <f>IF(FN_MC!K364="","*",FN_MC!K364)</f>
        <v>*</v>
      </c>
      <c r="O362" s="17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86" t="str">
        <f>IF(FN_MC!N365="","*",FN_MC!N365)</f>
        <v>-</v>
      </c>
      <c r="M363" s="97" t="str">
        <f>IF(FN_MC!J365="","*",FN_MC!J365)</f>
        <v>*</v>
      </c>
      <c r="N363" s="173" t="str">
        <f>IF(FN_MC!K365="","*",FN_MC!K365)</f>
        <v>*</v>
      </c>
      <c r="O363" s="17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86" t="str">
        <f>IF(FN_MC!N366="","*",FN_MC!N366)</f>
        <v>-</v>
      </c>
      <c r="M364" s="97" t="str">
        <f>IF(FN_MC!J366="","*",FN_MC!J366)</f>
        <v>*</v>
      </c>
      <c r="N364" s="173" t="str">
        <f>IF(FN_MC!K366="","*",FN_MC!K366)</f>
        <v>*</v>
      </c>
      <c r="O364" s="17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86" t="str">
        <f>IF(FN_MC!N367="","*",FN_MC!N367)</f>
        <v>-</v>
      </c>
      <c r="M365" s="97" t="str">
        <f>IF(FN_MC!J367="","*",FN_MC!J367)</f>
        <v>*</v>
      </c>
      <c r="N365" s="173" t="str">
        <f>IF(FN_MC!K367="","*",FN_MC!K367)</f>
        <v>*</v>
      </c>
      <c r="O365" s="17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86" t="str">
        <f>IF(FN_MC!N368="","*",FN_MC!N368)</f>
        <v>-</v>
      </c>
      <c r="M366" s="97" t="str">
        <f>IF(FN_MC!J368="","*",FN_MC!J368)</f>
        <v>*</v>
      </c>
      <c r="N366" s="173" t="str">
        <f>IF(FN_MC!K368="","*",FN_MC!K368)</f>
        <v>*</v>
      </c>
      <c r="O366" s="17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86" t="str">
        <f>IF(FN_MC!N369="","*",FN_MC!N369)</f>
        <v>-</v>
      </c>
      <c r="M367" s="97" t="str">
        <f>IF(FN_MC!J369="","*",FN_MC!J369)</f>
        <v>*</v>
      </c>
      <c r="N367" s="173" t="str">
        <f>IF(FN_MC!K369="","*",FN_MC!K369)</f>
        <v>*</v>
      </c>
      <c r="O367" s="17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86" t="str">
        <f>IF(FN_MC!N370="","*",FN_MC!N370)</f>
        <v>-</v>
      </c>
      <c r="M368" s="97" t="str">
        <f>IF(FN_MC!J370="","*",FN_MC!J370)</f>
        <v>*</v>
      </c>
      <c r="N368" s="173" t="str">
        <f>IF(FN_MC!K370="","*",FN_MC!K370)</f>
        <v>*</v>
      </c>
      <c r="O368" s="17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86" t="str">
        <f>IF(FN_MC!N371="","*",FN_MC!N371)</f>
        <v>-</v>
      </c>
      <c r="M369" s="97" t="str">
        <f>IF(FN_MC!J371="","*",FN_MC!J371)</f>
        <v>*</v>
      </c>
      <c r="N369" s="173" t="str">
        <f>IF(FN_MC!K371="","*",FN_MC!K371)</f>
        <v>*</v>
      </c>
      <c r="O369" s="17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86" t="str">
        <f>IF(FN_MC!N372="","*",FN_MC!N372)</f>
        <v>-</v>
      </c>
      <c r="M370" s="97" t="str">
        <f>IF(FN_MC!J372="","*",FN_MC!J372)</f>
        <v>*</v>
      </c>
      <c r="N370" s="173" t="str">
        <f>IF(FN_MC!K372="","*",FN_MC!K372)</f>
        <v>*</v>
      </c>
      <c r="O370" s="17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86" t="str">
        <f>IF(FN_MC!N373="","*",FN_MC!N373)</f>
        <v>-</v>
      </c>
      <c r="M371" s="97" t="str">
        <f>IF(FN_MC!J373="","*",FN_MC!J373)</f>
        <v>*</v>
      </c>
      <c r="N371" s="173" t="str">
        <f>IF(FN_MC!K373="","*",FN_MC!K373)</f>
        <v>*</v>
      </c>
      <c r="O371" s="17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86" t="str">
        <f>IF(FN_MC!N374="","*",FN_MC!N374)</f>
        <v>-</v>
      </c>
      <c r="M372" s="97" t="str">
        <f>IF(FN_MC!J374="","*",FN_MC!J374)</f>
        <v>*</v>
      </c>
      <c r="N372" s="173" t="str">
        <f>IF(FN_MC!K374="","*",FN_MC!K374)</f>
        <v>*</v>
      </c>
      <c r="O372" s="17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86" t="str">
        <f>IF(FN_MC!N375="","*",FN_MC!N375)</f>
        <v>-</v>
      </c>
      <c r="M373" s="97" t="str">
        <f>IF(FN_MC!J375="","*",FN_MC!J375)</f>
        <v>*</v>
      </c>
      <c r="N373" s="173" t="str">
        <f>IF(FN_MC!K375="","*",FN_MC!K375)</f>
        <v>*</v>
      </c>
      <c r="O373" s="17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86" t="str">
        <f>IF(FN_MC!N376="","*",FN_MC!N376)</f>
        <v>-</v>
      </c>
      <c r="M374" s="97" t="str">
        <f>IF(FN_MC!J376="","*",FN_MC!J376)</f>
        <v>*</v>
      </c>
      <c r="N374" s="173" t="str">
        <f>IF(FN_MC!K376="","*",FN_MC!K376)</f>
        <v>*</v>
      </c>
      <c r="O374" s="17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86" t="str">
        <f>IF(FN_MC!N377="","*",FN_MC!N377)</f>
        <v>-</v>
      </c>
      <c r="M375" s="97" t="str">
        <f>IF(FN_MC!J377="","*",FN_MC!J377)</f>
        <v>*</v>
      </c>
      <c r="N375" s="173" t="str">
        <f>IF(FN_MC!K377="","*",FN_MC!K377)</f>
        <v>*</v>
      </c>
      <c r="O375" s="17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86" t="str">
        <f>IF(FN_MC!N378="","*",FN_MC!N378)</f>
        <v>-</v>
      </c>
      <c r="M376" s="97" t="str">
        <f>IF(FN_MC!J378="","*",FN_MC!J378)</f>
        <v>*</v>
      </c>
      <c r="N376" s="173" t="str">
        <f>IF(FN_MC!K378="","*",FN_MC!K378)</f>
        <v>*</v>
      </c>
      <c r="O376" s="17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86" t="str">
        <f>IF(FN_MC!N379="","*",FN_MC!N379)</f>
        <v>-</v>
      </c>
      <c r="M377" s="97" t="str">
        <f>IF(FN_MC!J379="","*",FN_MC!J379)</f>
        <v>*</v>
      </c>
      <c r="N377" s="173" t="str">
        <f>IF(FN_MC!K379="","*",FN_MC!K379)</f>
        <v>*</v>
      </c>
      <c r="O377" s="17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86" t="str">
        <f>IF(FN_MC!N380="","*",FN_MC!N380)</f>
        <v>-</v>
      </c>
      <c r="M378" s="97" t="str">
        <f>IF(FN_MC!J380="","*",FN_MC!J380)</f>
        <v>*</v>
      </c>
      <c r="N378" s="173" t="str">
        <f>IF(FN_MC!K380="","*",FN_MC!K380)</f>
        <v>*</v>
      </c>
      <c r="O378" s="17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86" t="str">
        <f>IF(FN_MC!N381="","*",FN_MC!N381)</f>
        <v>-</v>
      </c>
      <c r="M379" s="97" t="str">
        <f>IF(FN_MC!J381="","*",FN_MC!J381)</f>
        <v>*</v>
      </c>
      <c r="N379" s="173" t="str">
        <f>IF(FN_MC!K381="","*",FN_MC!K381)</f>
        <v>*</v>
      </c>
      <c r="O379" s="17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86" t="str">
        <f>IF(FN_MC!N382="","*",FN_MC!N382)</f>
        <v>-</v>
      </c>
      <c r="M380" s="97" t="str">
        <f>IF(FN_MC!J382="","*",FN_MC!J382)</f>
        <v>*</v>
      </c>
      <c r="N380" s="173" t="str">
        <f>IF(FN_MC!K382="","*",FN_MC!K382)</f>
        <v>*</v>
      </c>
      <c r="O380" s="17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86" t="str">
        <f>IF(FN_MC!N383="","*",FN_MC!N383)</f>
        <v>-</v>
      </c>
      <c r="M381" s="97" t="str">
        <f>IF(FN_MC!J383="","*",FN_MC!J383)</f>
        <v>*</v>
      </c>
      <c r="N381" s="173" t="str">
        <f>IF(FN_MC!K383="","*",FN_MC!K383)</f>
        <v>*</v>
      </c>
      <c r="O381" s="17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86" t="str">
        <f>IF(FN_MC!N384="","*",FN_MC!N384)</f>
        <v>-</v>
      </c>
      <c r="M382" s="97" t="str">
        <f>IF(FN_MC!J384="","*",FN_MC!J384)</f>
        <v>*</v>
      </c>
      <c r="N382" s="173" t="str">
        <f>IF(FN_MC!K384="","*",FN_MC!K384)</f>
        <v>*</v>
      </c>
      <c r="O382" s="17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86" t="str">
        <f>IF(FN_MC!N385="","*",FN_MC!N385)</f>
        <v>-</v>
      </c>
      <c r="M383" s="97" t="str">
        <f>IF(FN_MC!J385="","*",FN_MC!J385)</f>
        <v>*</v>
      </c>
      <c r="N383" s="173" t="str">
        <f>IF(FN_MC!K385="","*",FN_MC!K385)</f>
        <v>*</v>
      </c>
      <c r="O383" s="17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86" t="str">
        <f>IF(FN_MC!N386="","*",FN_MC!N386)</f>
        <v>-</v>
      </c>
      <c r="M384" s="97" t="str">
        <f>IF(FN_MC!J386="","*",FN_MC!J386)</f>
        <v>*</v>
      </c>
      <c r="N384" s="173" t="str">
        <f>IF(FN_MC!K386="","*",FN_MC!K386)</f>
        <v>*</v>
      </c>
      <c r="O384" s="17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86" t="str">
        <f>IF(FN_MC!N387="","*",FN_MC!N387)</f>
        <v>-</v>
      </c>
      <c r="M385" s="97" t="str">
        <f>IF(FN_MC!J387="","*",FN_MC!J387)</f>
        <v>*</v>
      </c>
      <c r="N385" s="173" t="str">
        <f>IF(FN_MC!K387="","*",FN_MC!K387)</f>
        <v>*</v>
      </c>
      <c r="O385" s="17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86" t="str">
        <f>IF(FN_MC!N388="","*",FN_MC!N388)</f>
        <v>-</v>
      </c>
      <c r="M386" s="97" t="str">
        <f>IF(FN_MC!J388="","*",FN_MC!J388)</f>
        <v>*</v>
      </c>
      <c r="N386" s="173" t="str">
        <f>IF(FN_MC!K388="","*",FN_MC!K388)</f>
        <v>*</v>
      </c>
      <c r="O386" s="17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86" t="str">
        <f>IF(FN_MC!N389="","*",FN_MC!N389)</f>
        <v>-</v>
      </c>
      <c r="M387" s="97" t="str">
        <f>IF(FN_MC!J389="","*",FN_MC!J389)</f>
        <v>*</v>
      </c>
      <c r="N387" s="173" t="str">
        <f>IF(FN_MC!K389="","*",FN_MC!K389)</f>
        <v>*</v>
      </c>
      <c r="O387" s="17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86" t="str">
        <f>IF(FN_MC!N390="","*",FN_MC!N390)</f>
        <v>-</v>
      </c>
      <c r="M388" s="97" t="str">
        <f>IF(FN_MC!J390="","*",FN_MC!J390)</f>
        <v>*</v>
      </c>
      <c r="N388" s="173" t="str">
        <f>IF(FN_MC!K390="","*",FN_MC!K390)</f>
        <v>*</v>
      </c>
      <c r="O388" s="17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86" t="str">
        <f>IF(FN_MC!N391="","*",FN_MC!N391)</f>
        <v>-</v>
      </c>
      <c r="M389" s="97" t="str">
        <f>IF(FN_MC!J391="","*",FN_MC!J391)</f>
        <v>*</v>
      </c>
      <c r="N389" s="173" t="str">
        <f>IF(FN_MC!K391="","*",FN_MC!K391)</f>
        <v>*</v>
      </c>
      <c r="O389" s="17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86" t="str">
        <f>IF(FN_MC!N392="","*",FN_MC!N392)</f>
        <v>-</v>
      </c>
      <c r="M390" s="97" t="str">
        <f>IF(FN_MC!J392="","*",FN_MC!J392)</f>
        <v>*</v>
      </c>
      <c r="N390" s="173" t="str">
        <f>IF(FN_MC!K392="","*",FN_MC!K392)</f>
        <v>*</v>
      </c>
      <c r="O390" s="17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86" t="str">
        <f>IF(FN_MC!N393="","*",FN_MC!N393)</f>
        <v>-</v>
      </c>
      <c r="M391" s="97" t="str">
        <f>IF(FN_MC!J393="","*",FN_MC!J393)</f>
        <v>*</v>
      </c>
      <c r="N391" s="173" t="str">
        <f>IF(FN_MC!K393="","*",FN_MC!K393)</f>
        <v>*</v>
      </c>
      <c r="O391" s="17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86" t="str">
        <f>IF(FN_MC!N394="","*",FN_MC!N394)</f>
        <v>-</v>
      </c>
      <c r="M392" s="97" t="str">
        <f>IF(FN_MC!J394="","*",FN_MC!J394)</f>
        <v>*</v>
      </c>
      <c r="N392" s="173" t="str">
        <f>IF(FN_MC!K394="","*",FN_MC!K394)</f>
        <v>*</v>
      </c>
      <c r="O392" s="17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86" t="str">
        <f>IF(FN_MC!N395="","*",FN_MC!N395)</f>
        <v>-</v>
      </c>
      <c r="M393" s="97" t="str">
        <f>IF(FN_MC!J395="","*",FN_MC!J395)</f>
        <v>*</v>
      </c>
      <c r="N393" s="173" t="str">
        <f>IF(FN_MC!K395="","*",FN_MC!K395)</f>
        <v>*</v>
      </c>
      <c r="O393" s="17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86" t="str">
        <f>IF(FN_MC!N396="","*",FN_MC!N396)</f>
        <v>-</v>
      </c>
      <c r="M394" s="97" t="str">
        <f>IF(FN_MC!J396="","*",FN_MC!J396)</f>
        <v>*</v>
      </c>
      <c r="N394" s="173" t="str">
        <f>IF(FN_MC!K396="","*",FN_MC!K396)</f>
        <v>*</v>
      </c>
      <c r="O394" s="17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86" t="str">
        <f>IF(FN_MC!N397="","*",FN_MC!N397)</f>
        <v>-</v>
      </c>
      <c r="M395" s="97" t="str">
        <f>IF(FN_MC!J397="","*",FN_MC!J397)</f>
        <v>*</v>
      </c>
      <c r="N395" s="173" t="str">
        <f>IF(FN_MC!K397="","*",FN_MC!K397)</f>
        <v>*</v>
      </c>
      <c r="O395" s="17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86" t="str">
        <f>IF(FN_MC!N398="","*",FN_MC!N398)</f>
        <v>-</v>
      </c>
      <c r="M396" s="97" t="str">
        <f>IF(FN_MC!J398="","*",FN_MC!J398)</f>
        <v>*</v>
      </c>
      <c r="N396" s="173" t="str">
        <f>IF(FN_MC!K398="","*",FN_MC!K398)</f>
        <v>*</v>
      </c>
      <c r="O396" s="17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86" t="str">
        <f>IF(FN_MC!N399="","*",FN_MC!N399)</f>
        <v>-</v>
      </c>
      <c r="M397" s="97" t="str">
        <f>IF(FN_MC!J399="","*",FN_MC!J399)</f>
        <v>*</v>
      </c>
      <c r="N397" s="173" t="str">
        <f>IF(FN_MC!K399="","*",FN_MC!K399)</f>
        <v>*</v>
      </c>
      <c r="O397" s="17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86" t="str">
        <f>IF(FN_MC!N400="","*",FN_MC!N400)</f>
        <v>-</v>
      </c>
      <c r="M398" s="97" t="str">
        <f>IF(FN_MC!J400="","*",FN_MC!J400)</f>
        <v>*</v>
      </c>
      <c r="N398" s="173" t="str">
        <f>IF(FN_MC!K400="","*",FN_MC!K400)</f>
        <v>*</v>
      </c>
      <c r="O398" s="17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86" t="str">
        <f>IF(FN_MC!N401="","*",FN_MC!N401)</f>
        <v>-</v>
      </c>
      <c r="M399" s="97" t="str">
        <f>IF(FN_MC!J401="","*",FN_MC!J401)</f>
        <v>*</v>
      </c>
      <c r="N399" s="173" t="str">
        <f>IF(FN_MC!K401="","*",FN_MC!K401)</f>
        <v>*</v>
      </c>
      <c r="O399" s="17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86" t="str">
        <f>IF(FN_MC!N402="","*",FN_MC!N402)</f>
        <v>-</v>
      </c>
      <c r="M400" s="97" t="str">
        <f>IF(FN_MC!J402="","*",FN_MC!J402)</f>
        <v>*</v>
      </c>
      <c r="N400" s="173" t="str">
        <f>IF(FN_MC!K402="","*",FN_MC!K402)</f>
        <v>*</v>
      </c>
      <c r="O400" s="17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86" t="str">
        <f>IF(FN_MC!N403="","*",FN_MC!N403)</f>
        <v>-</v>
      </c>
      <c r="M401" s="97" t="str">
        <f>IF(FN_MC!J403="","*",FN_MC!J403)</f>
        <v>*</v>
      </c>
      <c r="N401" s="173" t="str">
        <f>IF(FN_MC!K403="","*",FN_MC!K403)</f>
        <v>*</v>
      </c>
      <c r="O401" s="17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86" t="str">
        <f>IF(FN_MC!N404="","*",FN_MC!N404)</f>
        <v>-</v>
      </c>
      <c r="M402" s="97" t="str">
        <f>IF(FN_MC!J404="","*",FN_MC!J404)</f>
        <v>*</v>
      </c>
      <c r="N402" s="173" t="str">
        <f>IF(FN_MC!K404="","*",FN_MC!K404)</f>
        <v>*</v>
      </c>
      <c r="O402" s="17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86" t="str">
        <f>IF(FN_MC!N405="","*",FN_MC!N405)</f>
        <v>-</v>
      </c>
      <c r="M403" s="97" t="str">
        <f>IF(FN_MC!J405="","*",FN_MC!J405)</f>
        <v>*</v>
      </c>
      <c r="N403" s="173" t="str">
        <f>IF(FN_MC!K405="","*",FN_MC!K405)</f>
        <v>*</v>
      </c>
      <c r="O403" s="17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86" t="str">
        <f>IF(FN_MC!N406="","*",FN_MC!N406)</f>
        <v>-</v>
      </c>
      <c r="M404" s="97" t="str">
        <f>IF(FN_MC!J406="","*",FN_MC!J406)</f>
        <v>*</v>
      </c>
      <c r="N404" s="173" t="str">
        <f>IF(FN_MC!K406="","*",FN_MC!K406)</f>
        <v>*</v>
      </c>
      <c r="O404" s="17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86" t="str">
        <f>IF(FN_MC!N407="","*",FN_MC!N407)</f>
        <v>-</v>
      </c>
      <c r="M405" s="97" t="str">
        <f>IF(FN_MC!J407="","*",FN_MC!J407)</f>
        <v>*</v>
      </c>
      <c r="N405" s="173" t="str">
        <f>IF(FN_MC!K407="","*",FN_MC!K407)</f>
        <v>*</v>
      </c>
      <c r="O405" s="17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86" t="str">
        <f>IF(FN_MC!N408="","*",FN_MC!N408)</f>
        <v>-</v>
      </c>
      <c r="M406" s="97" t="str">
        <f>IF(FN_MC!J408="","*",FN_MC!J408)</f>
        <v>*</v>
      </c>
      <c r="N406" s="173" t="str">
        <f>IF(FN_MC!K408="","*",FN_MC!K408)</f>
        <v>*</v>
      </c>
      <c r="O406" s="17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86" t="str">
        <f>IF(FN_MC!N409="","*",FN_MC!N409)</f>
        <v>-</v>
      </c>
      <c r="M407" s="97" t="str">
        <f>IF(FN_MC!J409="","*",FN_MC!J409)</f>
        <v>*</v>
      </c>
      <c r="N407" s="173" t="str">
        <f>IF(FN_MC!K409="","*",FN_MC!K409)</f>
        <v>*</v>
      </c>
      <c r="O407" s="17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86" t="str">
        <f>IF(FN_MC!N410="","*",FN_MC!N410)</f>
        <v>-</v>
      </c>
      <c r="M408" s="97" t="str">
        <f>IF(FN_MC!J410="","*",FN_MC!J410)</f>
        <v>*</v>
      </c>
      <c r="N408" s="173" t="str">
        <f>IF(FN_MC!K410="","*",FN_MC!K410)</f>
        <v>*</v>
      </c>
      <c r="O408" s="17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86" t="str">
        <f>IF(FN_MC!N411="","*",FN_MC!N411)</f>
        <v>-</v>
      </c>
      <c r="M409" s="97" t="str">
        <f>IF(FN_MC!J411="","*",FN_MC!J411)</f>
        <v>*</v>
      </c>
      <c r="N409" s="173" t="str">
        <f>IF(FN_MC!K411="","*",FN_MC!K411)</f>
        <v>*</v>
      </c>
      <c r="O409" s="17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86" t="str">
        <f>IF(FN_MC!N412="","*",FN_MC!N412)</f>
        <v>-</v>
      </c>
      <c r="M410" s="97" t="str">
        <f>IF(FN_MC!J412="","*",FN_MC!J412)</f>
        <v>*</v>
      </c>
      <c r="N410" s="173" t="str">
        <f>IF(FN_MC!K412="","*",FN_MC!K412)</f>
        <v>*</v>
      </c>
      <c r="O410" s="17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86" t="str">
        <f>IF(FN_MC!N413="","*",FN_MC!N413)</f>
        <v>-</v>
      </c>
      <c r="M411" s="97" t="str">
        <f>IF(FN_MC!J413="","*",FN_MC!J413)</f>
        <v>*</v>
      </c>
      <c r="N411" s="173" t="str">
        <f>IF(FN_MC!K413="","*",FN_MC!K413)</f>
        <v>*</v>
      </c>
      <c r="O411" s="17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86" t="str">
        <f>IF(FN_MC!N414="","*",FN_MC!N414)</f>
        <v>-</v>
      </c>
      <c r="M412" s="97" t="str">
        <f>IF(FN_MC!J414="","*",FN_MC!J414)</f>
        <v>*</v>
      </c>
      <c r="N412" s="173" t="str">
        <f>IF(FN_MC!K414="","*",FN_MC!K414)</f>
        <v>*</v>
      </c>
      <c r="O412" s="17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86" t="str">
        <f>IF(FN_MC!N415="","*",FN_MC!N415)</f>
        <v>-</v>
      </c>
      <c r="M413" s="97" t="str">
        <f>IF(FN_MC!J415="","*",FN_MC!J415)</f>
        <v>*</v>
      </c>
      <c r="N413" s="173" t="str">
        <f>IF(FN_MC!K415="","*",FN_MC!K415)</f>
        <v>*</v>
      </c>
      <c r="O413" s="17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86" t="str">
        <f>IF(FN_MC!N416="","*",FN_MC!N416)</f>
        <v>-</v>
      </c>
      <c r="M414" s="97" t="str">
        <f>IF(FN_MC!J416="","*",FN_MC!J416)</f>
        <v>*</v>
      </c>
      <c r="N414" s="173" t="str">
        <f>IF(FN_MC!K416="","*",FN_MC!K416)</f>
        <v>*</v>
      </c>
      <c r="O414" s="17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86" t="str">
        <f>IF(FN_MC!N417="","*",FN_MC!N417)</f>
        <v>-</v>
      </c>
      <c r="M415" s="97" t="str">
        <f>IF(FN_MC!J417="","*",FN_MC!J417)</f>
        <v>*</v>
      </c>
      <c r="N415" s="173" t="str">
        <f>IF(FN_MC!K417="","*",FN_MC!K417)</f>
        <v>*</v>
      </c>
      <c r="O415" s="17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86" t="str">
        <f>IF(FN_MC!N418="","*",FN_MC!N418)</f>
        <v>-</v>
      </c>
      <c r="M416" s="97" t="str">
        <f>IF(FN_MC!J418="","*",FN_MC!J418)</f>
        <v>*</v>
      </c>
      <c r="N416" s="173" t="str">
        <f>IF(FN_MC!K418="","*",FN_MC!K418)</f>
        <v>*</v>
      </c>
      <c r="O416" s="17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86" t="str">
        <f>IF(FN_MC!N419="","*",FN_MC!N419)</f>
        <v>-</v>
      </c>
      <c r="M417" s="97" t="str">
        <f>IF(FN_MC!J419="","*",FN_MC!J419)</f>
        <v>*</v>
      </c>
      <c r="N417" s="173" t="str">
        <f>IF(FN_MC!K419="","*",FN_MC!K419)</f>
        <v>*</v>
      </c>
      <c r="O417" s="17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86" t="str">
        <f>IF(FN_MC!N420="","*",FN_MC!N420)</f>
        <v>-</v>
      </c>
      <c r="M418" s="97" t="str">
        <f>IF(FN_MC!J420="","*",FN_MC!J420)</f>
        <v>*</v>
      </c>
      <c r="N418" s="173" t="str">
        <f>IF(FN_MC!K420="","*",FN_MC!K420)</f>
        <v>*</v>
      </c>
      <c r="O418" s="17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86" t="str">
        <f>IF(FN_MC!N421="","*",FN_MC!N421)</f>
        <v>-</v>
      </c>
      <c r="M419" s="97" t="str">
        <f>IF(FN_MC!J421="","*",FN_MC!J421)</f>
        <v>*</v>
      </c>
      <c r="N419" s="173" t="str">
        <f>IF(FN_MC!K421="","*",FN_MC!K421)</f>
        <v>*</v>
      </c>
      <c r="O419" s="17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86" t="str">
        <f>IF(FN_MC!N422="","*",FN_MC!N422)</f>
        <v>-</v>
      </c>
      <c r="M420" s="97" t="str">
        <f>IF(FN_MC!J422="","*",FN_MC!J422)</f>
        <v>*</v>
      </c>
      <c r="N420" s="173" t="str">
        <f>IF(FN_MC!K422="","*",FN_MC!K422)</f>
        <v>*</v>
      </c>
      <c r="O420" s="17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86" t="str">
        <f>IF(FN_MC!N423="","*",FN_MC!N423)</f>
        <v>-</v>
      </c>
      <c r="M421" s="97" t="str">
        <f>IF(FN_MC!J423="","*",FN_MC!J423)</f>
        <v>*</v>
      </c>
      <c r="N421" s="173" t="str">
        <f>IF(FN_MC!K423="","*",FN_MC!K423)</f>
        <v>*</v>
      </c>
      <c r="O421" s="17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86" t="str">
        <f>IF(FN_MC!N424="","*",FN_MC!N424)</f>
        <v>-</v>
      </c>
      <c r="M422" s="97" t="str">
        <f>IF(FN_MC!J424="","*",FN_MC!J424)</f>
        <v>*</v>
      </c>
      <c r="N422" s="173" t="str">
        <f>IF(FN_MC!K424="","*",FN_MC!K424)</f>
        <v>*</v>
      </c>
      <c r="O422" s="17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86" t="str">
        <f>IF(FN_MC!N425="","*",FN_MC!N425)</f>
        <v>-</v>
      </c>
      <c r="M423" s="97" t="str">
        <f>IF(FN_MC!J425="","*",FN_MC!J425)</f>
        <v>*</v>
      </c>
      <c r="N423" s="173" t="str">
        <f>IF(FN_MC!K425="","*",FN_MC!K425)</f>
        <v>*</v>
      </c>
      <c r="O423" s="17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86" t="str">
        <f>IF(FN_MC!N426="","*",FN_MC!N426)</f>
        <v>-</v>
      </c>
      <c r="M424" s="97" t="str">
        <f>IF(FN_MC!J426="","*",FN_MC!J426)</f>
        <v>*</v>
      </c>
      <c r="N424" s="173" t="str">
        <f>IF(FN_MC!K426="","*",FN_MC!K426)</f>
        <v>*</v>
      </c>
      <c r="O424" s="17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86" t="str">
        <f>IF(FN_MC!N427="","*",FN_MC!N427)</f>
        <v>-</v>
      </c>
      <c r="M425" s="97" t="str">
        <f>IF(FN_MC!J427="","*",FN_MC!J427)</f>
        <v>*</v>
      </c>
      <c r="N425" s="173" t="str">
        <f>IF(FN_MC!K427="","*",FN_MC!K427)</f>
        <v>*</v>
      </c>
      <c r="O425" s="17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86" t="str">
        <f>IF(FN_MC!N428="","*",FN_MC!N428)</f>
        <v>-</v>
      </c>
      <c r="M426" s="97" t="str">
        <f>IF(FN_MC!J428="","*",FN_MC!J428)</f>
        <v>*</v>
      </c>
      <c r="N426" s="173" t="str">
        <f>IF(FN_MC!K428="","*",FN_MC!K428)</f>
        <v>*</v>
      </c>
      <c r="O426" s="17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86" t="str">
        <f>IF(FN_MC!N429="","*",FN_MC!N429)</f>
        <v>-</v>
      </c>
      <c r="M427" s="97" t="str">
        <f>IF(FN_MC!J429="","*",FN_MC!J429)</f>
        <v>*</v>
      </c>
      <c r="N427" s="173" t="str">
        <f>IF(FN_MC!K429="","*",FN_MC!K429)</f>
        <v>*</v>
      </c>
      <c r="O427" s="17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86" t="str">
        <f>IF(FN_MC!N430="","*",FN_MC!N430)</f>
        <v>-</v>
      </c>
      <c r="M428" s="97" t="str">
        <f>IF(FN_MC!J430="","*",FN_MC!J430)</f>
        <v>*</v>
      </c>
      <c r="N428" s="173" t="str">
        <f>IF(FN_MC!K430="","*",FN_MC!K430)</f>
        <v>*</v>
      </c>
      <c r="O428" s="17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86" t="str">
        <f>IF(FN_MC!N431="","*",FN_MC!N431)</f>
        <v>-</v>
      </c>
      <c r="M429" s="97" t="str">
        <f>IF(FN_MC!J431="","*",FN_MC!J431)</f>
        <v>*</v>
      </c>
      <c r="N429" s="173" t="str">
        <f>IF(FN_MC!K431="","*",FN_MC!K431)</f>
        <v>*</v>
      </c>
      <c r="O429" s="17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86" t="str">
        <f>IF(FN_MC!N432="","*",FN_MC!N432)</f>
        <v>-</v>
      </c>
      <c r="M430" s="97" t="str">
        <f>IF(FN_MC!J432="","*",FN_MC!J432)</f>
        <v>*</v>
      </c>
      <c r="N430" s="173" t="str">
        <f>IF(FN_MC!K432="","*",FN_MC!K432)</f>
        <v>*</v>
      </c>
      <c r="O430" s="17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86" t="str">
        <f>IF(FN_MC!N433="","*",FN_MC!N433)</f>
        <v>-</v>
      </c>
      <c r="M431" s="97" t="str">
        <f>IF(FN_MC!J433="","*",FN_MC!J433)</f>
        <v>*</v>
      </c>
      <c r="N431" s="173" t="str">
        <f>IF(FN_MC!K433="","*",FN_MC!K433)</f>
        <v>*</v>
      </c>
      <c r="O431" s="17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86" t="str">
        <f>IF(FN_MC!N434="","*",FN_MC!N434)</f>
        <v>-</v>
      </c>
      <c r="M432" s="97" t="str">
        <f>IF(FN_MC!J434="","*",FN_MC!J434)</f>
        <v>*</v>
      </c>
      <c r="N432" s="173" t="str">
        <f>IF(FN_MC!K434="","*",FN_MC!K434)</f>
        <v>*</v>
      </c>
      <c r="O432" s="17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86" t="str">
        <f>IF(FN_MC!N435="","*",FN_MC!N435)</f>
        <v>-</v>
      </c>
      <c r="M433" s="97" t="str">
        <f>IF(FN_MC!J435="","*",FN_MC!J435)</f>
        <v>*</v>
      </c>
      <c r="N433" s="173" t="str">
        <f>IF(FN_MC!K435="","*",FN_MC!K435)</f>
        <v>*</v>
      </c>
      <c r="O433" s="17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86" t="str">
        <f>IF(FN_MC!N436="","*",FN_MC!N436)</f>
        <v>-</v>
      </c>
      <c r="M434" s="97" t="str">
        <f>IF(FN_MC!J436="","*",FN_MC!J436)</f>
        <v>*</v>
      </c>
      <c r="N434" s="173" t="str">
        <f>IF(FN_MC!K436="","*",FN_MC!K436)</f>
        <v>*</v>
      </c>
      <c r="O434" s="17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86" t="str">
        <f>IF(FN_MC!N437="","*",FN_MC!N437)</f>
        <v>-</v>
      </c>
      <c r="M435" s="97" t="str">
        <f>IF(FN_MC!J437="","*",FN_MC!J437)</f>
        <v>*</v>
      </c>
      <c r="N435" s="173" t="str">
        <f>IF(FN_MC!K437="","*",FN_MC!K437)</f>
        <v>*</v>
      </c>
      <c r="O435" s="17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86" t="str">
        <f>IF(FN_MC!N438="","*",FN_MC!N438)</f>
        <v>-</v>
      </c>
      <c r="M436" s="97" t="str">
        <f>IF(FN_MC!J438="","*",FN_MC!J438)</f>
        <v>*</v>
      </c>
      <c r="N436" s="173" t="str">
        <f>IF(FN_MC!K438="","*",FN_MC!K438)</f>
        <v>*</v>
      </c>
      <c r="O436" s="17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86" t="str">
        <f>IF(FN_MC!N439="","*",FN_MC!N439)</f>
        <v>-</v>
      </c>
      <c r="M437" s="97" t="str">
        <f>IF(FN_MC!J439="","*",FN_MC!J439)</f>
        <v>*</v>
      </c>
      <c r="N437" s="173" t="str">
        <f>IF(FN_MC!K439="","*",FN_MC!K439)</f>
        <v>*</v>
      </c>
      <c r="O437" s="17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86" t="str">
        <f>IF(FN_MC!N440="","*",FN_MC!N440)</f>
        <v>-</v>
      </c>
      <c r="M438" s="97" t="str">
        <f>IF(FN_MC!J440="","*",FN_MC!J440)</f>
        <v>*</v>
      </c>
      <c r="N438" s="173" t="str">
        <f>IF(FN_MC!K440="","*",FN_MC!K440)</f>
        <v>*</v>
      </c>
      <c r="O438" s="17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86" t="str">
        <f>IF(FN_MC!N441="","*",FN_MC!N441)</f>
        <v>-</v>
      </c>
      <c r="M439" s="97" t="str">
        <f>IF(FN_MC!J441="","*",FN_MC!J441)</f>
        <v>*</v>
      </c>
      <c r="N439" s="173" t="str">
        <f>IF(FN_MC!K441="","*",FN_MC!K441)</f>
        <v>*</v>
      </c>
      <c r="O439" s="17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86" t="str">
        <f>IF(FN_MC!N442="","*",FN_MC!N442)</f>
        <v>-</v>
      </c>
      <c r="M440" s="97" t="str">
        <f>IF(FN_MC!J442="","*",FN_MC!J442)</f>
        <v>*</v>
      </c>
      <c r="N440" s="173" t="str">
        <f>IF(FN_MC!K442="","*",FN_MC!K442)</f>
        <v>*</v>
      </c>
      <c r="O440" s="17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86" t="str">
        <f>IF(FN_MC!N443="","*",FN_MC!N443)</f>
        <v>-</v>
      </c>
      <c r="M441" s="97" t="str">
        <f>IF(FN_MC!J443="","*",FN_MC!J443)</f>
        <v>*</v>
      </c>
      <c r="N441" s="173" t="str">
        <f>IF(FN_MC!K443="","*",FN_MC!K443)</f>
        <v>*</v>
      </c>
      <c r="O441" s="17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86" t="str">
        <f>IF(FN_MC!N444="","*",FN_MC!N444)</f>
        <v>-</v>
      </c>
      <c r="M442" s="97" t="str">
        <f>IF(FN_MC!J444="","*",FN_MC!J444)</f>
        <v>*</v>
      </c>
      <c r="N442" s="173" t="str">
        <f>IF(FN_MC!K444="","*",FN_MC!K444)</f>
        <v>*</v>
      </c>
      <c r="O442" s="17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86" t="str">
        <f>IF(FN_MC!N445="","*",FN_MC!N445)</f>
        <v>-</v>
      </c>
      <c r="M443" s="97" t="str">
        <f>IF(FN_MC!J445="","*",FN_MC!J445)</f>
        <v>*</v>
      </c>
      <c r="N443" s="173" t="str">
        <f>IF(FN_MC!K445="","*",FN_MC!K445)</f>
        <v>*</v>
      </c>
      <c r="O443" s="17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86" t="str">
        <f>IF(FN_MC!N446="","*",FN_MC!N446)</f>
        <v>-</v>
      </c>
      <c r="M444" s="97" t="str">
        <f>IF(FN_MC!J446="","*",FN_MC!J446)</f>
        <v>*</v>
      </c>
      <c r="N444" s="173" t="str">
        <f>IF(FN_MC!K446="","*",FN_MC!K446)</f>
        <v>*</v>
      </c>
      <c r="O444" s="17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86" t="str">
        <f>IF(FN_MC!N447="","*",FN_MC!N447)</f>
        <v>-</v>
      </c>
      <c r="M445" s="97" t="str">
        <f>IF(FN_MC!J447="","*",FN_MC!J447)</f>
        <v>*</v>
      </c>
      <c r="N445" s="173" t="str">
        <f>IF(FN_MC!K447="","*",FN_MC!K447)</f>
        <v>*</v>
      </c>
      <c r="O445" s="17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86" t="str">
        <f>IF(FN_MC!N448="","*",FN_MC!N448)</f>
        <v>-</v>
      </c>
      <c r="M446" s="97" t="str">
        <f>IF(FN_MC!J448="","*",FN_MC!J448)</f>
        <v>*</v>
      </c>
      <c r="N446" s="173" t="str">
        <f>IF(FN_MC!K448="","*",FN_MC!K448)</f>
        <v>*</v>
      </c>
      <c r="O446" s="17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86" t="str">
        <f>IF(FN_MC!N449="","*",FN_MC!N449)</f>
        <v>-</v>
      </c>
      <c r="M447" s="97" t="str">
        <f>IF(FN_MC!J449="","*",FN_MC!J449)</f>
        <v>*</v>
      </c>
      <c r="N447" s="173" t="str">
        <f>IF(FN_MC!K449="","*",FN_MC!K449)</f>
        <v>*</v>
      </c>
      <c r="O447" s="17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86" t="str">
        <f>IF(FN_MC!N450="","*",FN_MC!N450)</f>
        <v>-</v>
      </c>
      <c r="M448" s="97" t="str">
        <f>IF(FN_MC!J450="","*",FN_MC!J450)</f>
        <v>*</v>
      </c>
      <c r="N448" s="173" t="str">
        <f>IF(FN_MC!K450="","*",FN_MC!K450)</f>
        <v>*</v>
      </c>
      <c r="O448" s="17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86" t="str">
        <f>IF(FN_MC!N451="","*",FN_MC!N451)</f>
        <v>-</v>
      </c>
      <c r="M449" s="97" t="str">
        <f>IF(FN_MC!J451="","*",FN_MC!J451)</f>
        <v>*</v>
      </c>
      <c r="N449" s="173" t="str">
        <f>IF(FN_MC!K451="","*",FN_MC!K451)</f>
        <v>*</v>
      </c>
      <c r="O449" s="17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86" t="str">
        <f>IF(FN_MC!N452="","*",FN_MC!N452)</f>
        <v>-</v>
      </c>
      <c r="M450" s="97" t="str">
        <f>IF(FN_MC!J452="","*",FN_MC!J452)</f>
        <v>*</v>
      </c>
      <c r="N450" s="173" t="str">
        <f>IF(FN_MC!K452="","*",FN_MC!K452)</f>
        <v>*</v>
      </c>
      <c r="O450" s="17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86" t="str">
        <f>IF(FN_MC!N453="","*",FN_MC!N453)</f>
        <v>-</v>
      </c>
      <c r="M451" s="97" t="str">
        <f>IF(FN_MC!J453="","*",FN_MC!J453)</f>
        <v>*</v>
      </c>
      <c r="N451" s="173" t="str">
        <f>IF(FN_MC!K453="","*",FN_MC!K453)</f>
        <v>*</v>
      </c>
      <c r="O451" s="17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86" t="str">
        <f>IF(FN_MC!N454="","*",FN_MC!N454)</f>
        <v>-</v>
      </c>
      <c r="M452" s="97" t="str">
        <f>IF(FN_MC!J454="","*",FN_MC!J454)</f>
        <v>*</v>
      </c>
      <c r="N452" s="173" t="str">
        <f>IF(FN_MC!K454="","*",FN_MC!K454)</f>
        <v>*</v>
      </c>
      <c r="O452" s="17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86" t="str">
        <f>IF(FN_MC!N455="","*",FN_MC!N455)</f>
        <v>-</v>
      </c>
      <c r="M453" s="97" t="str">
        <f>IF(FN_MC!J455="","*",FN_MC!J455)</f>
        <v>*</v>
      </c>
      <c r="N453" s="173" t="str">
        <f>IF(FN_MC!K455="","*",FN_MC!K455)</f>
        <v>*</v>
      </c>
      <c r="O453" s="17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86" t="str">
        <f>IF(FN_MC!N456="","*",FN_MC!N456)</f>
        <v>-</v>
      </c>
      <c r="M454" s="97" t="str">
        <f>IF(FN_MC!J456="","*",FN_MC!J456)</f>
        <v>*</v>
      </c>
      <c r="N454" s="173" t="str">
        <f>IF(FN_MC!K456="","*",FN_MC!K456)</f>
        <v>*</v>
      </c>
      <c r="O454" s="17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86" t="str">
        <f>IF(FN_MC!N457="","*",FN_MC!N457)</f>
        <v>-</v>
      </c>
      <c r="M455" s="97" t="str">
        <f>IF(FN_MC!J457="","*",FN_MC!J457)</f>
        <v>*</v>
      </c>
      <c r="N455" s="173" t="str">
        <f>IF(FN_MC!K457="","*",FN_MC!K457)</f>
        <v>*</v>
      </c>
      <c r="O455" s="17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86" t="str">
        <f>IF(FN_MC!N458="","*",FN_MC!N458)</f>
        <v>-</v>
      </c>
      <c r="M456" s="97" t="str">
        <f>IF(FN_MC!J458="","*",FN_MC!J458)</f>
        <v>*</v>
      </c>
      <c r="N456" s="173" t="str">
        <f>IF(FN_MC!K458="","*",FN_MC!K458)</f>
        <v>*</v>
      </c>
      <c r="O456" s="17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86" t="str">
        <f>IF(FN_MC!N459="","*",FN_MC!N459)</f>
        <v>-</v>
      </c>
      <c r="M457" s="97" t="str">
        <f>IF(FN_MC!J459="","*",FN_MC!J459)</f>
        <v>*</v>
      </c>
      <c r="N457" s="173" t="str">
        <f>IF(FN_MC!K459="","*",FN_MC!K459)</f>
        <v>*</v>
      </c>
      <c r="O457" s="17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86" t="str">
        <f>IF(FN_MC!N460="","*",FN_MC!N460)</f>
        <v>-</v>
      </c>
      <c r="M458" s="97" t="str">
        <f>IF(FN_MC!J460="","*",FN_MC!J460)</f>
        <v>*</v>
      </c>
      <c r="N458" s="173" t="str">
        <f>IF(FN_MC!K460="","*",FN_MC!K460)</f>
        <v>*</v>
      </c>
      <c r="O458" s="17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86" t="str">
        <f>IF(FN_MC!N461="","*",FN_MC!N461)</f>
        <v>-</v>
      </c>
      <c r="M459" s="97" t="str">
        <f>IF(FN_MC!J461="","*",FN_MC!J461)</f>
        <v>*</v>
      </c>
      <c r="N459" s="173" t="str">
        <f>IF(FN_MC!K461="","*",FN_MC!K461)</f>
        <v>*</v>
      </c>
      <c r="O459" s="17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86" t="str">
        <f>IF(FN_MC!N462="","*",FN_MC!N462)</f>
        <v>-</v>
      </c>
      <c r="M460" s="97" t="str">
        <f>IF(FN_MC!J462="","*",FN_MC!J462)</f>
        <v>*</v>
      </c>
      <c r="N460" s="173" t="str">
        <f>IF(FN_MC!K462="","*",FN_MC!K462)</f>
        <v>*</v>
      </c>
      <c r="O460" s="17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86" t="str">
        <f>IF(FN_MC!N463="","*",FN_MC!N463)</f>
        <v>-</v>
      </c>
      <c r="M461" s="97" t="str">
        <f>IF(FN_MC!J463="","*",FN_MC!J463)</f>
        <v>*</v>
      </c>
      <c r="N461" s="173" t="str">
        <f>IF(FN_MC!K463="","*",FN_MC!K463)</f>
        <v>*</v>
      </c>
      <c r="O461" s="17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86" t="str">
        <f>IF(FN_MC!N464="","*",FN_MC!N464)</f>
        <v>-</v>
      </c>
      <c r="M462" s="97" t="str">
        <f>IF(FN_MC!J464="","*",FN_MC!J464)</f>
        <v>*</v>
      </c>
      <c r="N462" s="173" t="str">
        <f>IF(FN_MC!K464="","*",FN_MC!K464)</f>
        <v>*</v>
      </c>
      <c r="O462" s="17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86" t="str">
        <f>IF(FN_MC!N465="","*",FN_MC!N465)</f>
        <v>-</v>
      </c>
      <c r="M463" s="97" t="str">
        <f>IF(FN_MC!J465="","*",FN_MC!J465)</f>
        <v>*</v>
      </c>
      <c r="N463" s="173" t="str">
        <f>IF(FN_MC!K465="","*",FN_MC!K465)</f>
        <v>*</v>
      </c>
      <c r="O463" s="17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86" t="str">
        <f>IF(FN_MC!N466="","*",FN_MC!N466)</f>
        <v>-</v>
      </c>
      <c r="M464" s="97" t="str">
        <f>IF(FN_MC!J466="","*",FN_MC!J466)</f>
        <v>*</v>
      </c>
      <c r="N464" s="173" t="str">
        <f>IF(FN_MC!K466="","*",FN_MC!K466)</f>
        <v>*</v>
      </c>
      <c r="O464" s="17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86" t="str">
        <f>IF(FN_MC!N467="","*",FN_MC!N467)</f>
        <v>-</v>
      </c>
      <c r="M465" s="97" t="str">
        <f>IF(FN_MC!J467="","*",FN_MC!J467)</f>
        <v>*</v>
      </c>
      <c r="N465" s="173" t="str">
        <f>IF(FN_MC!K467="","*",FN_MC!K467)</f>
        <v>*</v>
      </c>
      <c r="O465" s="17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86" t="str">
        <f>IF(FN_MC!N468="","*",FN_MC!N468)</f>
        <v>-</v>
      </c>
      <c r="M466" s="97" t="str">
        <f>IF(FN_MC!J468="","*",FN_MC!J468)</f>
        <v>*</v>
      </c>
      <c r="N466" s="173" t="str">
        <f>IF(FN_MC!K468="","*",FN_MC!K468)</f>
        <v>*</v>
      </c>
      <c r="O466" s="17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86" t="str">
        <f>IF(FN_MC!N469="","*",FN_MC!N469)</f>
        <v>-</v>
      </c>
      <c r="M467" s="97" t="str">
        <f>IF(FN_MC!J469="","*",FN_MC!J469)</f>
        <v>*</v>
      </c>
      <c r="N467" s="173" t="str">
        <f>IF(FN_MC!K469="","*",FN_MC!K469)</f>
        <v>*</v>
      </c>
      <c r="O467" s="17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86" t="str">
        <f>IF(FN_MC!N470="","*",FN_MC!N470)</f>
        <v>-</v>
      </c>
      <c r="M468" s="97" t="str">
        <f>IF(FN_MC!J470="","*",FN_MC!J470)</f>
        <v>*</v>
      </c>
      <c r="N468" s="173" t="str">
        <f>IF(FN_MC!K470="","*",FN_MC!K470)</f>
        <v>*</v>
      </c>
      <c r="O468" s="17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86" t="str">
        <f>IF(FN_MC!N471="","*",FN_MC!N471)</f>
        <v>-</v>
      </c>
      <c r="M469" s="97" t="str">
        <f>IF(FN_MC!J471="","*",FN_MC!J471)</f>
        <v>*</v>
      </c>
      <c r="N469" s="173" t="str">
        <f>IF(FN_MC!K471="","*",FN_MC!K471)</f>
        <v>*</v>
      </c>
      <c r="O469" s="17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86" t="str">
        <f>IF(FN_MC!N472="","*",FN_MC!N472)</f>
        <v>-</v>
      </c>
      <c r="M470" s="97" t="str">
        <f>IF(FN_MC!J472="","*",FN_MC!J472)</f>
        <v>*</v>
      </c>
      <c r="N470" s="173" t="str">
        <f>IF(FN_MC!K472="","*",FN_MC!K472)</f>
        <v>*</v>
      </c>
      <c r="O470" s="17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86" t="str">
        <f>IF(FN_MC!N473="","*",FN_MC!N473)</f>
        <v>-</v>
      </c>
      <c r="M471" s="97" t="str">
        <f>IF(FN_MC!J473="","*",FN_MC!J473)</f>
        <v>*</v>
      </c>
      <c r="N471" s="173" t="str">
        <f>IF(FN_MC!K473="","*",FN_MC!K473)</f>
        <v>*</v>
      </c>
      <c r="O471" s="17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86" t="str">
        <f>IF(FN_MC!N474="","*",FN_MC!N474)</f>
        <v>-</v>
      </c>
      <c r="M472" s="97" t="str">
        <f>IF(FN_MC!J474="","*",FN_MC!J474)</f>
        <v>*</v>
      </c>
      <c r="N472" s="173" t="str">
        <f>IF(FN_MC!K474="","*",FN_MC!K474)</f>
        <v>*</v>
      </c>
      <c r="O472" s="17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86" t="str">
        <f>IF(FN_MC!N475="","*",FN_MC!N475)</f>
        <v>-</v>
      </c>
      <c r="M473" s="97" t="str">
        <f>IF(FN_MC!J475="","*",FN_MC!J475)</f>
        <v>*</v>
      </c>
      <c r="N473" s="173" t="str">
        <f>IF(FN_MC!K475="","*",FN_MC!K475)</f>
        <v>*</v>
      </c>
      <c r="O473" s="17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86" t="str">
        <f>IF(FN_MC!N476="","*",FN_MC!N476)</f>
        <v>-</v>
      </c>
      <c r="M474" s="97" t="str">
        <f>IF(FN_MC!J476="","*",FN_MC!J476)</f>
        <v>*</v>
      </c>
      <c r="N474" s="173" t="str">
        <f>IF(FN_MC!K476="","*",FN_MC!K476)</f>
        <v>*</v>
      </c>
      <c r="O474" s="17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86" t="str">
        <f>IF(FN_MC!N477="","*",FN_MC!N477)</f>
        <v>-</v>
      </c>
      <c r="M475" s="97" t="str">
        <f>IF(FN_MC!J477="","*",FN_MC!J477)</f>
        <v>*</v>
      </c>
      <c r="N475" s="173" t="str">
        <f>IF(FN_MC!K477="","*",FN_MC!K477)</f>
        <v>*</v>
      </c>
      <c r="O475" s="17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86" t="str">
        <f>IF(FN_MC!N478="","*",FN_MC!N478)</f>
        <v>-</v>
      </c>
      <c r="M476" s="97" t="str">
        <f>IF(FN_MC!J478="","*",FN_MC!J478)</f>
        <v>*</v>
      </c>
      <c r="N476" s="173" t="str">
        <f>IF(FN_MC!K478="","*",FN_MC!K478)</f>
        <v>*</v>
      </c>
      <c r="O476" s="17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86" t="str">
        <f>IF(FN_MC!N479="","*",FN_MC!N479)</f>
        <v>-</v>
      </c>
      <c r="M477" s="97" t="str">
        <f>IF(FN_MC!J479="","*",FN_MC!J479)</f>
        <v>*</v>
      </c>
      <c r="N477" s="173" t="str">
        <f>IF(FN_MC!K479="","*",FN_MC!K479)</f>
        <v>*</v>
      </c>
      <c r="O477" s="17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86" t="str">
        <f>IF(FN_MC!N480="","*",FN_MC!N480)</f>
        <v>-</v>
      </c>
      <c r="M478" s="97" t="str">
        <f>IF(FN_MC!J480="","*",FN_MC!J480)</f>
        <v>*</v>
      </c>
      <c r="N478" s="173" t="str">
        <f>IF(FN_MC!K480="","*",FN_MC!K480)</f>
        <v>*</v>
      </c>
      <c r="O478" s="17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86" t="str">
        <f>IF(FN_MC!N481="","*",FN_MC!N481)</f>
        <v>-</v>
      </c>
      <c r="M479" s="97" t="str">
        <f>IF(FN_MC!J481="","*",FN_MC!J481)</f>
        <v>*</v>
      </c>
      <c r="N479" s="173" t="str">
        <f>IF(FN_MC!K481="","*",FN_MC!K481)</f>
        <v>*</v>
      </c>
      <c r="O479" s="17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86" t="str">
        <f>IF(FN_MC!N482="","*",FN_MC!N482)</f>
        <v>-</v>
      </c>
      <c r="M480" s="97" t="str">
        <f>IF(FN_MC!J482="","*",FN_MC!J482)</f>
        <v>*</v>
      </c>
      <c r="N480" s="173" t="str">
        <f>IF(FN_MC!K482="","*",FN_MC!K482)</f>
        <v>*</v>
      </c>
      <c r="O480" s="17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86" t="str">
        <f>IF(FN_MC!N483="","*",FN_MC!N483)</f>
        <v>-</v>
      </c>
      <c r="M481" s="97" t="str">
        <f>IF(FN_MC!J483="","*",FN_MC!J483)</f>
        <v>*</v>
      </c>
      <c r="N481" s="173" t="str">
        <f>IF(FN_MC!K483="","*",FN_MC!K483)</f>
        <v>*</v>
      </c>
      <c r="O481" s="17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86" t="str">
        <f>IF(FN_MC!N484="","*",FN_MC!N484)</f>
        <v>-</v>
      </c>
      <c r="M482" s="97" t="str">
        <f>IF(FN_MC!J484="","*",FN_MC!J484)</f>
        <v>*</v>
      </c>
      <c r="N482" s="173" t="str">
        <f>IF(FN_MC!K484="","*",FN_MC!K484)</f>
        <v>*</v>
      </c>
      <c r="O482" s="17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86" t="str">
        <f>IF(FN_MC!N485="","*",FN_MC!N485)</f>
        <v>-</v>
      </c>
      <c r="M483" s="97" t="str">
        <f>IF(FN_MC!J485="","*",FN_MC!J485)</f>
        <v>*</v>
      </c>
      <c r="N483" s="173" t="str">
        <f>IF(FN_MC!K485="","*",FN_MC!K485)</f>
        <v>*</v>
      </c>
      <c r="O483" s="17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86" t="str">
        <f>IF(FN_MC!N486="","*",FN_MC!N486)</f>
        <v>-</v>
      </c>
      <c r="M484" s="97" t="str">
        <f>IF(FN_MC!J486="","*",FN_MC!J486)</f>
        <v>*</v>
      </c>
      <c r="N484" s="173" t="str">
        <f>IF(FN_MC!K486="","*",FN_MC!K486)</f>
        <v>*</v>
      </c>
      <c r="O484" s="17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86" t="str">
        <f>IF(FN_MC!N487="","*",FN_MC!N487)</f>
        <v>-</v>
      </c>
      <c r="M485" s="97" t="str">
        <f>IF(FN_MC!J487="","*",FN_MC!J487)</f>
        <v>*</v>
      </c>
      <c r="N485" s="173" t="str">
        <f>IF(FN_MC!K487="","*",FN_MC!K487)</f>
        <v>*</v>
      </c>
      <c r="O485" s="17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86" t="str">
        <f>IF(FN_MC!N488="","*",FN_MC!N488)</f>
        <v>-</v>
      </c>
      <c r="M486" s="97" t="str">
        <f>IF(FN_MC!J488="","*",FN_MC!J488)</f>
        <v>*</v>
      </c>
      <c r="N486" s="173" t="str">
        <f>IF(FN_MC!K488="","*",FN_MC!K488)</f>
        <v>*</v>
      </c>
      <c r="O486" s="17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86" t="str">
        <f>IF(FN_MC!N489="","*",FN_MC!N489)</f>
        <v>-</v>
      </c>
      <c r="M487" s="97" t="str">
        <f>IF(FN_MC!J489="","*",FN_MC!J489)</f>
        <v>*</v>
      </c>
      <c r="N487" s="173" t="str">
        <f>IF(FN_MC!K489="","*",FN_MC!K489)</f>
        <v>*</v>
      </c>
      <c r="O487" s="17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86" t="str">
        <f>IF(FN_MC!N490="","*",FN_MC!N490)</f>
        <v>-</v>
      </c>
      <c r="M488" s="97" t="str">
        <f>IF(FN_MC!J490="","*",FN_MC!J490)</f>
        <v>*</v>
      </c>
      <c r="N488" s="173" t="str">
        <f>IF(FN_MC!K490="","*",FN_MC!K490)</f>
        <v>*</v>
      </c>
      <c r="O488" s="17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86" t="str">
        <f>IF(FN_MC!N491="","*",FN_MC!N491)</f>
        <v>-</v>
      </c>
      <c r="M489" s="97" t="str">
        <f>IF(FN_MC!J491="","*",FN_MC!J491)</f>
        <v>*</v>
      </c>
      <c r="N489" s="173" t="str">
        <f>IF(FN_MC!K491="","*",FN_MC!K491)</f>
        <v>*</v>
      </c>
      <c r="O489" s="17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86" t="str">
        <f>IF(FN_MC!N492="","*",FN_MC!N492)</f>
        <v>-</v>
      </c>
      <c r="M490" s="97" t="str">
        <f>IF(FN_MC!J492="","*",FN_MC!J492)</f>
        <v>*</v>
      </c>
      <c r="N490" s="173" t="str">
        <f>IF(FN_MC!K492="","*",FN_MC!K492)</f>
        <v>*</v>
      </c>
      <c r="O490" s="17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86" t="str">
        <f>IF(FN_MC!N493="","*",FN_MC!N493)</f>
        <v>-</v>
      </c>
      <c r="M491" s="97" t="str">
        <f>IF(FN_MC!J493="","*",FN_MC!J493)</f>
        <v>*</v>
      </c>
      <c r="N491" s="173" t="str">
        <f>IF(FN_MC!K493="","*",FN_MC!K493)</f>
        <v>*</v>
      </c>
      <c r="O491" s="17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86" t="str">
        <f>IF(FN_MC!N494="","*",FN_MC!N494)</f>
        <v>-</v>
      </c>
      <c r="M492" s="97" t="str">
        <f>IF(FN_MC!J494="","*",FN_MC!J494)</f>
        <v>*</v>
      </c>
      <c r="N492" s="173" t="str">
        <f>IF(FN_MC!K494="","*",FN_MC!K494)</f>
        <v>*</v>
      </c>
      <c r="O492" s="17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86" t="str">
        <f>IF(FN_MC!N495="","*",FN_MC!N495)</f>
        <v>-</v>
      </c>
      <c r="M493" s="97" t="str">
        <f>IF(FN_MC!J495="","*",FN_MC!J495)</f>
        <v>*</v>
      </c>
      <c r="N493" s="173" t="str">
        <f>IF(FN_MC!K495="","*",FN_MC!K495)</f>
        <v>*</v>
      </c>
      <c r="O493" s="17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86" t="str">
        <f>IF(FN_MC!N496="","*",FN_MC!N496)</f>
        <v>-</v>
      </c>
      <c r="M494" s="97" t="str">
        <f>IF(FN_MC!J496="","*",FN_MC!J496)</f>
        <v>*</v>
      </c>
      <c r="N494" s="173" t="str">
        <f>IF(FN_MC!K496="","*",FN_MC!K496)</f>
        <v>*</v>
      </c>
      <c r="O494" s="17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86" t="str">
        <f>IF(FN_MC!N497="","*",FN_MC!N497)</f>
        <v>-</v>
      </c>
      <c r="M495" s="97" t="str">
        <f>IF(FN_MC!J497="","*",FN_MC!J497)</f>
        <v>*</v>
      </c>
      <c r="N495" s="173" t="str">
        <f>IF(FN_MC!K497="","*",FN_MC!K497)</f>
        <v>*</v>
      </c>
      <c r="O495" s="17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86" t="str">
        <f>IF(FN_MC!N498="","*",FN_MC!N498)</f>
        <v>-</v>
      </c>
      <c r="M496" s="97" t="str">
        <f>IF(FN_MC!J498="","*",FN_MC!J498)</f>
        <v>*</v>
      </c>
      <c r="N496" s="173" t="str">
        <f>IF(FN_MC!K498="","*",FN_MC!K498)</f>
        <v>*</v>
      </c>
      <c r="O496" s="17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86" t="str">
        <f>IF(FN_MC!N499="","*",FN_MC!N499)</f>
        <v>-</v>
      </c>
      <c r="M497" s="97" t="str">
        <f>IF(FN_MC!J499="","*",FN_MC!J499)</f>
        <v>*</v>
      </c>
      <c r="N497" s="173" t="str">
        <f>IF(FN_MC!K499="","*",FN_MC!K499)</f>
        <v>*</v>
      </c>
      <c r="O497" s="17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86" t="str">
        <f>IF(FN_MC!N500="","*",FN_MC!N500)</f>
        <v>-</v>
      </c>
      <c r="M498" s="97" t="str">
        <f>IF(FN_MC!J500="","*",FN_MC!J500)</f>
        <v>*</v>
      </c>
      <c r="N498" s="173" t="str">
        <f>IF(FN_MC!K500="","*",FN_MC!K500)</f>
        <v>*</v>
      </c>
      <c r="O498" s="17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86" t="str">
        <f>IF(FN_MC!N501="","*",FN_MC!N501)</f>
        <v>-</v>
      </c>
      <c r="M499" s="97" t="str">
        <f>IF(FN_MC!J501="","*",FN_MC!J501)</f>
        <v>*</v>
      </c>
      <c r="N499" s="173" t="str">
        <f>IF(FN_MC!K501="","*",FN_MC!K501)</f>
        <v>*</v>
      </c>
      <c r="O499" s="17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86" t="str">
        <f>IF(FN_MC!N502="","*",FN_MC!N502)</f>
        <v>-</v>
      </c>
      <c r="M500" s="97" t="str">
        <f>IF(FN_MC!J502="","*",FN_MC!J502)</f>
        <v>*</v>
      </c>
      <c r="N500" s="173" t="str">
        <f>IF(FN_MC!K502="","*",FN_MC!K502)</f>
        <v>*</v>
      </c>
      <c r="O500" s="17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86" t="str">
        <f>IF(FN_MC!N503="","*",FN_MC!N503)</f>
        <v>-</v>
      </c>
      <c r="M501" s="97" t="str">
        <f>IF(FN_MC!J503="","*",FN_MC!J503)</f>
        <v>*</v>
      </c>
      <c r="N501" s="173" t="str">
        <f>IF(FN_MC!K503="","*",FN_MC!K503)</f>
        <v>*</v>
      </c>
      <c r="O501" s="17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86" t="str">
        <f>IF(FN_MC!N504="","*",FN_MC!N504)</f>
        <v>-</v>
      </c>
      <c r="M502" s="97" t="str">
        <f>IF(FN_MC!J504="","*",FN_MC!J504)</f>
        <v>*</v>
      </c>
      <c r="N502" s="173" t="str">
        <f>IF(FN_MC!K504="","*",FN_MC!K504)</f>
        <v>*</v>
      </c>
      <c r="O502" s="17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86" t="str">
        <f>IF(FN_MC!N505="","*",FN_MC!N505)</f>
        <v>-</v>
      </c>
      <c r="M503" s="97" t="str">
        <f>IF(FN_MC!J505="","*",FN_MC!J505)</f>
        <v>*</v>
      </c>
      <c r="N503" s="173" t="str">
        <f>IF(FN_MC!K505="","*",FN_MC!K505)</f>
        <v>*</v>
      </c>
      <c r="O503" s="17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86" t="str">
        <f>IF(FN_MC!N506="","*",FN_MC!N506)</f>
        <v>-</v>
      </c>
      <c r="M504" s="97" t="str">
        <f>IF(FN_MC!J506="","*",FN_MC!J506)</f>
        <v>*</v>
      </c>
      <c r="N504" s="173" t="str">
        <f>IF(FN_MC!K506="","*",FN_MC!K506)</f>
        <v>*</v>
      </c>
      <c r="O504" s="17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86" t="str">
        <f>IF(FN_MC!N507="","*",FN_MC!N507)</f>
        <v>-</v>
      </c>
      <c r="M505" s="97" t="str">
        <f>IF(FN_MC!J507="","*",FN_MC!J507)</f>
        <v>*</v>
      </c>
      <c r="N505" s="173" t="str">
        <f>IF(FN_MC!K507="","*",FN_MC!K507)</f>
        <v>*</v>
      </c>
      <c r="O505" s="17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86" t="str">
        <f>IF(FN_MC!N508="","*",FN_MC!N508)</f>
        <v>-</v>
      </c>
      <c r="M506" s="97" t="str">
        <f>IF(FN_MC!J508="","*",FN_MC!J508)</f>
        <v>*</v>
      </c>
      <c r="N506" s="173" t="str">
        <f>IF(FN_MC!K508="","*",FN_MC!K508)</f>
        <v>*</v>
      </c>
      <c r="O506" s="17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86" t="str">
        <f>IF(FN_MC!N509="","*",FN_MC!N509)</f>
        <v>-</v>
      </c>
      <c r="M507" s="97" t="str">
        <f>IF(FN_MC!J509="","*",FN_MC!J509)</f>
        <v>*</v>
      </c>
      <c r="N507" s="173" t="str">
        <f>IF(FN_MC!K509="","*",FN_MC!K509)</f>
        <v>*</v>
      </c>
      <c r="O507" s="17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86" t="str">
        <f>IF(FN_MC!N510="","*",FN_MC!N510)</f>
        <v>-</v>
      </c>
      <c r="M508" s="97" t="str">
        <f>IF(FN_MC!J510="","*",FN_MC!J510)</f>
        <v>*</v>
      </c>
      <c r="N508" s="173" t="str">
        <f>IF(FN_MC!K510="","*",FN_MC!K510)</f>
        <v>*</v>
      </c>
      <c r="O508" s="17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86" t="str">
        <f>IF(FN_MC!N511="","*",FN_MC!N511)</f>
        <v>-</v>
      </c>
      <c r="M509" s="97" t="str">
        <f>IF(FN_MC!J511="","*",FN_MC!J511)</f>
        <v>*</v>
      </c>
      <c r="N509" s="173" t="str">
        <f>IF(FN_MC!K511="","*",FN_MC!K511)</f>
        <v>*</v>
      </c>
      <c r="O509" s="17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86" t="str">
        <f>IF(FN_MC!N512="","*",FN_MC!N512)</f>
        <v>-</v>
      </c>
      <c r="M510" s="97" t="str">
        <f>IF(FN_MC!J512="","*",FN_MC!J512)</f>
        <v>*</v>
      </c>
      <c r="N510" s="173" t="str">
        <f>IF(FN_MC!K512="","*",FN_MC!K512)</f>
        <v>*</v>
      </c>
      <c r="O510" s="17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86" t="str">
        <f>IF(FN_MC!N513="","*",FN_MC!N513)</f>
        <v>-</v>
      </c>
      <c r="M511" s="97" t="str">
        <f>IF(FN_MC!J513="","*",FN_MC!J513)</f>
        <v>*</v>
      </c>
      <c r="N511" s="173" t="str">
        <f>IF(FN_MC!K513="","*",FN_MC!K513)</f>
        <v>*</v>
      </c>
      <c r="O511" s="17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86" t="str">
        <f>IF(FN_MC!N514="","*",FN_MC!N514)</f>
        <v>-</v>
      </c>
      <c r="M512" s="97" t="str">
        <f>IF(FN_MC!J514="","*",FN_MC!J514)</f>
        <v>*</v>
      </c>
      <c r="N512" s="173" t="str">
        <f>IF(FN_MC!K514="","*",FN_MC!K514)</f>
        <v>*</v>
      </c>
      <c r="O512" s="17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86" t="str">
        <f>IF(FN_MC!N515="","*",FN_MC!N515)</f>
        <v>-</v>
      </c>
      <c r="M513" s="97" t="str">
        <f>IF(FN_MC!J515="","*",FN_MC!J515)</f>
        <v>*</v>
      </c>
      <c r="N513" s="173" t="str">
        <f>IF(FN_MC!K515="","*",FN_MC!K515)</f>
        <v>*</v>
      </c>
      <c r="O513" s="17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86" t="str">
        <f>IF(FN_MC!N516="","*",FN_MC!N516)</f>
        <v>-</v>
      </c>
      <c r="M514" s="97" t="str">
        <f>IF(FN_MC!J516="","*",FN_MC!J516)</f>
        <v>*</v>
      </c>
      <c r="N514" s="173" t="str">
        <f>IF(FN_MC!K516="","*",FN_MC!K516)</f>
        <v>*</v>
      </c>
      <c r="O514" s="17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86" t="str">
        <f>IF(FN_MC!N517="","*",FN_MC!N517)</f>
        <v>-</v>
      </c>
      <c r="M515" s="97" t="str">
        <f>IF(FN_MC!J517="","*",FN_MC!J517)</f>
        <v>*</v>
      </c>
      <c r="N515" s="173" t="str">
        <f>IF(FN_MC!K517="","*",FN_MC!K517)</f>
        <v>*</v>
      </c>
      <c r="O515" s="17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86" t="str">
        <f>IF(FN_MC!N518="","*",FN_MC!N518)</f>
        <v>-</v>
      </c>
      <c r="M516" s="97" t="str">
        <f>IF(FN_MC!J518="","*",FN_MC!J518)</f>
        <v>*</v>
      </c>
      <c r="N516" s="173" t="str">
        <f>IF(FN_MC!K518="","*",FN_MC!K518)</f>
        <v>*</v>
      </c>
      <c r="O516" s="17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86" t="str">
        <f>IF(FN_MC!N519="","*",FN_MC!N519)</f>
        <v>-</v>
      </c>
      <c r="M517" s="97" t="str">
        <f>IF(FN_MC!J519="","*",FN_MC!J519)</f>
        <v>*</v>
      </c>
      <c r="N517" s="173" t="str">
        <f>IF(FN_MC!K519="","*",FN_MC!K519)</f>
        <v>*</v>
      </c>
      <c r="O517" s="17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86" t="str">
        <f>IF(FN_MC!N520="","*",FN_MC!N520)</f>
        <v>-</v>
      </c>
      <c r="M518" s="97" t="str">
        <f>IF(FN_MC!J520="","*",FN_MC!J520)</f>
        <v>*</v>
      </c>
      <c r="N518" s="173" t="str">
        <f>IF(FN_MC!K520="","*",FN_MC!K520)</f>
        <v>*</v>
      </c>
      <c r="O518" s="17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86" t="str">
        <f>IF(FN_MC!N521="","*",FN_MC!N521)</f>
        <v>-</v>
      </c>
      <c r="M519" s="97" t="str">
        <f>IF(FN_MC!J521="","*",FN_MC!J521)</f>
        <v>*</v>
      </c>
      <c r="N519" s="173" t="str">
        <f>IF(FN_MC!K521="","*",FN_MC!K521)</f>
        <v>*</v>
      </c>
      <c r="O519" s="17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86" t="str">
        <f>IF(FN_MC!N522="","*",FN_MC!N522)</f>
        <v>-</v>
      </c>
      <c r="M520" s="97" t="str">
        <f>IF(FN_MC!J522="","*",FN_MC!J522)</f>
        <v>*</v>
      </c>
      <c r="N520" s="173" t="str">
        <f>IF(FN_MC!K522="","*",FN_MC!K522)</f>
        <v>*</v>
      </c>
      <c r="O520" s="17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86" t="str">
        <f>IF(FN_MC!N523="","*",FN_MC!N523)</f>
        <v>-</v>
      </c>
      <c r="M521" s="97" t="str">
        <f>IF(FN_MC!J523="","*",FN_MC!J523)</f>
        <v>*</v>
      </c>
      <c r="N521" s="173" t="str">
        <f>IF(FN_MC!K523="","*",FN_MC!K523)</f>
        <v>*</v>
      </c>
      <c r="O521" s="17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86" t="str">
        <f>IF(FN_MC!N524="","*",FN_MC!N524)</f>
        <v>-</v>
      </c>
      <c r="M522" s="97" t="str">
        <f>IF(FN_MC!J524="","*",FN_MC!J524)</f>
        <v>*</v>
      </c>
      <c r="N522" s="173" t="str">
        <f>IF(FN_MC!K524="","*",FN_MC!K524)</f>
        <v>*</v>
      </c>
      <c r="O522" s="17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86" t="str">
        <f>IF(FN_MC!N525="","*",FN_MC!N525)</f>
        <v>-</v>
      </c>
      <c r="M523" s="97" t="str">
        <f>IF(FN_MC!J525="","*",FN_MC!J525)</f>
        <v>*</v>
      </c>
      <c r="N523" s="173" t="str">
        <f>IF(FN_MC!K525="","*",FN_MC!K525)</f>
        <v>*</v>
      </c>
      <c r="O523" s="17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86" t="str">
        <f>IF(FN_MC!N526="","*",FN_MC!N526)</f>
        <v>-</v>
      </c>
      <c r="M524" s="97" t="str">
        <f>IF(FN_MC!J526="","*",FN_MC!J526)</f>
        <v>*</v>
      </c>
      <c r="N524" s="173" t="str">
        <f>IF(FN_MC!K526="","*",FN_MC!K526)</f>
        <v>*</v>
      </c>
      <c r="O524" s="17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86" t="str">
        <f>IF(FN_MC!N527="","*",FN_MC!N527)</f>
        <v>-</v>
      </c>
      <c r="M525" s="97" t="str">
        <f>IF(FN_MC!J527="","*",FN_MC!J527)</f>
        <v>*</v>
      </c>
      <c r="N525" s="173" t="str">
        <f>IF(FN_MC!K527="","*",FN_MC!K527)</f>
        <v>*</v>
      </c>
      <c r="O525" s="17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86" t="str">
        <f>IF(FN_MC!N528="","*",FN_MC!N528)</f>
        <v>-</v>
      </c>
      <c r="M526" s="97" t="str">
        <f>IF(FN_MC!J528="","*",FN_MC!J528)</f>
        <v>*</v>
      </c>
      <c r="N526" s="173" t="str">
        <f>IF(FN_MC!K528="","*",FN_MC!K528)</f>
        <v>*</v>
      </c>
      <c r="O526" s="17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86" t="str">
        <f>IF(FN_MC!N529="","*",FN_MC!N529)</f>
        <v>-</v>
      </c>
      <c r="M527" s="97" t="str">
        <f>IF(FN_MC!J529="","*",FN_MC!J529)</f>
        <v>*</v>
      </c>
      <c r="N527" s="173" t="str">
        <f>IF(FN_MC!K529="","*",FN_MC!K529)</f>
        <v>*</v>
      </c>
      <c r="O527" s="17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86" t="str">
        <f>IF(FN_MC!N530="","*",FN_MC!N530)</f>
        <v>-</v>
      </c>
      <c r="M528" s="97" t="str">
        <f>IF(FN_MC!J530="","*",FN_MC!J530)</f>
        <v>*</v>
      </c>
      <c r="N528" s="173" t="str">
        <f>IF(FN_MC!K530="","*",FN_MC!K530)</f>
        <v>*</v>
      </c>
      <c r="O528" s="17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86" t="str">
        <f>IF(FN_MC!N531="","*",FN_MC!N531)</f>
        <v>-</v>
      </c>
      <c r="M529" s="97" t="str">
        <f>IF(FN_MC!J531="","*",FN_MC!J531)</f>
        <v>*</v>
      </c>
      <c r="N529" s="173" t="str">
        <f>IF(FN_MC!K531="","*",FN_MC!K531)</f>
        <v>*</v>
      </c>
      <c r="O529" s="17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86" t="str">
        <f>IF(FN_MC!N532="","*",FN_MC!N532)</f>
        <v>-</v>
      </c>
      <c r="M530" s="97" t="str">
        <f>IF(FN_MC!J532="","*",FN_MC!J532)</f>
        <v>*</v>
      </c>
      <c r="N530" s="173" t="str">
        <f>IF(FN_MC!K532="","*",FN_MC!K532)</f>
        <v>*</v>
      </c>
      <c r="O530" s="17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86" t="str">
        <f>IF(FN_MC!N533="","*",FN_MC!N533)</f>
        <v>-</v>
      </c>
      <c r="M531" s="97" t="str">
        <f>IF(FN_MC!J533="","*",FN_MC!J533)</f>
        <v>*</v>
      </c>
      <c r="N531" s="173" t="str">
        <f>IF(FN_MC!K533="","*",FN_MC!K533)</f>
        <v>*</v>
      </c>
      <c r="O531" s="17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86" t="str">
        <f>IF(FN_MC!N534="","*",FN_MC!N534)</f>
        <v>-</v>
      </c>
      <c r="M532" s="97" t="str">
        <f>IF(FN_MC!J534="","*",FN_MC!J534)</f>
        <v>*</v>
      </c>
      <c r="N532" s="173" t="str">
        <f>IF(FN_MC!K534="","*",FN_MC!K534)</f>
        <v>*</v>
      </c>
      <c r="O532" s="17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86" t="str">
        <f>IF(FN_MC!N535="","*",FN_MC!N535)</f>
        <v>-</v>
      </c>
      <c r="M533" s="97" t="str">
        <f>IF(FN_MC!J535="","*",FN_MC!J535)</f>
        <v>*</v>
      </c>
      <c r="N533" s="173" t="str">
        <f>IF(FN_MC!K535="","*",FN_MC!K535)</f>
        <v>*</v>
      </c>
      <c r="O533" s="17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86" t="str">
        <f>IF(FN_MC!N536="","*",FN_MC!N536)</f>
        <v>-</v>
      </c>
      <c r="M534" s="97" t="str">
        <f>IF(FN_MC!J536="","*",FN_MC!J536)</f>
        <v>*</v>
      </c>
      <c r="N534" s="173" t="str">
        <f>IF(FN_MC!K536="","*",FN_MC!K536)</f>
        <v>*</v>
      </c>
      <c r="O534" s="17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86" t="str">
        <f>IF(FN_MC!N537="","*",FN_MC!N537)</f>
        <v>-</v>
      </c>
      <c r="M535" s="97" t="str">
        <f>IF(FN_MC!J537="","*",FN_MC!J537)</f>
        <v>*</v>
      </c>
      <c r="N535" s="173" t="str">
        <f>IF(FN_MC!K537="","*",FN_MC!K537)</f>
        <v>*</v>
      </c>
      <c r="O535" s="17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86" t="str">
        <f>IF(FN_MC!N538="","*",FN_MC!N538)</f>
        <v>-</v>
      </c>
      <c r="M536" s="97" t="str">
        <f>IF(FN_MC!J538="","*",FN_MC!J538)</f>
        <v>*</v>
      </c>
      <c r="N536" s="173" t="str">
        <f>IF(FN_MC!K538="","*",FN_MC!K538)</f>
        <v>*</v>
      </c>
      <c r="O536" s="17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86" t="str">
        <f>IF(FN_MC!N539="","*",FN_MC!N539)</f>
        <v>-</v>
      </c>
      <c r="M537" s="97" t="str">
        <f>IF(FN_MC!J539="","*",FN_MC!J539)</f>
        <v>*</v>
      </c>
      <c r="N537" s="173" t="str">
        <f>IF(FN_MC!K539="","*",FN_MC!K539)</f>
        <v>*</v>
      </c>
      <c r="O537" s="17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86" t="str">
        <f>IF(FN_MC!N540="","*",FN_MC!N540)</f>
        <v>-</v>
      </c>
      <c r="M538" s="97" t="str">
        <f>IF(FN_MC!J540="","*",FN_MC!J540)</f>
        <v>*</v>
      </c>
      <c r="N538" s="173" t="str">
        <f>IF(FN_MC!K540="","*",FN_MC!K540)</f>
        <v>*</v>
      </c>
      <c r="O538" s="17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86" t="str">
        <f>IF(FN_MC!N541="","*",FN_MC!N541)</f>
        <v>-</v>
      </c>
      <c r="M539" s="97" t="str">
        <f>IF(FN_MC!J541="","*",FN_MC!J541)</f>
        <v>*</v>
      </c>
      <c r="N539" s="173" t="str">
        <f>IF(FN_MC!K541="","*",FN_MC!K541)</f>
        <v>*</v>
      </c>
      <c r="O539" s="17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86" t="str">
        <f>IF(FN_MC!N542="","*",FN_MC!N542)</f>
        <v>-</v>
      </c>
      <c r="M540" s="97" t="str">
        <f>IF(FN_MC!J542="","*",FN_MC!J542)</f>
        <v>*</v>
      </c>
      <c r="N540" s="173" t="str">
        <f>IF(FN_MC!K542="","*",FN_MC!K542)</f>
        <v>*</v>
      </c>
      <c r="O540" s="17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86" t="str">
        <f>IF(FN_MC!N543="","*",FN_MC!N543)</f>
        <v>-</v>
      </c>
      <c r="M541" s="97" t="str">
        <f>IF(FN_MC!J543="","*",FN_MC!J543)</f>
        <v>*</v>
      </c>
      <c r="N541" s="173" t="str">
        <f>IF(FN_MC!K543="","*",FN_MC!K543)</f>
        <v>*</v>
      </c>
      <c r="O541" s="17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86" t="str">
        <f>IF(FN_MC!N544="","*",FN_MC!N544)</f>
        <v>-</v>
      </c>
      <c r="M542" s="97" t="str">
        <f>IF(FN_MC!J544="","*",FN_MC!J544)</f>
        <v>*</v>
      </c>
      <c r="N542" s="173" t="str">
        <f>IF(FN_MC!K544="","*",FN_MC!K544)</f>
        <v>*</v>
      </c>
      <c r="O542" s="17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86" t="str">
        <f>IF(FN_MC!N545="","*",FN_MC!N545)</f>
        <v>-</v>
      </c>
      <c r="M543" s="97" t="str">
        <f>IF(FN_MC!J545="","*",FN_MC!J545)</f>
        <v>*</v>
      </c>
      <c r="N543" s="173" t="str">
        <f>IF(FN_MC!K545="","*",FN_MC!K545)</f>
        <v>*</v>
      </c>
      <c r="O543" s="17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86" t="str">
        <f>IF(FN_MC!N546="","*",FN_MC!N546)</f>
        <v>-</v>
      </c>
      <c r="M544" s="97" t="str">
        <f>IF(FN_MC!J546="","*",FN_MC!J546)</f>
        <v>*</v>
      </c>
      <c r="N544" s="173" t="str">
        <f>IF(FN_MC!K546="","*",FN_MC!K546)</f>
        <v>*</v>
      </c>
      <c r="O544" s="17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86" t="str">
        <f>IF(FN_MC!N547="","*",FN_MC!N547)</f>
        <v>-</v>
      </c>
      <c r="M545" s="97" t="str">
        <f>IF(FN_MC!J547="","*",FN_MC!J547)</f>
        <v>*</v>
      </c>
      <c r="N545" s="173" t="str">
        <f>IF(FN_MC!K547="","*",FN_MC!K547)</f>
        <v>*</v>
      </c>
      <c r="O545" s="17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86" t="str">
        <f>IF(FN_MC!N548="","*",FN_MC!N548)</f>
        <v>-</v>
      </c>
      <c r="M546" s="97" t="str">
        <f>IF(FN_MC!J548="","*",FN_MC!J548)</f>
        <v>*</v>
      </c>
      <c r="N546" s="173" t="str">
        <f>IF(FN_MC!K548="","*",FN_MC!K548)</f>
        <v>*</v>
      </c>
      <c r="O546" s="17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86" t="str">
        <f>IF(FN_MC!N549="","*",FN_MC!N549)</f>
        <v>-</v>
      </c>
      <c r="M547" s="97" t="str">
        <f>IF(FN_MC!J549="","*",FN_MC!J549)</f>
        <v>*</v>
      </c>
      <c r="N547" s="173" t="str">
        <f>IF(FN_MC!K549="","*",FN_MC!K549)</f>
        <v>*</v>
      </c>
      <c r="O547" s="17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86" t="str">
        <f>IF(FN_MC!N550="","*",FN_MC!N550)</f>
        <v>-</v>
      </c>
      <c r="M548" s="97" t="str">
        <f>IF(FN_MC!J550="","*",FN_MC!J550)</f>
        <v>*</v>
      </c>
      <c r="N548" s="173" t="str">
        <f>IF(FN_MC!K550="","*",FN_MC!K550)</f>
        <v>*</v>
      </c>
      <c r="O548" s="17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86" t="str">
        <f>IF(FN_MC!N551="","*",FN_MC!N551)</f>
        <v>-</v>
      </c>
      <c r="M549" s="97" t="str">
        <f>IF(FN_MC!J551="","*",FN_MC!J551)</f>
        <v>*</v>
      </c>
      <c r="N549" s="173" t="str">
        <f>IF(FN_MC!K551="","*",FN_MC!K551)</f>
        <v>*</v>
      </c>
      <c r="O549" s="17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86" t="str">
        <f>IF(FN_MC!N552="","*",FN_MC!N552)</f>
        <v>-</v>
      </c>
      <c r="M550" s="97" t="str">
        <f>IF(FN_MC!J552="","*",FN_MC!J552)</f>
        <v>*</v>
      </c>
      <c r="N550" s="173" t="str">
        <f>IF(FN_MC!K552="","*",FN_MC!K552)</f>
        <v>*</v>
      </c>
      <c r="O550" s="17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86" t="str">
        <f>IF(FN_MC!N553="","*",FN_MC!N553)</f>
        <v>-</v>
      </c>
      <c r="M551" s="97" t="str">
        <f>IF(FN_MC!J553="","*",FN_MC!J553)</f>
        <v>*</v>
      </c>
      <c r="N551" s="173" t="str">
        <f>IF(FN_MC!K553="","*",FN_MC!K553)</f>
        <v>*</v>
      </c>
      <c r="O551" s="17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86" t="str">
        <f>IF(FN_MC!N554="","*",FN_MC!N554)</f>
        <v>-</v>
      </c>
      <c r="M552" s="97" t="str">
        <f>IF(FN_MC!J554="","*",FN_MC!J554)</f>
        <v>*</v>
      </c>
      <c r="N552" s="173" t="str">
        <f>IF(FN_MC!K554="","*",FN_MC!K554)</f>
        <v>*</v>
      </c>
      <c r="O552" s="17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86" t="str">
        <f>IF(FN_MC!N555="","*",FN_MC!N555)</f>
        <v>-</v>
      </c>
      <c r="M553" s="97" t="str">
        <f>IF(FN_MC!J555="","*",FN_MC!J555)</f>
        <v>*</v>
      </c>
      <c r="N553" s="173" t="str">
        <f>IF(FN_MC!K555="","*",FN_MC!K555)</f>
        <v>*</v>
      </c>
      <c r="O553" s="17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86" t="str">
        <f>IF(FN_MC!N556="","*",FN_MC!N556)</f>
        <v>-</v>
      </c>
      <c r="M554" s="97" t="str">
        <f>IF(FN_MC!J556="","*",FN_MC!J556)</f>
        <v>*</v>
      </c>
      <c r="N554" s="173" t="str">
        <f>IF(FN_MC!K556="","*",FN_MC!K556)</f>
        <v>*</v>
      </c>
      <c r="O554" s="17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86" t="str">
        <f>IF(FN_MC!N557="","*",FN_MC!N557)</f>
        <v>-</v>
      </c>
      <c r="M555" s="97" t="str">
        <f>IF(FN_MC!J557="","*",FN_MC!J557)</f>
        <v>*</v>
      </c>
      <c r="N555" s="173" t="str">
        <f>IF(FN_MC!K557="","*",FN_MC!K557)</f>
        <v>*</v>
      </c>
      <c r="O555" s="17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86" t="str">
        <f>IF(FN_MC!N558="","*",FN_MC!N558)</f>
        <v>-</v>
      </c>
      <c r="M556" s="97" t="str">
        <f>IF(FN_MC!J558="","*",FN_MC!J558)</f>
        <v>*</v>
      </c>
      <c r="N556" s="173" t="str">
        <f>IF(FN_MC!K558="","*",FN_MC!K558)</f>
        <v>*</v>
      </c>
      <c r="O556" s="17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86" t="str">
        <f>IF(FN_MC!N559="","*",FN_MC!N559)</f>
        <v>-</v>
      </c>
      <c r="M557" s="97" t="str">
        <f>IF(FN_MC!J559="","*",FN_MC!J559)</f>
        <v>*</v>
      </c>
      <c r="N557" s="173" t="str">
        <f>IF(FN_MC!K559="","*",FN_MC!K559)</f>
        <v>*</v>
      </c>
      <c r="O557" s="17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86" t="str">
        <f>IF(FN_MC!N560="","*",FN_MC!N560)</f>
        <v>-</v>
      </c>
      <c r="M558" s="97" t="str">
        <f>IF(FN_MC!J560="","*",FN_MC!J560)</f>
        <v>*</v>
      </c>
      <c r="N558" s="173" t="str">
        <f>IF(FN_MC!K560="","*",FN_MC!K560)</f>
        <v>*</v>
      </c>
      <c r="O558" s="17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86" t="str">
        <f>IF(FN_MC!N561="","*",FN_MC!N561)</f>
        <v>-</v>
      </c>
      <c r="M559" s="97" t="str">
        <f>IF(FN_MC!J561="","*",FN_MC!J561)</f>
        <v>*</v>
      </c>
      <c r="N559" s="173" t="str">
        <f>IF(FN_MC!K561="","*",FN_MC!K561)</f>
        <v>*</v>
      </c>
      <c r="O559" s="17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86" t="str">
        <f>IF(FN_MC!N562="","*",FN_MC!N562)</f>
        <v>-</v>
      </c>
      <c r="M560" s="97" t="str">
        <f>IF(FN_MC!J562="","*",FN_MC!J562)</f>
        <v>*</v>
      </c>
      <c r="N560" s="173" t="str">
        <f>IF(FN_MC!K562="","*",FN_MC!K562)</f>
        <v>*</v>
      </c>
      <c r="O560" s="17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86" t="str">
        <f>IF(FN_MC!N563="","*",FN_MC!N563)</f>
        <v>-</v>
      </c>
      <c r="M561" s="97" t="str">
        <f>IF(FN_MC!J563="","*",FN_MC!J563)</f>
        <v>*</v>
      </c>
      <c r="N561" s="173" t="str">
        <f>IF(FN_MC!K563="","*",FN_MC!K563)</f>
        <v>*</v>
      </c>
      <c r="O561" s="17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86" t="str">
        <f>IF(FN_MC!N564="","*",FN_MC!N564)</f>
        <v>-</v>
      </c>
      <c r="M562" s="97" t="str">
        <f>IF(FN_MC!J564="","*",FN_MC!J564)</f>
        <v>*</v>
      </c>
      <c r="N562" s="173" t="str">
        <f>IF(FN_MC!K564="","*",FN_MC!K564)</f>
        <v>*</v>
      </c>
      <c r="O562" s="17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86" t="str">
        <f>IF(FN_MC!N565="","*",FN_MC!N565)</f>
        <v>-</v>
      </c>
      <c r="M563" s="97" t="str">
        <f>IF(FN_MC!J565="","*",FN_MC!J565)</f>
        <v>*</v>
      </c>
      <c r="N563" s="173" t="str">
        <f>IF(FN_MC!K565="","*",FN_MC!K565)</f>
        <v>*</v>
      </c>
      <c r="O563" s="17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86" t="str">
        <f>IF(FN_MC!N566="","*",FN_MC!N566)</f>
        <v>-</v>
      </c>
      <c r="M564" s="97" t="str">
        <f>IF(FN_MC!J566="","*",FN_MC!J566)</f>
        <v>*</v>
      </c>
      <c r="N564" s="173" t="str">
        <f>IF(FN_MC!K566="","*",FN_MC!K566)</f>
        <v>*</v>
      </c>
      <c r="O564" s="17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86" t="str">
        <f>IF(FN_MC!N567="","*",FN_MC!N567)</f>
        <v>-</v>
      </c>
      <c r="M565" s="97" t="str">
        <f>IF(FN_MC!J567="","*",FN_MC!J567)</f>
        <v>*</v>
      </c>
      <c r="N565" s="173" t="str">
        <f>IF(FN_MC!K567="","*",FN_MC!K567)</f>
        <v>*</v>
      </c>
      <c r="O565" s="17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86" t="str">
        <f>IF(FN_MC!N568="","*",FN_MC!N568)</f>
        <v>-</v>
      </c>
      <c r="M566" s="97" t="str">
        <f>IF(FN_MC!J568="","*",FN_MC!J568)</f>
        <v>*</v>
      </c>
      <c r="N566" s="173" t="str">
        <f>IF(FN_MC!K568="","*",FN_MC!K568)</f>
        <v>*</v>
      </c>
      <c r="O566" s="17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86" t="str">
        <f>IF(FN_MC!N569="","*",FN_MC!N569)</f>
        <v>-</v>
      </c>
      <c r="M567" s="97" t="str">
        <f>IF(FN_MC!J569="","*",FN_MC!J569)</f>
        <v>*</v>
      </c>
      <c r="N567" s="173" t="str">
        <f>IF(FN_MC!K569="","*",FN_MC!K569)</f>
        <v>*</v>
      </c>
      <c r="O567" s="17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86" t="str">
        <f>IF(FN_MC!N570="","*",FN_MC!N570)</f>
        <v>-</v>
      </c>
      <c r="M568" s="97" t="str">
        <f>IF(FN_MC!J570="","*",FN_MC!J570)</f>
        <v>*</v>
      </c>
      <c r="N568" s="173" t="str">
        <f>IF(FN_MC!K570="","*",FN_MC!K570)</f>
        <v>*</v>
      </c>
      <c r="O568" s="17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86" t="str">
        <f>IF(FN_MC!N571="","*",FN_MC!N571)</f>
        <v>-</v>
      </c>
      <c r="M569" s="97" t="str">
        <f>IF(FN_MC!J571="","*",FN_MC!J571)</f>
        <v>*</v>
      </c>
      <c r="N569" s="173" t="str">
        <f>IF(FN_MC!K571="","*",FN_MC!K571)</f>
        <v>*</v>
      </c>
      <c r="O569" s="17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86" t="str">
        <f>IF(FN_MC!N572="","*",FN_MC!N572)</f>
        <v>-</v>
      </c>
      <c r="M570" s="97" t="str">
        <f>IF(FN_MC!J572="","*",FN_MC!J572)</f>
        <v>*</v>
      </c>
      <c r="N570" s="173" t="str">
        <f>IF(FN_MC!K572="","*",FN_MC!K572)</f>
        <v>*</v>
      </c>
      <c r="O570" s="17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86" t="str">
        <f>IF(FN_MC!N573="","*",FN_MC!N573)</f>
        <v>-</v>
      </c>
      <c r="M571" s="97" t="str">
        <f>IF(FN_MC!J573="","*",FN_MC!J573)</f>
        <v>*</v>
      </c>
      <c r="N571" s="173" t="str">
        <f>IF(FN_MC!K573="","*",FN_MC!K573)</f>
        <v>*</v>
      </c>
      <c r="O571" s="17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86" t="str">
        <f>IF(FN_MC!N574="","*",FN_MC!N574)</f>
        <v>-</v>
      </c>
      <c r="M572" s="97" t="str">
        <f>IF(FN_MC!J574="","*",FN_MC!J574)</f>
        <v>*</v>
      </c>
      <c r="N572" s="173" t="str">
        <f>IF(FN_MC!K574="","*",FN_MC!K574)</f>
        <v>*</v>
      </c>
      <c r="O572" s="17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86" t="str">
        <f>IF(FN_MC!N575="","*",FN_MC!N575)</f>
        <v>-</v>
      </c>
      <c r="M573" s="97" t="str">
        <f>IF(FN_MC!J575="","*",FN_MC!J575)</f>
        <v>*</v>
      </c>
      <c r="N573" s="173" t="str">
        <f>IF(FN_MC!K575="","*",FN_MC!K575)</f>
        <v>*</v>
      </c>
      <c r="O573" s="17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86" t="str">
        <f>IF(FN_MC!N576="","*",FN_MC!N576)</f>
        <v>-</v>
      </c>
      <c r="M574" s="97" t="str">
        <f>IF(FN_MC!J576="","*",FN_MC!J576)</f>
        <v>*</v>
      </c>
      <c r="N574" s="173" t="str">
        <f>IF(FN_MC!K576="","*",FN_MC!K576)</f>
        <v>*</v>
      </c>
      <c r="O574" s="17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86" t="str">
        <f>IF(FN_MC!N577="","*",FN_MC!N577)</f>
        <v>-</v>
      </c>
      <c r="M575" s="97" t="str">
        <f>IF(FN_MC!J577="","*",FN_MC!J577)</f>
        <v>*</v>
      </c>
      <c r="N575" s="173" t="str">
        <f>IF(FN_MC!K577="","*",FN_MC!K577)</f>
        <v>*</v>
      </c>
      <c r="O575" s="17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86" t="str">
        <f>IF(FN_MC!N578="","*",FN_MC!N578)</f>
        <v>-</v>
      </c>
      <c r="M576" s="97" t="str">
        <f>IF(FN_MC!J578="","*",FN_MC!J578)</f>
        <v>*</v>
      </c>
      <c r="N576" s="173" t="str">
        <f>IF(FN_MC!K578="","*",FN_MC!K578)</f>
        <v>*</v>
      </c>
      <c r="O576" s="17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86" t="str">
        <f>IF(FN_MC!N579="","*",FN_MC!N579)</f>
        <v>-</v>
      </c>
      <c r="M577" s="97" t="str">
        <f>IF(FN_MC!J579="","*",FN_MC!J579)</f>
        <v>*</v>
      </c>
      <c r="N577" s="173" t="str">
        <f>IF(FN_MC!K579="","*",FN_MC!K579)</f>
        <v>*</v>
      </c>
      <c r="O577" s="17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86" t="str">
        <f>IF(FN_MC!N580="","*",FN_MC!N580)</f>
        <v>-</v>
      </c>
      <c r="M578" s="97" t="str">
        <f>IF(FN_MC!J580="","*",FN_MC!J580)</f>
        <v>*</v>
      </c>
      <c r="N578" s="173" t="str">
        <f>IF(FN_MC!K580="","*",FN_MC!K580)</f>
        <v>*</v>
      </c>
      <c r="O578" s="17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86" t="str">
        <f>IF(FN_MC!N581="","*",FN_MC!N581)</f>
        <v>-</v>
      </c>
      <c r="M579" s="97" t="str">
        <f>IF(FN_MC!J581="","*",FN_MC!J581)</f>
        <v>*</v>
      </c>
      <c r="N579" s="173" t="str">
        <f>IF(FN_MC!K581="","*",FN_MC!K581)</f>
        <v>*</v>
      </c>
      <c r="O579" s="17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86" t="str">
        <f>IF(FN_MC!N582="","*",FN_MC!N582)</f>
        <v>-</v>
      </c>
      <c r="M580" s="97" t="str">
        <f>IF(FN_MC!J582="","*",FN_MC!J582)</f>
        <v>*</v>
      </c>
      <c r="N580" s="173" t="str">
        <f>IF(FN_MC!K582="","*",FN_MC!K582)</f>
        <v>*</v>
      </c>
      <c r="O580" s="17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86" t="str">
        <f>IF(FN_MC!N583="","*",FN_MC!N583)</f>
        <v>-</v>
      </c>
      <c r="M581" s="97" t="str">
        <f>IF(FN_MC!J583="","*",FN_MC!J583)</f>
        <v>*</v>
      </c>
      <c r="N581" s="173" t="str">
        <f>IF(FN_MC!K583="","*",FN_MC!K583)</f>
        <v>*</v>
      </c>
      <c r="O581" s="17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86" t="str">
        <f>IF(FN_MC!N584="","*",FN_MC!N584)</f>
        <v>-</v>
      </c>
      <c r="M582" s="97" t="str">
        <f>IF(FN_MC!J584="","*",FN_MC!J584)</f>
        <v>*</v>
      </c>
      <c r="N582" s="173" t="str">
        <f>IF(FN_MC!K584="","*",FN_MC!K584)</f>
        <v>*</v>
      </c>
      <c r="O582" s="17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86" t="str">
        <f>IF(FN_MC!N585="","*",FN_MC!N585)</f>
        <v>-</v>
      </c>
      <c r="M583" s="97" t="str">
        <f>IF(FN_MC!J585="","*",FN_MC!J585)</f>
        <v>*</v>
      </c>
      <c r="N583" s="173" t="str">
        <f>IF(FN_MC!K585="","*",FN_MC!K585)</f>
        <v>*</v>
      </c>
      <c r="O583" s="17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86" t="str">
        <f>IF(FN_MC!N586="","*",FN_MC!N586)</f>
        <v>-</v>
      </c>
      <c r="M584" s="97" t="str">
        <f>IF(FN_MC!J586="","*",FN_MC!J586)</f>
        <v>*</v>
      </c>
      <c r="N584" s="173" t="str">
        <f>IF(FN_MC!K586="","*",FN_MC!K586)</f>
        <v>*</v>
      </c>
      <c r="O584" s="17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86" t="str">
        <f>IF(FN_MC!N587="","*",FN_MC!N587)</f>
        <v>-</v>
      </c>
      <c r="M585" s="97" t="str">
        <f>IF(FN_MC!J587="","*",FN_MC!J587)</f>
        <v>*</v>
      </c>
      <c r="N585" s="173" t="str">
        <f>IF(FN_MC!K587="","*",FN_MC!K587)</f>
        <v>*</v>
      </c>
      <c r="O585" s="17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86" t="str">
        <f>IF(FN_MC!N588="","*",FN_MC!N588)</f>
        <v>-</v>
      </c>
      <c r="M586" s="97" t="str">
        <f>IF(FN_MC!J588="","*",FN_MC!J588)</f>
        <v>*</v>
      </c>
      <c r="N586" s="173" t="str">
        <f>IF(FN_MC!K588="","*",FN_MC!K588)</f>
        <v>*</v>
      </c>
      <c r="O586" s="17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86" t="str">
        <f>IF(FN_MC!N589="","*",FN_MC!N589)</f>
        <v>-</v>
      </c>
      <c r="M587" s="97" t="str">
        <f>IF(FN_MC!J589="","*",FN_MC!J589)</f>
        <v>*</v>
      </c>
      <c r="N587" s="173" t="str">
        <f>IF(FN_MC!K589="","*",FN_MC!K589)</f>
        <v>*</v>
      </c>
      <c r="O587" s="17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86" t="str">
        <f>IF(FN_MC!N590="","*",FN_MC!N590)</f>
        <v>-</v>
      </c>
      <c r="M588" s="97" t="str">
        <f>IF(FN_MC!J590="","*",FN_MC!J590)</f>
        <v>*</v>
      </c>
      <c r="N588" s="173" t="str">
        <f>IF(FN_MC!K590="","*",FN_MC!K590)</f>
        <v>*</v>
      </c>
      <c r="O588" s="17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86" t="str">
        <f>IF(FN_MC!N591="","*",FN_MC!N591)</f>
        <v>-</v>
      </c>
      <c r="M589" s="97" t="str">
        <f>IF(FN_MC!J591="","*",FN_MC!J591)</f>
        <v>*</v>
      </c>
      <c r="N589" s="173" t="str">
        <f>IF(FN_MC!K591="","*",FN_MC!K591)</f>
        <v>*</v>
      </c>
      <c r="O589" s="17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86" t="str">
        <f>IF(FN_MC!N592="","*",FN_MC!N592)</f>
        <v>-</v>
      </c>
      <c r="M590" s="97" t="str">
        <f>IF(FN_MC!J592="","*",FN_MC!J592)</f>
        <v>*</v>
      </c>
      <c r="N590" s="173" t="str">
        <f>IF(FN_MC!K592="","*",FN_MC!K592)</f>
        <v>*</v>
      </c>
      <c r="O590" s="17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86" t="str">
        <f>IF(FN_MC!N593="","*",FN_MC!N593)</f>
        <v>-</v>
      </c>
      <c r="M591" s="97" t="str">
        <f>IF(FN_MC!J593="","*",FN_MC!J593)</f>
        <v>*</v>
      </c>
      <c r="N591" s="173" t="str">
        <f>IF(FN_MC!K593="","*",FN_MC!K593)</f>
        <v>*</v>
      </c>
      <c r="O591" s="17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86" t="str">
        <f>IF(FN_MC!N594="","*",FN_MC!N594)</f>
        <v>-</v>
      </c>
      <c r="M592" s="97" t="str">
        <f>IF(FN_MC!J594="","*",FN_MC!J594)</f>
        <v>*</v>
      </c>
      <c r="N592" s="173" t="str">
        <f>IF(FN_MC!K594="","*",FN_MC!K594)</f>
        <v>*</v>
      </c>
      <c r="O592" s="17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86" t="str">
        <f>IF(FN_MC!N595="","*",FN_MC!N595)</f>
        <v>-</v>
      </c>
      <c r="M593" s="97" t="str">
        <f>IF(FN_MC!J595="","*",FN_MC!J595)</f>
        <v>*</v>
      </c>
      <c r="N593" s="173" t="str">
        <f>IF(FN_MC!K595="","*",FN_MC!K595)</f>
        <v>*</v>
      </c>
      <c r="O593" s="17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86" t="str">
        <f>IF(FN_MC!N596="","*",FN_MC!N596)</f>
        <v>-</v>
      </c>
      <c r="M594" s="97" t="str">
        <f>IF(FN_MC!J596="","*",FN_MC!J596)</f>
        <v>*</v>
      </c>
      <c r="N594" s="173" t="str">
        <f>IF(FN_MC!K596="","*",FN_MC!K596)</f>
        <v>*</v>
      </c>
      <c r="O594" s="17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86" t="str">
        <f>IF(FN_MC!N597="","*",FN_MC!N597)</f>
        <v>-</v>
      </c>
      <c r="M595" s="97" t="str">
        <f>IF(FN_MC!J597="","*",FN_MC!J597)</f>
        <v>*</v>
      </c>
      <c r="N595" s="173" t="str">
        <f>IF(FN_MC!K597="","*",FN_MC!K597)</f>
        <v>*</v>
      </c>
      <c r="O595" s="17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86" t="str">
        <f>IF(FN_MC!N598="","*",FN_MC!N598)</f>
        <v>-</v>
      </c>
      <c r="M596" s="97" t="str">
        <f>IF(FN_MC!J598="","*",FN_MC!J598)</f>
        <v>*</v>
      </c>
      <c r="N596" s="173" t="str">
        <f>IF(FN_MC!K598="","*",FN_MC!K598)</f>
        <v>*</v>
      </c>
      <c r="O596" s="17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86" t="str">
        <f>IF(FN_MC!N599="","*",FN_MC!N599)</f>
        <v>-</v>
      </c>
      <c r="M597" s="97" t="str">
        <f>IF(FN_MC!J599="","*",FN_MC!J599)</f>
        <v>*</v>
      </c>
      <c r="N597" s="173" t="str">
        <f>IF(FN_MC!K599="","*",FN_MC!K599)</f>
        <v>*</v>
      </c>
      <c r="O597" s="17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86" t="str">
        <f>IF(FN_MC!N600="","*",FN_MC!N600)</f>
        <v>-</v>
      </c>
      <c r="M598" s="97" t="str">
        <f>IF(FN_MC!J600="","*",FN_MC!J600)</f>
        <v>*</v>
      </c>
      <c r="N598" s="173" t="str">
        <f>IF(FN_MC!K600="","*",FN_MC!K600)</f>
        <v>*</v>
      </c>
      <c r="O598" s="17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86" t="str">
        <f>IF(FN_MC!N601="","*",FN_MC!N601)</f>
        <v>-</v>
      </c>
      <c r="M599" s="97" t="str">
        <f>IF(FN_MC!J601="","*",FN_MC!J601)</f>
        <v>*</v>
      </c>
      <c r="N599" s="173" t="str">
        <f>IF(FN_MC!K601="","*",FN_MC!K601)</f>
        <v>*</v>
      </c>
      <c r="O599" s="17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86" t="str">
        <f>IF(FN_MC!N602="","*",FN_MC!N602)</f>
        <v>-</v>
      </c>
      <c r="M600" s="97" t="str">
        <f>IF(FN_MC!J602="","*",FN_MC!J602)</f>
        <v>*</v>
      </c>
      <c r="N600" s="173" t="str">
        <f>IF(FN_MC!K602="","*",FN_MC!K602)</f>
        <v>*</v>
      </c>
      <c r="O600" s="17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86" t="str">
        <f>IF(FN_MC!N603="","*",FN_MC!N603)</f>
        <v>-</v>
      </c>
      <c r="M601" s="97" t="str">
        <f>IF(FN_MC!J603="","*",FN_MC!J603)</f>
        <v>*</v>
      </c>
      <c r="N601" s="173" t="str">
        <f>IF(FN_MC!K603="","*",FN_MC!K603)</f>
        <v>*</v>
      </c>
      <c r="O601" s="17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86" t="str">
        <f>IF(FN_MC!N604="","*",FN_MC!N604)</f>
        <v>-</v>
      </c>
      <c r="M602" s="97" t="str">
        <f>IF(FN_MC!J604="","*",FN_MC!J604)</f>
        <v>*</v>
      </c>
      <c r="N602" s="173" t="str">
        <f>IF(FN_MC!K604="","*",FN_MC!K604)</f>
        <v>*</v>
      </c>
      <c r="O602" s="17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86" t="str">
        <f>IF(FN_MC!N605="","*",FN_MC!N605)</f>
        <v>-</v>
      </c>
      <c r="M603" s="97" t="str">
        <f>IF(FN_MC!J605="","*",FN_MC!J605)</f>
        <v>*</v>
      </c>
      <c r="N603" s="173" t="str">
        <f>IF(FN_MC!K605="","*",FN_MC!K605)</f>
        <v>*</v>
      </c>
      <c r="O603" s="17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86" t="str">
        <f>IF(FN_MC!N606="","*",FN_MC!N606)</f>
        <v>-</v>
      </c>
      <c r="M604" s="97" t="str">
        <f>IF(FN_MC!J606="","*",FN_MC!J606)</f>
        <v>*</v>
      </c>
      <c r="N604" s="173" t="str">
        <f>IF(FN_MC!K606="","*",FN_MC!K606)</f>
        <v>*</v>
      </c>
      <c r="O604" s="17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86" t="str">
        <f>IF(FN_MC!N607="","*",FN_MC!N607)</f>
        <v>-</v>
      </c>
      <c r="M605" s="97" t="str">
        <f>IF(FN_MC!J607="","*",FN_MC!J607)</f>
        <v>*</v>
      </c>
      <c r="N605" s="173" t="str">
        <f>IF(FN_MC!K607="","*",FN_MC!K607)</f>
        <v>*</v>
      </c>
      <c r="O605" s="17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86" t="str">
        <f>IF(FN_MC!N608="","*",FN_MC!N608)</f>
        <v>-</v>
      </c>
      <c r="M606" s="97" t="str">
        <f>IF(FN_MC!J608="","*",FN_MC!J608)</f>
        <v>*</v>
      </c>
      <c r="N606" s="173" t="str">
        <f>IF(FN_MC!K608="","*",FN_MC!K608)</f>
        <v>*</v>
      </c>
      <c r="O606" s="17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86" t="str">
        <f>IF(FN_MC!N609="","*",FN_MC!N609)</f>
        <v>-</v>
      </c>
      <c r="M607" s="97" t="str">
        <f>IF(FN_MC!J609="","*",FN_MC!J609)</f>
        <v>*</v>
      </c>
      <c r="N607" s="173" t="str">
        <f>IF(FN_MC!K609="","*",FN_MC!K609)</f>
        <v>*</v>
      </c>
      <c r="O607" s="17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86" t="str">
        <f>IF(FN_MC!N610="","*",FN_MC!N610)</f>
        <v>-</v>
      </c>
      <c r="M608" s="97" t="str">
        <f>IF(FN_MC!J610="","*",FN_MC!J610)</f>
        <v>*</v>
      </c>
      <c r="N608" s="173" t="str">
        <f>IF(FN_MC!K610="","*",FN_MC!K610)</f>
        <v>*</v>
      </c>
      <c r="O608" s="17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86" t="str">
        <f>IF(FN_MC!N611="","*",FN_MC!N611)</f>
        <v>-</v>
      </c>
      <c r="M609" s="97" t="str">
        <f>IF(FN_MC!J611="","*",FN_MC!J611)</f>
        <v>*</v>
      </c>
      <c r="N609" s="173" t="str">
        <f>IF(FN_MC!K611="","*",FN_MC!K611)</f>
        <v>*</v>
      </c>
      <c r="O609" s="17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86" t="str">
        <f>IF(FN_MC!N612="","*",FN_MC!N612)</f>
        <v>-</v>
      </c>
      <c r="M610" s="97" t="str">
        <f>IF(FN_MC!J612="","*",FN_MC!J612)</f>
        <v>*</v>
      </c>
      <c r="N610" s="173" t="str">
        <f>IF(FN_MC!K612="","*",FN_MC!K612)</f>
        <v>*</v>
      </c>
      <c r="O610" s="17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86" t="str">
        <f>IF(FN_MC!N613="","*",FN_MC!N613)</f>
        <v>-</v>
      </c>
      <c r="M611" s="97" t="str">
        <f>IF(FN_MC!J613="","*",FN_MC!J613)</f>
        <v>*</v>
      </c>
      <c r="N611" s="173" t="str">
        <f>IF(FN_MC!K613="","*",FN_MC!K613)</f>
        <v>*</v>
      </c>
      <c r="O611" s="17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86" t="str">
        <f>IF(FN_MC!N614="","*",FN_MC!N614)</f>
        <v>-</v>
      </c>
      <c r="M612" s="97" t="str">
        <f>IF(FN_MC!J614="","*",FN_MC!J614)</f>
        <v>*</v>
      </c>
      <c r="N612" s="173" t="str">
        <f>IF(FN_MC!K614="","*",FN_MC!K614)</f>
        <v>*</v>
      </c>
      <c r="O612" s="17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86" t="str">
        <f>IF(FN_MC!N615="","*",FN_MC!N615)</f>
        <v>-</v>
      </c>
      <c r="M613" s="97" t="str">
        <f>IF(FN_MC!J615="","*",FN_MC!J615)</f>
        <v>*</v>
      </c>
      <c r="N613" s="173" t="str">
        <f>IF(FN_MC!K615="","*",FN_MC!K615)</f>
        <v>*</v>
      </c>
      <c r="O613" s="17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86" t="str">
        <f>IF(FN_MC!N616="","*",FN_MC!N616)</f>
        <v>-</v>
      </c>
      <c r="M614" s="97" t="str">
        <f>IF(FN_MC!J616="","*",FN_MC!J616)</f>
        <v>*</v>
      </c>
      <c r="N614" s="173" t="str">
        <f>IF(FN_MC!K616="","*",FN_MC!K616)</f>
        <v>*</v>
      </c>
      <c r="O614" s="17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86" t="str">
        <f>IF(FN_MC!N617="","*",FN_MC!N617)</f>
        <v>-</v>
      </c>
      <c r="M615" s="97" t="str">
        <f>IF(FN_MC!J617="","*",FN_MC!J617)</f>
        <v>*</v>
      </c>
      <c r="N615" s="173" t="str">
        <f>IF(FN_MC!K617="","*",FN_MC!K617)</f>
        <v>*</v>
      </c>
      <c r="O615" s="17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86" t="str">
        <f>IF(FN_MC!N618="","*",FN_MC!N618)</f>
        <v>-</v>
      </c>
      <c r="M616" s="97" t="str">
        <f>IF(FN_MC!J618="","*",FN_MC!J618)</f>
        <v>*</v>
      </c>
      <c r="N616" s="173" t="str">
        <f>IF(FN_MC!K618="","*",FN_MC!K618)</f>
        <v>*</v>
      </c>
      <c r="O616" s="17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86" t="str">
        <f>IF(FN_MC!N619="","*",FN_MC!N619)</f>
        <v>-</v>
      </c>
      <c r="M617" s="97" t="str">
        <f>IF(FN_MC!J619="","*",FN_MC!J619)</f>
        <v>*</v>
      </c>
      <c r="N617" s="173" t="str">
        <f>IF(FN_MC!K619="","*",FN_MC!K619)</f>
        <v>*</v>
      </c>
      <c r="O617" s="17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86" t="str">
        <f>IF(FN_MC!N620="","*",FN_MC!N620)</f>
        <v>-</v>
      </c>
      <c r="M618" s="97" t="str">
        <f>IF(FN_MC!J620="","*",FN_MC!J620)</f>
        <v>*</v>
      </c>
      <c r="N618" s="173" t="str">
        <f>IF(FN_MC!K620="","*",FN_MC!K620)</f>
        <v>*</v>
      </c>
      <c r="O618" s="17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86" t="str">
        <f>IF(FN_MC!N621="","*",FN_MC!N621)</f>
        <v>-</v>
      </c>
      <c r="M619" s="97" t="str">
        <f>IF(FN_MC!J621="","*",FN_MC!J621)</f>
        <v>*</v>
      </c>
      <c r="N619" s="173" t="str">
        <f>IF(FN_MC!K621="","*",FN_MC!K621)</f>
        <v>*</v>
      </c>
      <c r="O619" s="17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86" t="str">
        <f>IF(FN_MC!N622="","*",FN_MC!N622)</f>
        <v>-</v>
      </c>
      <c r="M620" s="97" t="str">
        <f>IF(FN_MC!J622="","*",FN_MC!J622)</f>
        <v>*</v>
      </c>
      <c r="N620" s="173" t="str">
        <f>IF(FN_MC!K622="","*",FN_MC!K622)</f>
        <v>*</v>
      </c>
      <c r="O620" s="17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86" t="str">
        <f>IF(FN_MC!N623="","*",FN_MC!N623)</f>
        <v>-</v>
      </c>
      <c r="M621" s="97" t="str">
        <f>IF(FN_MC!J623="","*",FN_MC!J623)</f>
        <v>*</v>
      </c>
      <c r="N621" s="173" t="str">
        <f>IF(FN_MC!K623="","*",FN_MC!K623)</f>
        <v>*</v>
      </c>
      <c r="O621" s="17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86" t="str">
        <f>IF(FN_MC!N624="","*",FN_MC!N624)</f>
        <v>-</v>
      </c>
      <c r="M622" s="97" t="str">
        <f>IF(FN_MC!J624="","*",FN_MC!J624)</f>
        <v>*</v>
      </c>
      <c r="N622" s="173" t="str">
        <f>IF(FN_MC!K624="","*",FN_MC!K624)</f>
        <v>*</v>
      </c>
      <c r="O622" s="17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86" t="str">
        <f>IF(FN_MC!N625="","*",FN_MC!N625)</f>
        <v>-</v>
      </c>
      <c r="M623" s="97" t="str">
        <f>IF(FN_MC!J625="","*",FN_MC!J625)</f>
        <v>*</v>
      </c>
      <c r="N623" s="173" t="str">
        <f>IF(FN_MC!K625="","*",FN_MC!K625)</f>
        <v>*</v>
      </c>
      <c r="O623" s="17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86" t="str">
        <f>IF(FN_MC!N626="","*",FN_MC!N626)</f>
        <v>-</v>
      </c>
      <c r="M624" s="97" t="str">
        <f>IF(FN_MC!J626="","*",FN_MC!J626)</f>
        <v>*</v>
      </c>
      <c r="N624" s="173" t="str">
        <f>IF(FN_MC!K626="","*",FN_MC!K626)</f>
        <v>*</v>
      </c>
      <c r="O624" s="17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86" t="str">
        <f>IF(FN_MC!N627="","*",FN_MC!N627)</f>
        <v>-</v>
      </c>
      <c r="M625" s="97" t="str">
        <f>IF(FN_MC!J627="","*",FN_MC!J627)</f>
        <v>*</v>
      </c>
      <c r="N625" s="173" t="str">
        <f>IF(FN_MC!K627="","*",FN_MC!K627)</f>
        <v>*</v>
      </c>
      <c r="O625" s="17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86" t="str">
        <f>IF(FN_MC!N628="","*",FN_MC!N628)</f>
        <v>-</v>
      </c>
      <c r="M626" s="97" t="str">
        <f>IF(FN_MC!J628="","*",FN_MC!J628)</f>
        <v>*</v>
      </c>
      <c r="N626" s="173" t="str">
        <f>IF(FN_MC!K628="","*",FN_MC!K628)</f>
        <v>*</v>
      </c>
      <c r="O626" s="17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86" t="str">
        <f>IF(FN_MC!N629="","*",FN_MC!N629)</f>
        <v>-</v>
      </c>
      <c r="M627" s="97" t="str">
        <f>IF(FN_MC!J629="","*",FN_MC!J629)</f>
        <v>*</v>
      </c>
      <c r="N627" s="173" t="str">
        <f>IF(FN_MC!K629="","*",FN_MC!K629)</f>
        <v>*</v>
      </c>
      <c r="O627" s="17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86" t="str">
        <f>IF(FN_MC!N630="","*",FN_MC!N630)</f>
        <v>-</v>
      </c>
      <c r="M628" s="97" t="str">
        <f>IF(FN_MC!J630="","*",FN_MC!J630)</f>
        <v>*</v>
      </c>
      <c r="N628" s="173" t="str">
        <f>IF(FN_MC!K630="","*",FN_MC!K630)</f>
        <v>*</v>
      </c>
      <c r="O628" s="17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86" t="str">
        <f>IF(FN_MC!N631="","*",FN_MC!N631)</f>
        <v>-</v>
      </c>
      <c r="M629" s="97" t="str">
        <f>IF(FN_MC!J631="","*",FN_MC!J631)</f>
        <v>*</v>
      </c>
      <c r="N629" s="173" t="str">
        <f>IF(FN_MC!K631="","*",FN_MC!K631)</f>
        <v>*</v>
      </c>
      <c r="O629" s="17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86" t="str">
        <f>IF(FN_MC!N632="","*",FN_MC!N632)</f>
        <v>-</v>
      </c>
      <c r="M630" s="97" t="str">
        <f>IF(FN_MC!J632="","*",FN_MC!J632)</f>
        <v>*</v>
      </c>
      <c r="N630" s="173" t="str">
        <f>IF(FN_MC!K632="","*",FN_MC!K632)</f>
        <v>*</v>
      </c>
      <c r="O630" s="17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86" t="str">
        <f>IF(FN_MC!N633="","*",FN_MC!N633)</f>
        <v>-</v>
      </c>
      <c r="M631" s="97" t="str">
        <f>IF(FN_MC!J633="","*",FN_MC!J633)</f>
        <v>*</v>
      </c>
      <c r="N631" s="173" t="str">
        <f>IF(FN_MC!K633="","*",FN_MC!K633)</f>
        <v>*</v>
      </c>
      <c r="O631" s="17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86" t="str">
        <f>IF(FN_MC!N634="","*",FN_MC!N634)</f>
        <v>-</v>
      </c>
      <c r="M632" s="97" t="str">
        <f>IF(FN_MC!J634="","*",FN_MC!J634)</f>
        <v>*</v>
      </c>
      <c r="N632" s="173" t="str">
        <f>IF(FN_MC!K634="","*",FN_MC!K634)</f>
        <v>*</v>
      </c>
      <c r="O632" s="17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86" t="str">
        <f>IF(FN_MC!N635="","*",FN_MC!N635)</f>
        <v>-</v>
      </c>
      <c r="M633" s="97" t="str">
        <f>IF(FN_MC!J635="","*",FN_MC!J635)</f>
        <v>*</v>
      </c>
      <c r="N633" s="173" t="str">
        <f>IF(FN_MC!K635="","*",FN_MC!K635)</f>
        <v>*</v>
      </c>
      <c r="O633" s="17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86" t="str">
        <f>IF(FN_MC!N636="","*",FN_MC!N636)</f>
        <v>-</v>
      </c>
      <c r="M634" s="97" t="str">
        <f>IF(FN_MC!J636="","*",FN_MC!J636)</f>
        <v>*</v>
      </c>
      <c r="N634" s="173" t="str">
        <f>IF(FN_MC!K636="","*",FN_MC!K636)</f>
        <v>*</v>
      </c>
      <c r="O634" s="17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86" t="str">
        <f>IF(FN_MC!N637="","*",FN_MC!N637)</f>
        <v>-</v>
      </c>
      <c r="M635" s="97" t="str">
        <f>IF(FN_MC!J637="","*",FN_MC!J637)</f>
        <v>*</v>
      </c>
      <c r="N635" s="173" t="str">
        <f>IF(FN_MC!K637="","*",FN_MC!K637)</f>
        <v>*</v>
      </c>
      <c r="O635" s="17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86" t="str">
        <f>IF(FN_MC!N638="","*",FN_MC!N638)</f>
        <v>-</v>
      </c>
      <c r="M636" s="97" t="str">
        <f>IF(FN_MC!J638="","*",FN_MC!J638)</f>
        <v>*</v>
      </c>
      <c r="N636" s="173" t="str">
        <f>IF(FN_MC!K638="","*",FN_MC!K638)</f>
        <v>*</v>
      </c>
      <c r="O636" s="17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86" t="str">
        <f>IF(FN_MC!N639="","*",FN_MC!N639)</f>
        <v>-</v>
      </c>
      <c r="M637" s="97" t="str">
        <f>IF(FN_MC!J639="","*",FN_MC!J639)</f>
        <v>*</v>
      </c>
      <c r="N637" s="173" t="str">
        <f>IF(FN_MC!K639="","*",FN_MC!K639)</f>
        <v>*</v>
      </c>
      <c r="O637" s="17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86" t="str">
        <f>IF(FN_MC!N640="","*",FN_MC!N640)</f>
        <v>-</v>
      </c>
      <c r="M638" s="97" t="str">
        <f>IF(FN_MC!J640="","*",FN_MC!J640)</f>
        <v>*</v>
      </c>
      <c r="N638" s="173" t="str">
        <f>IF(FN_MC!K640="","*",FN_MC!K640)</f>
        <v>*</v>
      </c>
      <c r="O638" s="17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86" t="str">
        <f>IF(FN_MC!N641="","*",FN_MC!N641)</f>
        <v>-</v>
      </c>
      <c r="M639" s="97" t="str">
        <f>IF(FN_MC!J641="","*",FN_MC!J641)</f>
        <v>*</v>
      </c>
      <c r="N639" s="173" t="str">
        <f>IF(FN_MC!K641="","*",FN_MC!K641)</f>
        <v>*</v>
      </c>
      <c r="O639" s="17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86" t="str">
        <f>IF(FN_MC!N642="","*",FN_MC!N642)</f>
        <v>-</v>
      </c>
      <c r="M640" s="97" t="str">
        <f>IF(FN_MC!J642="","*",FN_MC!J642)</f>
        <v>*</v>
      </c>
      <c r="N640" s="173" t="str">
        <f>IF(FN_MC!K642="","*",FN_MC!K642)</f>
        <v>*</v>
      </c>
      <c r="O640" s="17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86" t="str">
        <f>IF(FN_MC!N643="","*",FN_MC!N643)</f>
        <v>-</v>
      </c>
      <c r="M641" s="97" t="str">
        <f>IF(FN_MC!J643="","*",FN_MC!J643)</f>
        <v>*</v>
      </c>
      <c r="N641" s="173" t="str">
        <f>IF(FN_MC!K643="","*",FN_MC!K643)</f>
        <v>*</v>
      </c>
      <c r="O641" s="17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86" t="str">
        <f>IF(FN_MC!N644="","*",FN_MC!N644)</f>
        <v>-</v>
      </c>
      <c r="M642" s="97" t="str">
        <f>IF(FN_MC!J644="","*",FN_MC!J644)</f>
        <v>*</v>
      </c>
      <c r="N642" s="173" t="str">
        <f>IF(FN_MC!K644="","*",FN_MC!K644)</f>
        <v>*</v>
      </c>
      <c r="O642" s="17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86" t="str">
        <f>IF(FN_MC!N645="","*",FN_MC!N645)</f>
        <v>-</v>
      </c>
      <c r="M643" s="97" t="str">
        <f>IF(FN_MC!J645="","*",FN_MC!J645)</f>
        <v>*</v>
      </c>
      <c r="N643" s="173" t="str">
        <f>IF(FN_MC!K645="","*",FN_MC!K645)</f>
        <v>*</v>
      </c>
      <c r="O643" s="17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86" t="str">
        <f>IF(FN_MC!N646="","*",FN_MC!N646)</f>
        <v>-</v>
      </c>
      <c r="M644" s="97" t="str">
        <f>IF(FN_MC!J646="","*",FN_MC!J646)</f>
        <v>*</v>
      </c>
      <c r="N644" s="173" t="str">
        <f>IF(FN_MC!K646="","*",FN_MC!K646)</f>
        <v>*</v>
      </c>
      <c r="O644" s="17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86" t="str">
        <f>IF(FN_MC!N647="","*",FN_MC!N647)</f>
        <v>-</v>
      </c>
      <c r="M645" s="97" t="str">
        <f>IF(FN_MC!J647="","*",FN_MC!J647)</f>
        <v>*</v>
      </c>
      <c r="N645" s="173" t="str">
        <f>IF(FN_MC!K647="","*",FN_MC!K647)</f>
        <v>*</v>
      </c>
      <c r="O645" s="17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86" t="str">
        <f>IF(FN_MC!N648="","*",FN_MC!N648)</f>
        <v>-</v>
      </c>
      <c r="M646" s="97" t="str">
        <f>IF(FN_MC!J648="","*",FN_MC!J648)</f>
        <v>*</v>
      </c>
      <c r="N646" s="173" t="str">
        <f>IF(FN_MC!K648="","*",FN_MC!K648)</f>
        <v>*</v>
      </c>
      <c r="O646" s="17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86" t="str">
        <f>IF(FN_MC!N649="","*",FN_MC!N649)</f>
        <v>-</v>
      </c>
      <c r="M647" s="97" t="str">
        <f>IF(FN_MC!J649="","*",FN_MC!J649)</f>
        <v>*</v>
      </c>
      <c r="N647" s="173" t="str">
        <f>IF(FN_MC!K649="","*",FN_MC!K649)</f>
        <v>*</v>
      </c>
      <c r="O647" s="17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86" t="str">
        <f>IF(FN_MC!N650="","*",FN_MC!N650)</f>
        <v>-</v>
      </c>
      <c r="M648" s="97" t="str">
        <f>IF(FN_MC!J650="","*",FN_MC!J650)</f>
        <v>*</v>
      </c>
      <c r="N648" s="173" t="str">
        <f>IF(FN_MC!K650="","*",FN_MC!K650)</f>
        <v>*</v>
      </c>
      <c r="O648" s="17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86" t="str">
        <f>IF(FN_MC!N651="","*",FN_MC!N651)</f>
        <v>-</v>
      </c>
      <c r="M649" s="97" t="str">
        <f>IF(FN_MC!J651="","*",FN_MC!J651)</f>
        <v>*</v>
      </c>
      <c r="N649" s="173" t="str">
        <f>IF(FN_MC!K651="","*",FN_MC!K651)</f>
        <v>*</v>
      </c>
      <c r="O649" s="17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86" t="str">
        <f>IF(FN_MC!N652="","*",FN_MC!N652)</f>
        <v>-</v>
      </c>
      <c r="M650" s="97" t="str">
        <f>IF(FN_MC!J652="","*",FN_MC!J652)</f>
        <v>*</v>
      </c>
      <c r="N650" s="173" t="str">
        <f>IF(FN_MC!K652="","*",FN_MC!K652)</f>
        <v>*</v>
      </c>
      <c r="O650" s="17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86" t="str">
        <f>IF(FN_MC!N653="","*",FN_MC!N653)</f>
        <v>-</v>
      </c>
      <c r="M651" s="97" t="str">
        <f>IF(FN_MC!J653="","*",FN_MC!J653)</f>
        <v>*</v>
      </c>
      <c r="N651" s="173" t="str">
        <f>IF(FN_MC!K653="","*",FN_MC!K653)</f>
        <v>*</v>
      </c>
      <c r="O651" s="17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86" t="str">
        <f>IF(FN_MC!N654="","*",FN_MC!N654)</f>
        <v>-</v>
      </c>
      <c r="M652" s="97" t="str">
        <f>IF(FN_MC!J654="","*",FN_MC!J654)</f>
        <v>*</v>
      </c>
      <c r="N652" s="173" t="str">
        <f>IF(FN_MC!K654="","*",FN_MC!K654)</f>
        <v>*</v>
      </c>
      <c r="O652" s="17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86" t="str">
        <f>IF(FN_MC!N655="","*",FN_MC!N655)</f>
        <v>-</v>
      </c>
      <c r="M653" s="97" t="str">
        <f>IF(FN_MC!J655="","*",FN_MC!J655)</f>
        <v>*</v>
      </c>
      <c r="N653" s="173" t="str">
        <f>IF(FN_MC!K655="","*",FN_MC!K655)</f>
        <v>*</v>
      </c>
      <c r="O653" s="17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86" t="str">
        <f>IF(FN_MC!N656="","*",FN_MC!N656)</f>
        <v>-</v>
      </c>
      <c r="M654" s="97" t="str">
        <f>IF(FN_MC!J656="","*",FN_MC!J656)</f>
        <v>*</v>
      </c>
      <c r="N654" s="173" t="str">
        <f>IF(FN_MC!K656="","*",FN_MC!K656)</f>
        <v>*</v>
      </c>
      <c r="O654" s="17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86" t="str">
        <f>IF(FN_MC!N657="","*",FN_MC!N657)</f>
        <v>-</v>
      </c>
      <c r="M655" s="97" t="str">
        <f>IF(FN_MC!J657="","*",FN_MC!J657)</f>
        <v>*</v>
      </c>
      <c r="N655" s="173" t="str">
        <f>IF(FN_MC!K657="","*",FN_MC!K657)</f>
        <v>*</v>
      </c>
      <c r="O655" s="17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86" t="str">
        <f>IF(FN_MC!N658="","*",FN_MC!N658)</f>
        <v>-</v>
      </c>
      <c r="M656" s="97" t="str">
        <f>IF(FN_MC!J658="","*",FN_MC!J658)</f>
        <v>*</v>
      </c>
      <c r="N656" s="173" t="str">
        <f>IF(FN_MC!K658="","*",FN_MC!K658)</f>
        <v>*</v>
      </c>
      <c r="O656" s="17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86" t="str">
        <f>IF(FN_MC!N659="","*",FN_MC!N659)</f>
        <v>-</v>
      </c>
      <c r="M657" s="97" t="str">
        <f>IF(FN_MC!J659="","*",FN_MC!J659)</f>
        <v>*</v>
      </c>
      <c r="N657" s="173" t="str">
        <f>IF(FN_MC!K659="","*",FN_MC!K659)</f>
        <v>*</v>
      </c>
      <c r="O657" s="17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86" t="str">
        <f>IF(FN_MC!N660="","*",FN_MC!N660)</f>
        <v>-</v>
      </c>
      <c r="M658" s="97" t="str">
        <f>IF(FN_MC!J660="","*",FN_MC!J660)</f>
        <v>*</v>
      </c>
      <c r="N658" s="173" t="str">
        <f>IF(FN_MC!K660="","*",FN_MC!K660)</f>
        <v>*</v>
      </c>
      <c r="O658" s="17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86" t="str">
        <f>IF(FN_MC!N661="","*",FN_MC!N661)</f>
        <v>-</v>
      </c>
      <c r="M659" s="97" t="str">
        <f>IF(FN_MC!J661="","*",FN_MC!J661)</f>
        <v>*</v>
      </c>
      <c r="N659" s="173" t="str">
        <f>IF(FN_MC!K661="","*",FN_MC!K661)</f>
        <v>*</v>
      </c>
      <c r="O659" s="17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86" t="str">
        <f>IF(FN_MC!N662="","*",FN_MC!N662)</f>
        <v>-</v>
      </c>
      <c r="M660" s="97" t="str">
        <f>IF(FN_MC!J662="","*",FN_MC!J662)</f>
        <v>*</v>
      </c>
      <c r="N660" s="173" t="str">
        <f>IF(FN_MC!K662="","*",FN_MC!K662)</f>
        <v>*</v>
      </c>
      <c r="O660" s="17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86" t="str">
        <f>IF(FN_MC!N663="","*",FN_MC!N663)</f>
        <v>-</v>
      </c>
      <c r="M661" s="97" t="str">
        <f>IF(FN_MC!J663="","*",FN_MC!J663)</f>
        <v>*</v>
      </c>
      <c r="N661" s="173" t="str">
        <f>IF(FN_MC!K663="","*",FN_MC!K663)</f>
        <v>*</v>
      </c>
      <c r="O661" s="17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86" t="str">
        <f>IF(FN_MC!N664="","*",FN_MC!N664)</f>
        <v>-</v>
      </c>
      <c r="M662" s="97" t="str">
        <f>IF(FN_MC!J664="","*",FN_MC!J664)</f>
        <v>*</v>
      </c>
      <c r="N662" s="173" t="str">
        <f>IF(FN_MC!K664="","*",FN_MC!K664)</f>
        <v>*</v>
      </c>
      <c r="O662" s="17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86" t="str">
        <f>IF(FN_MC!N665="","*",FN_MC!N665)</f>
        <v>-</v>
      </c>
      <c r="M663" s="97" t="str">
        <f>IF(FN_MC!J665="","*",FN_MC!J665)</f>
        <v>*</v>
      </c>
      <c r="N663" s="173" t="str">
        <f>IF(FN_MC!K665="","*",FN_MC!K665)</f>
        <v>*</v>
      </c>
      <c r="O663" s="17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86" t="str">
        <f>IF(FN_MC!N666="","*",FN_MC!N666)</f>
        <v>-</v>
      </c>
      <c r="M664" s="97" t="str">
        <f>IF(FN_MC!J666="","*",FN_MC!J666)</f>
        <v>*</v>
      </c>
      <c r="N664" s="173" t="str">
        <f>IF(FN_MC!K666="","*",FN_MC!K666)</f>
        <v>*</v>
      </c>
      <c r="O664" s="17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86" t="str">
        <f>IF(FN_MC!N667="","*",FN_MC!N667)</f>
        <v>-</v>
      </c>
      <c r="M665" s="97" t="str">
        <f>IF(FN_MC!J667="","*",FN_MC!J667)</f>
        <v>*</v>
      </c>
      <c r="N665" s="173" t="str">
        <f>IF(FN_MC!K667="","*",FN_MC!K667)</f>
        <v>*</v>
      </c>
      <c r="O665" s="17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86" t="str">
        <f>IF(FN_MC!N668="","*",FN_MC!N668)</f>
        <v>-</v>
      </c>
      <c r="M666" s="97" t="str">
        <f>IF(FN_MC!J668="","*",FN_MC!J668)</f>
        <v>*</v>
      </c>
      <c r="N666" s="173" t="str">
        <f>IF(FN_MC!K668="","*",FN_MC!K668)</f>
        <v>*</v>
      </c>
      <c r="O666" s="17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86" t="str">
        <f>IF(FN_MC!N669="","*",FN_MC!N669)</f>
        <v>-</v>
      </c>
      <c r="M667" s="97" t="str">
        <f>IF(FN_MC!J669="","*",FN_MC!J669)</f>
        <v>*</v>
      </c>
      <c r="N667" s="173" t="str">
        <f>IF(FN_MC!K669="","*",FN_MC!K669)</f>
        <v>*</v>
      </c>
      <c r="O667" s="17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86" t="str">
        <f>IF(FN_MC!N670="","*",FN_MC!N670)</f>
        <v>-</v>
      </c>
      <c r="M668" s="97" t="str">
        <f>IF(FN_MC!J670="","*",FN_MC!J670)</f>
        <v>*</v>
      </c>
      <c r="N668" s="173" t="str">
        <f>IF(FN_MC!K670="","*",FN_MC!K670)</f>
        <v>*</v>
      </c>
      <c r="O668" s="17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86" t="str">
        <f>IF(FN_MC!N671="","*",FN_MC!N671)</f>
        <v>-</v>
      </c>
      <c r="M669" s="97" t="str">
        <f>IF(FN_MC!J671="","*",FN_MC!J671)</f>
        <v>*</v>
      </c>
      <c r="N669" s="173" t="str">
        <f>IF(FN_MC!K671="","*",FN_MC!K671)</f>
        <v>*</v>
      </c>
      <c r="O669" s="17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86" t="str">
        <f>IF(FN_MC!N672="","*",FN_MC!N672)</f>
        <v>-</v>
      </c>
      <c r="M670" s="97" t="str">
        <f>IF(FN_MC!J672="","*",FN_MC!J672)</f>
        <v>*</v>
      </c>
      <c r="N670" s="173" t="str">
        <f>IF(FN_MC!K672="","*",FN_MC!K672)</f>
        <v>*</v>
      </c>
      <c r="O670" s="17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86" t="str">
        <f>IF(FN_MC!N673="","*",FN_MC!N673)</f>
        <v>-</v>
      </c>
      <c r="M671" s="97" t="str">
        <f>IF(FN_MC!J673="","*",FN_MC!J673)</f>
        <v>*</v>
      </c>
      <c r="N671" s="173" t="str">
        <f>IF(FN_MC!K673="","*",FN_MC!K673)</f>
        <v>*</v>
      </c>
      <c r="O671" s="17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86" t="str">
        <f>IF(FN_MC!N674="","*",FN_MC!N674)</f>
        <v>-</v>
      </c>
      <c r="M672" s="97" t="str">
        <f>IF(FN_MC!J674="","*",FN_MC!J674)</f>
        <v>*</v>
      </c>
      <c r="N672" s="173" t="str">
        <f>IF(FN_MC!K674="","*",FN_MC!K674)</f>
        <v>*</v>
      </c>
      <c r="O672" s="17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86" t="str">
        <f>IF(FN_MC!N675="","*",FN_MC!N675)</f>
        <v>-</v>
      </c>
      <c r="M673" s="97" t="str">
        <f>IF(FN_MC!J675="","*",FN_MC!J675)</f>
        <v>*</v>
      </c>
      <c r="N673" s="173" t="str">
        <f>IF(FN_MC!K675="","*",FN_MC!K675)</f>
        <v>*</v>
      </c>
      <c r="O673" s="17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86" t="str">
        <f>IF(FN_MC!N676="","*",FN_MC!N676)</f>
        <v>-</v>
      </c>
      <c r="M674" s="97" t="str">
        <f>IF(FN_MC!J676="","*",FN_MC!J676)</f>
        <v>*</v>
      </c>
      <c r="N674" s="173" t="str">
        <f>IF(FN_MC!K676="","*",FN_MC!K676)</f>
        <v>*</v>
      </c>
      <c r="O674" s="17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86" t="str">
        <f>IF(FN_MC!N677="","*",FN_MC!N677)</f>
        <v>-</v>
      </c>
      <c r="M675" s="97" t="str">
        <f>IF(FN_MC!J677="","*",FN_MC!J677)</f>
        <v>*</v>
      </c>
      <c r="N675" s="173" t="str">
        <f>IF(FN_MC!K677="","*",FN_MC!K677)</f>
        <v>*</v>
      </c>
      <c r="O675" s="17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86" t="str">
        <f>IF(FN_MC!N678="","*",FN_MC!N678)</f>
        <v>-</v>
      </c>
      <c r="M676" s="97" t="str">
        <f>IF(FN_MC!J678="","*",FN_MC!J678)</f>
        <v>*</v>
      </c>
      <c r="N676" s="173" t="str">
        <f>IF(FN_MC!K678="","*",FN_MC!K678)</f>
        <v>*</v>
      </c>
      <c r="O676" s="17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86" t="str">
        <f>IF(FN_MC!N679="","*",FN_MC!N679)</f>
        <v>-</v>
      </c>
      <c r="M677" s="97" t="str">
        <f>IF(FN_MC!J679="","*",FN_MC!J679)</f>
        <v>*</v>
      </c>
      <c r="N677" s="173" t="str">
        <f>IF(FN_MC!K679="","*",FN_MC!K679)</f>
        <v>*</v>
      </c>
      <c r="O677" s="17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86" t="str">
        <f>IF(FN_MC!N680="","*",FN_MC!N680)</f>
        <v>-</v>
      </c>
      <c r="M678" s="97" t="str">
        <f>IF(FN_MC!J680="","*",FN_MC!J680)</f>
        <v>*</v>
      </c>
      <c r="N678" s="173" t="str">
        <f>IF(FN_MC!K680="","*",FN_MC!K680)</f>
        <v>*</v>
      </c>
      <c r="O678" s="17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86" t="str">
        <f>IF(FN_MC!N681="","*",FN_MC!N681)</f>
        <v>-</v>
      </c>
      <c r="M679" s="97" t="str">
        <f>IF(FN_MC!J681="","*",FN_MC!J681)</f>
        <v>*</v>
      </c>
      <c r="N679" s="173" t="str">
        <f>IF(FN_MC!K681="","*",FN_MC!K681)</f>
        <v>*</v>
      </c>
      <c r="O679" s="17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86" t="str">
        <f>IF(FN_MC!N682="","*",FN_MC!N682)</f>
        <v>-</v>
      </c>
      <c r="M680" s="97" t="str">
        <f>IF(FN_MC!J682="","*",FN_MC!J682)</f>
        <v>*</v>
      </c>
      <c r="N680" s="173" t="str">
        <f>IF(FN_MC!K682="","*",FN_MC!K682)</f>
        <v>*</v>
      </c>
      <c r="O680" s="17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86" t="str">
        <f>IF(FN_MC!N683="","*",FN_MC!N683)</f>
        <v>-</v>
      </c>
      <c r="M681" s="97" t="str">
        <f>IF(FN_MC!J683="","*",FN_MC!J683)</f>
        <v>*</v>
      </c>
      <c r="N681" s="173" t="str">
        <f>IF(FN_MC!K683="","*",FN_MC!K683)</f>
        <v>*</v>
      </c>
      <c r="O681" s="17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86" t="str">
        <f>IF(FN_MC!N684="","*",FN_MC!N684)</f>
        <v>-</v>
      </c>
      <c r="M682" s="97" t="str">
        <f>IF(FN_MC!J684="","*",FN_MC!J684)</f>
        <v>*</v>
      </c>
      <c r="N682" s="173" t="str">
        <f>IF(FN_MC!K684="","*",FN_MC!K684)</f>
        <v>*</v>
      </c>
      <c r="O682" s="17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86" t="str">
        <f>IF(FN_MC!N685="","*",FN_MC!N685)</f>
        <v>-</v>
      </c>
      <c r="M683" s="97" t="str">
        <f>IF(FN_MC!J685="","*",FN_MC!J685)</f>
        <v>*</v>
      </c>
      <c r="N683" s="173" t="str">
        <f>IF(FN_MC!K685="","*",FN_MC!K685)</f>
        <v>*</v>
      </c>
      <c r="O683" s="17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86" t="str">
        <f>IF(FN_MC!N686="","*",FN_MC!N686)</f>
        <v>-</v>
      </c>
      <c r="M684" s="97" t="str">
        <f>IF(FN_MC!J686="","*",FN_MC!J686)</f>
        <v>*</v>
      </c>
      <c r="N684" s="173" t="str">
        <f>IF(FN_MC!K686="","*",FN_MC!K686)</f>
        <v>*</v>
      </c>
      <c r="O684" s="17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86" t="str">
        <f>IF(FN_MC!N687="","*",FN_MC!N687)</f>
        <v>-</v>
      </c>
      <c r="M685" s="97" t="str">
        <f>IF(FN_MC!J687="","*",FN_MC!J687)</f>
        <v>*</v>
      </c>
      <c r="N685" s="173" t="str">
        <f>IF(FN_MC!K687="","*",FN_MC!K687)</f>
        <v>*</v>
      </c>
      <c r="O685" s="17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86" t="str">
        <f>IF(FN_MC!N688="","*",FN_MC!N688)</f>
        <v>-</v>
      </c>
      <c r="M686" s="97" t="str">
        <f>IF(FN_MC!J688="","*",FN_MC!J688)</f>
        <v>*</v>
      </c>
      <c r="N686" s="173" t="str">
        <f>IF(FN_MC!K688="","*",FN_MC!K688)</f>
        <v>*</v>
      </c>
      <c r="O686" s="17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86" t="str">
        <f>IF(FN_MC!N689="","*",FN_MC!N689)</f>
        <v>-</v>
      </c>
      <c r="M687" s="97" t="str">
        <f>IF(FN_MC!J689="","*",FN_MC!J689)</f>
        <v>*</v>
      </c>
      <c r="N687" s="173" t="str">
        <f>IF(FN_MC!K689="","*",FN_MC!K689)</f>
        <v>*</v>
      </c>
      <c r="O687" s="17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86" t="str">
        <f>IF(FN_MC!N690="","*",FN_MC!N690)</f>
        <v>-</v>
      </c>
      <c r="M688" s="97" t="str">
        <f>IF(FN_MC!J690="","*",FN_MC!J690)</f>
        <v>*</v>
      </c>
      <c r="N688" s="173" t="str">
        <f>IF(FN_MC!K690="","*",FN_MC!K690)</f>
        <v>*</v>
      </c>
      <c r="O688" s="17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86" t="str">
        <f>IF(FN_MC!N691="","*",FN_MC!N691)</f>
        <v>-</v>
      </c>
      <c r="M689" s="97" t="str">
        <f>IF(FN_MC!J691="","*",FN_MC!J691)</f>
        <v>*</v>
      </c>
      <c r="N689" s="173" t="str">
        <f>IF(FN_MC!K691="","*",FN_MC!K691)</f>
        <v>*</v>
      </c>
      <c r="O689" s="17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86" t="str">
        <f>IF(FN_MC!N692="","*",FN_MC!N692)</f>
        <v>-</v>
      </c>
      <c r="M690" s="97" t="str">
        <f>IF(FN_MC!J692="","*",FN_MC!J692)</f>
        <v>*</v>
      </c>
      <c r="N690" s="173" t="str">
        <f>IF(FN_MC!K692="","*",FN_MC!K692)</f>
        <v>*</v>
      </c>
      <c r="O690" s="17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86" t="str">
        <f>IF(FN_MC!N693="","*",FN_MC!N693)</f>
        <v>-</v>
      </c>
      <c r="M691" s="97" t="str">
        <f>IF(FN_MC!J693="","*",FN_MC!J693)</f>
        <v>*</v>
      </c>
      <c r="N691" s="173" t="str">
        <f>IF(FN_MC!K693="","*",FN_MC!K693)</f>
        <v>*</v>
      </c>
      <c r="O691" s="17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86" t="str">
        <f>IF(FN_MC!N694="","*",FN_MC!N694)</f>
        <v>-</v>
      </c>
      <c r="M692" s="97" t="str">
        <f>IF(FN_MC!J694="","*",FN_MC!J694)</f>
        <v>*</v>
      </c>
      <c r="N692" s="173" t="str">
        <f>IF(FN_MC!K694="","*",FN_MC!K694)</f>
        <v>*</v>
      </c>
      <c r="O692" s="17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86" t="str">
        <f>IF(FN_MC!N695="","*",FN_MC!N695)</f>
        <v>-</v>
      </c>
      <c r="M693" s="97" t="str">
        <f>IF(FN_MC!J695="","*",FN_MC!J695)</f>
        <v>*</v>
      </c>
      <c r="N693" s="173" t="str">
        <f>IF(FN_MC!K695="","*",FN_MC!K695)</f>
        <v>*</v>
      </c>
      <c r="O693" s="17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86" t="str">
        <f>IF(FN_MC!N696="","*",FN_MC!N696)</f>
        <v>-</v>
      </c>
      <c r="M694" s="97" t="str">
        <f>IF(FN_MC!J696="","*",FN_MC!J696)</f>
        <v>*</v>
      </c>
      <c r="N694" s="173" t="str">
        <f>IF(FN_MC!K696="","*",FN_MC!K696)</f>
        <v>*</v>
      </c>
      <c r="O694" s="17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86" t="str">
        <f>IF(FN_MC!N697="","*",FN_MC!N697)</f>
        <v>-</v>
      </c>
      <c r="M695" s="97" t="str">
        <f>IF(FN_MC!J697="","*",FN_MC!J697)</f>
        <v>*</v>
      </c>
      <c r="N695" s="173" t="str">
        <f>IF(FN_MC!K697="","*",FN_MC!K697)</f>
        <v>*</v>
      </c>
      <c r="O695" s="17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86" t="str">
        <f>IF(FN_MC!N698="","*",FN_MC!N698)</f>
        <v>-</v>
      </c>
      <c r="M696" s="97" t="str">
        <f>IF(FN_MC!J698="","*",FN_MC!J698)</f>
        <v>*</v>
      </c>
      <c r="N696" s="173" t="str">
        <f>IF(FN_MC!K698="","*",FN_MC!K698)</f>
        <v>*</v>
      </c>
      <c r="O696" s="17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86" t="str">
        <f>IF(FN_MC!N699="","*",FN_MC!N699)</f>
        <v>-</v>
      </c>
      <c r="M697" s="97" t="str">
        <f>IF(FN_MC!J699="","*",FN_MC!J699)</f>
        <v>*</v>
      </c>
      <c r="N697" s="173" t="str">
        <f>IF(FN_MC!K699="","*",FN_MC!K699)</f>
        <v>*</v>
      </c>
      <c r="O697" s="17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86" t="str">
        <f>IF(FN_MC!N700="","*",FN_MC!N700)</f>
        <v>-</v>
      </c>
      <c r="M698" s="97" t="str">
        <f>IF(FN_MC!J700="","*",FN_MC!J700)</f>
        <v>*</v>
      </c>
      <c r="N698" s="173" t="str">
        <f>IF(FN_MC!K700="","*",FN_MC!K700)</f>
        <v>*</v>
      </c>
      <c r="O698" s="17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86" t="str">
        <f>IF(FN_MC!N701="","*",FN_MC!N701)</f>
        <v>-</v>
      </c>
      <c r="M699" s="97" t="str">
        <f>IF(FN_MC!J701="","*",FN_MC!J701)</f>
        <v>*</v>
      </c>
      <c r="N699" s="173" t="str">
        <f>IF(FN_MC!K701="","*",FN_MC!K701)</f>
        <v>*</v>
      </c>
      <c r="O699" s="17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86" t="str">
        <f>IF(FN_MC!N702="","*",FN_MC!N702)</f>
        <v>-</v>
      </c>
      <c r="M700" s="97" t="str">
        <f>IF(FN_MC!J702="","*",FN_MC!J702)</f>
        <v>*</v>
      </c>
      <c r="N700" s="173" t="str">
        <f>IF(FN_MC!K702="","*",FN_MC!K702)</f>
        <v>*</v>
      </c>
      <c r="O700" s="17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86" t="str">
        <f>IF(FN_MC!N703="","*",FN_MC!N703)</f>
        <v>-</v>
      </c>
      <c r="M701" s="97" t="str">
        <f>IF(FN_MC!J703="","*",FN_MC!J703)</f>
        <v>*</v>
      </c>
      <c r="N701" s="173" t="str">
        <f>IF(FN_MC!K703="","*",FN_MC!K703)</f>
        <v>*</v>
      </c>
      <c r="O701" s="17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86" t="str">
        <f>IF(FN_MC!N704="","*",FN_MC!N704)</f>
        <v>-</v>
      </c>
      <c r="M702" s="97" t="str">
        <f>IF(FN_MC!J704="","*",FN_MC!J704)</f>
        <v>*</v>
      </c>
      <c r="N702" s="173" t="str">
        <f>IF(FN_MC!K704="","*",FN_MC!K704)</f>
        <v>*</v>
      </c>
      <c r="O702" s="17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86" t="str">
        <f>IF(FN_MC!N705="","*",FN_MC!N705)</f>
        <v>-</v>
      </c>
      <c r="M703" s="97" t="str">
        <f>IF(FN_MC!J705="","*",FN_MC!J705)</f>
        <v>*</v>
      </c>
      <c r="N703" s="173" t="str">
        <f>IF(FN_MC!K705="","*",FN_MC!K705)</f>
        <v>*</v>
      </c>
      <c r="O703" s="17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86" t="str">
        <f>IF(FN_MC!N706="","*",FN_MC!N706)</f>
        <v>-</v>
      </c>
      <c r="M704" s="97" t="str">
        <f>IF(FN_MC!J706="","*",FN_MC!J706)</f>
        <v>*</v>
      </c>
      <c r="N704" s="173" t="str">
        <f>IF(FN_MC!K706="","*",FN_MC!K706)</f>
        <v>*</v>
      </c>
      <c r="O704" s="17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86" t="str">
        <f>IF(FN_MC!N707="","*",FN_MC!N707)</f>
        <v>-</v>
      </c>
      <c r="M705" s="97" t="str">
        <f>IF(FN_MC!J707="","*",FN_MC!J707)</f>
        <v>*</v>
      </c>
      <c r="N705" s="173" t="str">
        <f>IF(FN_MC!K707="","*",FN_MC!K707)</f>
        <v>*</v>
      </c>
      <c r="O705" s="17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86" t="str">
        <f>IF(FN_MC!N708="","*",FN_MC!N708)</f>
        <v>-</v>
      </c>
      <c r="M706" s="97" t="str">
        <f>IF(FN_MC!J708="","*",FN_MC!J708)</f>
        <v>*</v>
      </c>
      <c r="N706" s="173" t="str">
        <f>IF(FN_MC!K708="","*",FN_MC!K708)</f>
        <v>*</v>
      </c>
      <c r="O706" s="17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86" t="str">
        <f>IF(FN_MC!N709="","*",FN_MC!N709)</f>
        <v>-</v>
      </c>
      <c r="M707" s="97" t="str">
        <f>IF(FN_MC!J709="","*",FN_MC!J709)</f>
        <v>*</v>
      </c>
      <c r="N707" s="173" t="str">
        <f>IF(FN_MC!K709="","*",FN_MC!K709)</f>
        <v>*</v>
      </c>
      <c r="O707" s="17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86" t="str">
        <f>IF(FN_MC!N710="","*",FN_MC!N710)</f>
        <v>-</v>
      </c>
      <c r="M708" s="97" t="str">
        <f>IF(FN_MC!J710="","*",FN_MC!J710)</f>
        <v>*</v>
      </c>
      <c r="N708" s="173" t="str">
        <f>IF(FN_MC!K710="","*",FN_MC!K710)</f>
        <v>*</v>
      </c>
      <c r="O708" s="17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86" t="str">
        <f>IF(FN_MC!N711="","*",FN_MC!N711)</f>
        <v>-</v>
      </c>
      <c r="M709" s="97" t="str">
        <f>IF(FN_MC!J711="","*",FN_MC!J711)</f>
        <v>*</v>
      </c>
      <c r="N709" s="173" t="str">
        <f>IF(FN_MC!K711="","*",FN_MC!K711)</f>
        <v>*</v>
      </c>
      <c r="O709" s="17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86" t="str">
        <f>IF(FN_MC!N712="","*",FN_MC!N712)</f>
        <v>-</v>
      </c>
      <c r="M710" s="97" t="str">
        <f>IF(FN_MC!J712="","*",FN_MC!J712)</f>
        <v>*</v>
      </c>
      <c r="N710" s="173" t="str">
        <f>IF(FN_MC!K712="","*",FN_MC!K712)</f>
        <v>*</v>
      </c>
      <c r="O710" s="17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86" t="str">
        <f>IF(FN_MC!N713="","*",FN_MC!N713)</f>
        <v>-</v>
      </c>
      <c r="M711" s="97" t="str">
        <f>IF(FN_MC!J713="","*",FN_MC!J713)</f>
        <v>*</v>
      </c>
      <c r="N711" s="173" t="str">
        <f>IF(FN_MC!K713="","*",FN_MC!K713)</f>
        <v>*</v>
      </c>
      <c r="O711" s="17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86" t="str">
        <f>IF(FN_MC!N714="","*",FN_MC!N714)</f>
        <v>-</v>
      </c>
      <c r="M712" s="97" t="str">
        <f>IF(FN_MC!J714="","*",FN_MC!J714)</f>
        <v>*</v>
      </c>
      <c r="N712" s="173" t="str">
        <f>IF(FN_MC!K714="","*",FN_MC!K714)</f>
        <v>*</v>
      </c>
      <c r="O712" s="17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86" t="str">
        <f>IF(FN_MC!N715="","*",FN_MC!N715)</f>
        <v>-</v>
      </c>
      <c r="M713" s="97" t="str">
        <f>IF(FN_MC!J715="","*",FN_MC!J715)</f>
        <v>*</v>
      </c>
      <c r="N713" s="173" t="str">
        <f>IF(FN_MC!K715="","*",FN_MC!K715)</f>
        <v>*</v>
      </c>
      <c r="O713" s="17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86" t="str">
        <f>IF(FN_MC!N716="","*",FN_MC!N716)</f>
        <v>-</v>
      </c>
      <c r="M714" s="97" t="str">
        <f>IF(FN_MC!J716="","*",FN_MC!J716)</f>
        <v>*</v>
      </c>
      <c r="N714" s="173" t="str">
        <f>IF(FN_MC!K716="","*",FN_MC!K716)</f>
        <v>*</v>
      </c>
      <c r="O714" s="17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86" t="str">
        <f>IF(FN_MC!N717="","*",FN_MC!N717)</f>
        <v>-</v>
      </c>
      <c r="M715" s="97" t="str">
        <f>IF(FN_MC!J717="","*",FN_MC!J717)</f>
        <v>*</v>
      </c>
      <c r="N715" s="173" t="str">
        <f>IF(FN_MC!K717="","*",FN_MC!K717)</f>
        <v>*</v>
      </c>
      <c r="O715" s="17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86" t="str">
        <f>IF(FN_MC!N718="","*",FN_MC!N718)</f>
        <v>-</v>
      </c>
      <c r="M716" s="97" t="str">
        <f>IF(FN_MC!J718="","*",FN_MC!J718)</f>
        <v>*</v>
      </c>
      <c r="N716" s="173" t="str">
        <f>IF(FN_MC!K718="","*",FN_MC!K718)</f>
        <v>*</v>
      </c>
      <c r="O716" s="17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86" t="str">
        <f>IF(FN_MC!N719="","*",FN_MC!N719)</f>
        <v>-</v>
      </c>
      <c r="M717" s="97" t="str">
        <f>IF(FN_MC!J719="","*",FN_MC!J719)</f>
        <v>*</v>
      </c>
      <c r="N717" s="173" t="str">
        <f>IF(FN_MC!K719="","*",FN_MC!K719)</f>
        <v>*</v>
      </c>
      <c r="O717" s="17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86" t="str">
        <f>IF(FN_MC!N720="","*",FN_MC!N720)</f>
        <v>-</v>
      </c>
      <c r="M718" s="97" t="str">
        <f>IF(FN_MC!J720="","*",FN_MC!J720)</f>
        <v>*</v>
      </c>
      <c r="N718" s="173" t="str">
        <f>IF(FN_MC!K720="","*",FN_MC!K720)</f>
        <v>*</v>
      </c>
      <c r="O718" s="17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86" t="str">
        <f>IF(FN_MC!N721="","*",FN_MC!N721)</f>
        <v>-</v>
      </c>
      <c r="M719" s="97" t="str">
        <f>IF(FN_MC!J721="","*",FN_MC!J721)</f>
        <v>*</v>
      </c>
      <c r="N719" s="173" t="str">
        <f>IF(FN_MC!K721="","*",FN_MC!K721)</f>
        <v>*</v>
      </c>
      <c r="O719" s="17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86" t="str">
        <f>IF(FN_MC!N722="","*",FN_MC!N722)</f>
        <v>-</v>
      </c>
      <c r="M720" s="97" t="str">
        <f>IF(FN_MC!J722="","*",FN_MC!J722)</f>
        <v>*</v>
      </c>
      <c r="N720" s="173" t="str">
        <f>IF(FN_MC!K722="","*",FN_MC!K722)</f>
        <v>*</v>
      </c>
      <c r="O720" s="17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86" t="str">
        <f>IF(FN_MC!N723="","*",FN_MC!N723)</f>
        <v>-</v>
      </c>
      <c r="M721" s="97" t="str">
        <f>IF(FN_MC!J723="","*",FN_MC!J723)</f>
        <v>*</v>
      </c>
      <c r="N721" s="173" t="str">
        <f>IF(FN_MC!K723="","*",FN_MC!K723)</f>
        <v>*</v>
      </c>
      <c r="O721" s="17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86" t="str">
        <f>IF(FN_MC!N724="","*",FN_MC!N724)</f>
        <v>-</v>
      </c>
      <c r="M722" s="97" t="str">
        <f>IF(FN_MC!J724="","*",FN_MC!J724)</f>
        <v>*</v>
      </c>
      <c r="N722" s="173" t="str">
        <f>IF(FN_MC!K724="","*",FN_MC!K724)</f>
        <v>*</v>
      </c>
      <c r="O722" s="17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86" t="str">
        <f>IF(FN_MC!N725="","*",FN_MC!N725)</f>
        <v>-</v>
      </c>
      <c r="M723" s="97" t="str">
        <f>IF(FN_MC!J725="","*",FN_MC!J725)</f>
        <v>*</v>
      </c>
      <c r="N723" s="173" t="str">
        <f>IF(FN_MC!K725="","*",FN_MC!K725)</f>
        <v>*</v>
      </c>
      <c r="O723" s="17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86" t="str">
        <f>IF(FN_MC!N726="","*",FN_MC!N726)</f>
        <v>-</v>
      </c>
      <c r="M724" s="97" t="str">
        <f>IF(FN_MC!J726="","*",FN_MC!J726)</f>
        <v>*</v>
      </c>
      <c r="N724" s="173" t="str">
        <f>IF(FN_MC!K726="","*",FN_MC!K726)</f>
        <v>*</v>
      </c>
      <c r="O724" s="17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86" t="str">
        <f>IF(FN_MC!N727="","*",FN_MC!N727)</f>
        <v>-</v>
      </c>
      <c r="M725" s="97" t="str">
        <f>IF(FN_MC!J727="","*",FN_MC!J727)</f>
        <v>*</v>
      </c>
      <c r="N725" s="173" t="str">
        <f>IF(FN_MC!K727="","*",FN_MC!K727)</f>
        <v>*</v>
      </c>
      <c r="O725" s="17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86" t="str">
        <f>IF(FN_MC!N728="","*",FN_MC!N728)</f>
        <v>-</v>
      </c>
      <c r="M726" s="97" t="str">
        <f>IF(FN_MC!J728="","*",FN_MC!J728)</f>
        <v>*</v>
      </c>
      <c r="N726" s="173" t="str">
        <f>IF(FN_MC!K728="","*",FN_MC!K728)</f>
        <v>*</v>
      </c>
      <c r="O726" s="17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86" t="str">
        <f>IF(FN_MC!N729="","*",FN_MC!N729)</f>
        <v>-</v>
      </c>
      <c r="M727" s="97" t="str">
        <f>IF(FN_MC!J729="","*",FN_MC!J729)</f>
        <v>*</v>
      </c>
      <c r="N727" s="173" t="str">
        <f>IF(FN_MC!K729="","*",FN_MC!K729)</f>
        <v>*</v>
      </c>
      <c r="O727" s="17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86" t="str">
        <f>IF(FN_MC!N730="","*",FN_MC!N730)</f>
        <v>-</v>
      </c>
      <c r="M728" s="97" t="str">
        <f>IF(FN_MC!J730="","*",FN_MC!J730)</f>
        <v>*</v>
      </c>
      <c r="N728" s="173" t="str">
        <f>IF(FN_MC!K730="","*",FN_MC!K730)</f>
        <v>*</v>
      </c>
      <c r="O728" s="17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86" t="str">
        <f>IF(FN_MC!N731="","*",FN_MC!N731)</f>
        <v>-</v>
      </c>
      <c r="M729" s="97" t="str">
        <f>IF(FN_MC!J731="","*",FN_MC!J731)</f>
        <v>*</v>
      </c>
      <c r="N729" s="173" t="str">
        <f>IF(FN_MC!K731="","*",FN_MC!K731)</f>
        <v>*</v>
      </c>
      <c r="O729" s="17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86" t="str">
        <f>IF(FN_MC!N732="","*",FN_MC!N732)</f>
        <v>-</v>
      </c>
      <c r="M730" s="97" t="str">
        <f>IF(FN_MC!J732="","*",FN_MC!J732)</f>
        <v>*</v>
      </c>
      <c r="N730" s="173" t="str">
        <f>IF(FN_MC!K732="","*",FN_MC!K732)</f>
        <v>*</v>
      </c>
      <c r="O730" s="17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86" t="str">
        <f>IF(FN_MC!N733="","*",FN_MC!N733)</f>
        <v>-</v>
      </c>
      <c r="M731" s="97" t="str">
        <f>IF(FN_MC!J733="","*",FN_MC!J733)</f>
        <v>*</v>
      </c>
      <c r="N731" s="173" t="str">
        <f>IF(FN_MC!K733="","*",FN_MC!K733)</f>
        <v>*</v>
      </c>
      <c r="O731" s="17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86" t="str">
        <f>IF(FN_MC!N734="","*",FN_MC!N734)</f>
        <v>-</v>
      </c>
      <c r="M732" s="97" t="str">
        <f>IF(FN_MC!J734="","*",FN_MC!J734)</f>
        <v>*</v>
      </c>
      <c r="N732" s="173" t="str">
        <f>IF(FN_MC!K734="","*",FN_MC!K734)</f>
        <v>*</v>
      </c>
      <c r="O732" s="17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86" t="str">
        <f>IF(FN_MC!N735="","*",FN_MC!N735)</f>
        <v>-</v>
      </c>
      <c r="M733" s="97" t="str">
        <f>IF(FN_MC!J735="","*",FN_MC!J735)</f>
        <v>*</v>
      </c>
      <c r="N733" s="173" t="str">
        <f>IF(FN_MC!K735="","*",FN_MC!K735)</f>
        <v>*</v>
      </c>
      <c r="O733" s="17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86" t="str">
        <f>IF(FN_MC!N736="","*",FN_MC!N736)</f>
        <v>-</v>
      </c>
      <c r="M734" s="97" t="str">
        <f>IF(FN_MC!J736="","*",FN_MC!J736)</f>
        <v>*</v>
      </c>
      <c r="N734" s="173" t="str">
        <f>IF(FN_MC!K736="","*",FN_MC!K736)</f>
        <v>*</v>
      </c>
      <c r="O734" s="17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86" t="str">
        <f>IF(FN_MC!N737="","*",FN_MC!N737)</f>
        <v>-</v>
      </c>
      <c r="M735" s="97" t="str">
        <f>IF(FN_MC!J737="","*",FN_MC!J737)</f>
        <v>*</v>
      </c>
      <c r="N735" s="173" t="str">
        <f>IF(FN_MC!K737="","*",FN_MC!K737)</f>
        <v>*</v>
      </c>
      <c r="O735" s="17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86" t="str">
        <f>IF(FN_MC!N738="","*",FN_MC!N738)</f>
        <v>-</v>
      </c>
      <c r="M736" s="97" t="str">
        <f>IF(FN_MC!J738="","*",FN_MC!J738)</f>
        <v>*</v>
      </c>
      <c r="N736" s="173" t="str">
        <f>IF(FN_MC!K738="","*",FN_MC!K738)</f>
        <v>*</v>
      </c>
      <c r="O736" s="17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86" t="str">
        <f>IF(FN_MC!N739="","*",FN_MC!N739)</f>
        <v>-</v>
      </c>
      <c r="M737" s="97" t="str">
        <f>IF(FN_MC!J739="","*",FN_MC!J739)</f>
        <v>*</v>
      </c>
      <c r="N737" s="173" t="str">
        <f>IF(FN_MC!K739="","*",FN_MC!K739)</f>
        <v>*</v>
      </c>
      <c r="O737" s="17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86" t="str">
        <f>IF(FN_MC!N740="","*",FN_MC!N740)</f>
        <v>-</v>
      </c>
      <c r="M738" s="97" t="str">
        <f>IF(FN_MC!J740="","*",FN_MC!J740)</f>
        <v>*</v>
      </c>
      <c r="N738" s="173" t="str">
        <f>IF(FN_MC!K740="","*",FN_MC!K740)</f>
        <v>*</v>
      </c>
      <c r="O738" s="17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86" t="str">
        <f>IF(FN_MC!N741="","*",FN_MC!N741)</f>
        <v>-</v>
      </c>
      <c r="M739" s="97" t="str">
        <f>IF(FN_MC!J741="","*",FN_MC!J741)</f>
        <v>*</v>
      </c>
      <c r="N739" s="173" t="str">
        <f>IF(FN_MC!K741="","*",FN_MC!K741)</f>
        <v>*</v>
      </c>
      <c r="O739" s="17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86" t="str">
        <f>IF(FN_MC!N742="","*",FN_MC!N742)</f>
        <v>-</v>
      </c>
      <c r="M740" s="97" t="str">
        <f>IF(FN_MC!J742="","*",FN_MC!J742)</f>
        <v>*</v>
      </c>
      <c r="N740" s="173" t="str">
        <f>IF(FN_MC!K742="","*",FN_MC!K742)</f>
        <v>*</v>
      </c>
      <c r="O740" s="17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86" t="str">
        <f>IF(FN_MC!N743="","*",FN_MC!N743)</f>
        <v>-</v>
      </c>
      <c r="M741" s="97" t="str">
        <f>IF(FN_MC!J743="","*",FN_MC!J743)</f>
        <v>*</v>
      </c>
      <c r="N741" s="173" t="str">
        <f>IF(FN_MC!K743="","*",FN_MC!K743)</f>
        <v>*</v>
      </c>
      <c r="O741" s="17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86" t="str">
        <f>IF(FN_MC!N744="","*",FN_MC!N744)</f>
        <v>-</v>
      </c>
      <c r="M742" s="97" t="str">
        <f>IF(FN_MC!J744="","*",FN_MC!J744)</f>
        <v>*</v>
      </c>
      <c r="N742" s="173" t="str">
        <f>IF(FN_MC!K744="","*",FN_MC!K744)</f>
        <v>*</v>
      </c>
      <c r="O742" s="17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86" t="str">
        <f>IF(FN_MC!N745="","*",FN_MC!N745)</f>
        <v>-</v>
      </c>
      <c r="M743" s="97" t="str">
        <f>IF(FN_MC!J745="","*",FN_MC!J745)</f>
        <v>*</v>
      </c>
      <c r="N743" s="173" t="str">
        <f>IF(FN_MC!K745="","*",FN_MC!K745)</f>
        <v>*</v>
      </c>
      <c r="O743" s="17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86" t="str">
        <f>IF(FN_MC!N746="","*",FN_MC!N746)</f>
        <v>-</v>
      </c>
      <c r="M744" s="97" t="str">
        <f>IF(FN_MC!J746="","*",FN_MC!J746)</f>
        <v>*</v>
      </c>
      <c r="N744" s="173" t="str">
        <f>IF(FN_MC!K746="","*",FN_MC!K746)</f>
        <v>*</v>
      </c>
      <c r="O744" s="17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86" t="str">
        <f>IF(FN_MC!N747="","*",FN_MC!N747)</f>
        <v>-</v>
      </c>
      <c r="M745" s="97" t="str">
        <f>IF(FN_MC!J747="","*",FN_MC!J747)</f>
        <v>*</v>
      </c>
      <c r="N745" s="173" t="str">
        <f>IF(FN_MC!K747="","*",FN_MC!K747)</f>
        <v>*</v>
      </c>
      <c r="O745" s="17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86" t="str">
        <f>IF(FN_MC!N748="","*",FN_MC!N748)</f>
        <v>-</v>
      </c>
      <c r="M746" s="97" t="str">
        <f>IF(FN_MC!J748="","*",FN_MC!J748)</f>
        <v>*</v>
      </c>
      <c r="N746" s="173" t="str">
        <f>IF(FN_MC!K748="","*",FN_MC!K748)</f>
        <v>*</v>
      </c>
      <c r="O746" s="17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86" t="str">
        <f>IF(FN_MC!N749="","*",FN_MC!N749)</f>
        <v>-</v>
      </c>
      <c r="M747" s="97" t="str">
        <f>IF(FN_MC!J749="","*",FN_MC!J749)</f>
        <v>*</v>
      </c>
      <c r="N747" s="173" t="str">
        <f>IF(FN_MC!K749="","*",FN_MC!K749)</f>
        <v>*</v>
      </c>
      <c r="O747" s="17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86" t="str">
        <f>IF(FN_MC!N750="","*",FN_MC!N750)</f>
        <v>-</v>
      </c>
      <c r="M748" s="97" t="str">
        <f>IF(FN_MC!J750="","*",FN_MC!J750)</f>
        <v>*</v>
      </c>
      <c r="N748" s="173" t="str">
        <f>IF(FN_MC!K750="","*",FN_MC!K750)</f>
        <v>*</v>
      </c>
      <c r="O748" s="17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86" t="str">
        <f>IF(FN_MC!N751="","*",FN_MC!N751)</f>
        <v>-</v>
      </c>
      <c r="M749" s="97" t="str">
        <f>IF(FN_MC!J751="","*",FN_MC!J751)</f>
        <v>*</v>
      </c>
      <c r="N749" s="173" t="str">
        <f>IF(FN_MC!K751="","*",FN_MC!K751)</f>
        <v>*</v>
      </c>
      <c r="O749" s="17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86" t="str">
        <f>IF(FN_MC!N752="","*",FN_MC!N752)</f>
        <v>-</v>
      </c>
      <c r="M750" s="97" t="str">
        <f>IF(FN_MC!J752="","*",FN_MC!J752)</f>
        <v>*</v>
      </c>
      <c r="N750" s="173" t="str">
        <f>IF(FN_MC!K752="","*",FN_MC!K752)</f>
        <v>*</v>
      </c>
      <c r="O750" s="17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86" t="str">
        <f>IF(FN_MC!N753="","*",FN_MC!N753)</f>
        <v>-</v>
      </c>
      <c r="M751" s="97" t="str">
        <f>IF(FN_MC!J753="","*",FN_MC!J753)</f>
        <v>*</v>
      </c>
      <c r="N751" s="173" t="str">
        <f>IF(FN_MC!K753="","*",FN_MC!K753)</f>
        <v>*</v>
      </c>
      <c r="O751" s="17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86" t="str">
        <f>IF(FN_MC!N754="","*",FN_MC!N754)</f>
        <v>-</v>
      </c>
      <c r="M752" s="97" t="str">
        <f>IF(FN_MC!J754="","*",FN_MC!J754)</f>
        <v>*</v>
      </c>
      <c r="N752" s="173" t="str">
        <f>IF(FN_MC!K754="","*",FN_MC!K754)</f>
        <v>*</v>
      </c>
      <c r="O752" s="17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86" t="str">
        <f>IF(FN_MC!N755="","*",FN_MC!N755)</f>
        <v>-</v>
      </c>
      <c r="M753" s="97" t="str">
        <f>IF(FN_MC!J755="","*",FN_MC!J755)</f>
        <v>*</v>
      </c>
      <c r="N753" s="173" t="str">
        <f>IF(FN_MC!K755="","*",FN_MC!K755)</f>
        <v>*</v>
      </c>
      <c r="O753" s="17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86" t="str">
        <f>IF(FN_MC!N756="","*",FN_MC!N756)</f>
        <v>-</v>
      </c>
      <c r="M754" s="97" t="str">
        <f>IF(FN_MC!J756="","*",FN_MC!J756)</f>
        <v>*</v>
      </c>
      <c r="N754" s="173" t="str">
        <f>IF(FN_MC!K756="","*",FN_MC!K756)</f>
        <v>*</v>
      </c>
      <c r="O754" s="17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86" t="str">
        <f>IF(FN_MC!N757="","*",FN_MC!N757)</f>
        <v>-</v>
      </c>
      <c r="M755" s="97" t="str">
        <f>IF(FN_MC!J757="","*",FN_MC!J757)</f>
        <v>*</v>
      </c>
      <c r="N755" s="173" t="str">
        <f>IF(FN_MC!K757="","*",FN_MC!K757)</f>
        <v>*</v>
      </c>
      <c r="O755" s="17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*</v>
      </c>
      <c r="E756" s="96" t="str">
        <f>IF(FN_MC!T758="","*",FN_MC!T758)</f>
        <v>*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*</v>
      </c>
      <c r="L756" s="186" t="str">
        <f>IF(FN_MC!N758="","*",FN_MC!N758)</f>
        <v>*</v>
      </c>
      <c r="M756" s="97" t="str">
        <f>IF(FN_MC!J758="","*",FN_MC!J758)</f>
        <v>*</v>
      </c>
      <c r="N756" s="173" t="str">
        <f>IF(FN_MC!K758="","*",FN_MC!K758)</f>
        <v>*</v>
      </c>
      <c r="O756" s="173" t="str">
        <f>IF(FN_MC!L758="","*",FN_MC!L758)</f>
        <v>*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*</v>
      </c>
      <c r="E757" s="96" t="str">
        <f>IF(FN_MC!T759="","*",FN_MC!T759)</f>
        <v>*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*</v>
      </c>
      <c r="L757" s="186" t="str">
        <f>IF(FN_MC!N759="","*",FN_MC!N759)</f>
        <v>*</v>
      </c>
      <c r="M757" s="97" t="str">
        <f>IF(FN_MC!J759="","*",FN_MC!J759)</f>
        <v>*</v>
      </c>
      <c r="N757" s="173" t="str">
        <f>IF(FN_MC!K759="","*",FN_MC!K759)</f>
        <v>*</v>
      </c>
      <c r="O757" s="173" t="str">
        <f>IF(FN_MC!L759="","*",FN_MC!L759)</f>
        <v>*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*</v>
      </c>
      <c r="E758" s="96" t="str">
        <f>IF(FN_MC!T760="","*",FN_MC!T760)</f>
        <v>*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*</v>
      </c>
      <c r="L758" s="186" t="str">
        <f>IF(FN_MC!N760="","*",FN_MC!N760)</f>
        <v>*</v>
      </c>
      <c r="M758" s="97" t="str">
        <f>IF(FN_MC!J760="","*",FN_MC!J760)</f>
        <v>*</v>
      </c>
      <c r="N758" s="173" t="str">
        <f>IF(FN_MC!K760="","*",FN_MC!K760)</f>
        <v>*</v>
      </c>
      <c r="O758" s="173" t="str">
        <f>IF(FN_MC!L760="","*",FN_MC!L760)</f>
        <v>*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*</v>
      </c>
      <c r="E759" s="96" t="str">
        <f>IF(FN_MC!T761="","*",FN_MC!T761)</f>
        <v>*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*</v>
      </c>
      <c r="L759" s="186" t="str">
        <f>IF(FN_MC!N761="","*",FN_MC!N761)</f>
        <v>*</v>
      </c>
      <c r="M759" s="97" t="str">
        <f>IF(FN_MC!J761="","*",FN_MC!J761)</f>
        <v>*</v>
      </c>
      <c r="N759" s="173" t="str">
        <f>IF(FN_MC!K761="","*",FN_MC!K761)</f>
        <v>*</v>
      </c>
      <c r="O759" s="173" t="str">
        <f>IF(FN_MC!L761="","*",FN_MC!L761)</f>
        <v>*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*</v>
      </c>
      <c r="E760" s="96" t="str">
        <f>IF(FN_MC!T762="","*",FN_MC!T762)</f>
        <v>*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*</v>
      </c>
      <c r="L760" s="186" t="str">
        <f>IF(FN_MC!N762="","*",FN_MC!N762)</f>
        <v>*</v>
      </c>
      <c r="M760" s="97" t="str">
        <f>IF(FN_MC!J762="","*",FN_MC!J762)</f>
        <v>*</v>
      </c>
      <c r="N760" s="173" t="str">
        <f>IF(FN_MC!K762="","*",FN_MC!K762)</f>
        <v>*</v>
      </c>
      <c r="O760" s="173" t="str">
        <f>IF(FN_MC!L762="","*",FN_MC!L762)</f>
        <v>*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*</v>
      </c>
      <c r="E761" s="96" t="str">
        <f>IF(FN_MC!T763="","*",FN_MC!T763)</f>
        <v>*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*</v>
      </c>
      <c r="L761" s="186" t="str">
        <f>IF(FN_MC!N763="","*",FN_MC!N763)</f>
        <v>*</v>
      </c>
      <c r="M761" s="97" t="str">
        <f>IF(FN_MC!J763="","*",FN_MC!J763)</f>
        <v>*</v>
      </c>
      <c r="N761" s="173" t="str">
        <f>IF(FN_MC!K763="","*",FN_MC!K763)</f>
        <v>*</v>
      </c>
      <c r="O761" s="173" t="str">
        <f>IF(FN_MC!L763="","*",FN_MC!L763)</f>
        <v>*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*</v>
      </c>
      <c r="E762" s="96" t="str">
        <f>IF(FN_MC!T764="","*",FN_MC!T764)</f>
        <v>*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*</v>
      </c>
      <c r="L762" s="186" t="str">
        <f>IF(FN_MC!N764="","*",FN_MC!N764)</f>
        <v>*</v>
      </c>
      <c r="M762" s="97" t="str">
        <f>IF(FN_MC!J764="","*",FN_MC!J764)</f>
        <v>*</v>
      </c>
      <c r="N762" s="173" t="str">
        <f>IF(FN_MC!K764="","*",FN_MC!K764)</f>
        <v>*</v>
      </c>
      <c r="O762" s="173" t="str">
        <f>IF(FN_MC!L764="","*",FN_MC!L764)</f>
        <v>*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*</v>
      </c>
      <c r="E763" s="96" t="str">
        <f>IF(FN_MC!T765="","*",FN_MC!T765)</f>
        <v>*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*</v>
      </c>
      <c r="L763" s="186" t="str">
        <f>IF(FN_MC!N765="","*",FN_MC!N765)</f>
        <v>*</v>
      </c>
      <c r="M763" s="97" t="str">
        <f>IF(FN_MC!J765="","*",FN_MC!J765)</f>
        <v>*</v>
      </c>
      <c r="N763" s="173" t="str">
        <f>IF(FN_MC!K765="","*",FN_MC!K765)</f>
        <v>*</v>
      </c>
      <c r="O763" s="173" t="str">
        <f>IF(FN_MC!L765="","*",FN_MC!L765)</f>
        <v>*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*</v>
      </c>
      <c r="E764" s="96" t="str">
        <f>IF(FN_MC!T766="","*",FN_MC!T766)</f>
        <v>*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*</v>
      </c>
      <c r="L764" s="186" t="str">
        <f>IF(FN_MC!N766="","*",FN_MC!N766)</f>
        <v>*</v>
      </c>
      <c r="M764" s="97" t="str">
        <f>IF(FN_MC!J766="","*",FN_MC!J766)</f>
        <v>*</v>
      </c>
      <c r="N764" s="173" t="str">
        <f>IF(FN_MC!K766="","*",FN_MC!K766)</f>
        <v>*</v>
      </c>
      <c r="O764" s="173" t="str">
        <f>IF(FN_MC!L766="","*",FN_MC!L766)</f>
        <v>*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*</v>
      </c>
      <c r="E765" s="96" t="str">
        <f>IF(FN_MC!T767="","*",FN_MC!T767)</f>
        <v>*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*</v>
      </c>
      <c r="L765" s="186" t="str">
        <f>IF(FN_MC!N767="","*",FN_MC!N767)</f>
        <v>*</v>
      </c>
      <c r="M765" s="97" t="str">
        <f>IF(FN_MC!J767="","*",FN_MC!J767)</f>
        <v>*</v>
      </c>
      <c r="N765" s="173" t="str">
        <f>IF(FN_MC!K767="","*",FN_MC!K767)</f>
        <v>*</v>
      </c>
      <c r="O765" s="173" t="str">
        <f>IF(FN_MC!L767="","*",FN_MC!L767)</f>
        <v>*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*</v>
      </c>
      <c r="E766" s="96" t="str">
        <f>IF(FN_MC!T768="","*",FN_MC!T768)</f>
        <v>*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*</v>
      </c>
      <c r="L766" s="186" t="str">
        <f>IF(FN_MC!N768="","*",FN_MC!N768)</f>
        <v>*</v>
      </c>
      <c r="M766" s="97" t="str">
        <f>IF(FN_MC!J768="","*",FN_MC!J768)</f>
        <v>*</v>
      </c>
      <c r="N766" s="173" t="str">
        <f>IF(FN_MC!K768="","*",FN_MC!K768)</f>
        <v>*</v>
      </c>
      <c r="O766" s="173" t="str">
        <f>IF(FN_MC!L768="","*",FN_MC!L768)</f>
        <v>*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*</v>
      </c>
      <c r="E767" s="96" t="str">
        <f>IF(FN_MC!T769="","*",FN_MC!T769)</f>
        <v>*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*</v>
      </c>
      <c r="L767" s="186" t="str">
        <f>IF(FN_MC!N769="","*",FN_MC!N769)</f>
        <v>*</v>
      </c>
      <c r="M767" s="97" t="str">
        <f>IF(FN_MC!J769="","*",FN_MC!J769)</f>
        <v>*</v>
      </c>
      <c r="N767" s="173" t="str">
        <f>IF(FN_MC!K769="","*",FN_MC!K769)</f>
        <v>*</v>
      </c>
      <c r="O767" s="173" t="str">
        <f>IF(FN_MC!L769="","*",FN_MC!L769)</f>
        <v>*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*</v>
      </c>
      <c r="E768" s="96" t="str">
        <f>IF(FN_MC!T770="","*",FN_MC!T770)</f>
        <v>*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*</v>
      </c>
      <c r="L768" s="186" t="str">
        <f>IF(FN_MC!N770="","*",FN_MC!N770)</f>
        <v>*</v>
      </c>
      <c r="M768" s="97" t="str">
        <f>IF(FN_MC!J770="","*",FN_MC!J770)</f>
        <v>*</v>
      </c>
      <c r="N768" s="173" t="str">
        <f>IF(FN_MC!K770="","*",FN_MC!K770)</f>
        <v>*</v>
      </c>
      <c r="O768" s="173" t="str">
        <f>IF(FN_MC!L770="","*",FN_MC!L770)</f>
        <v>*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*</v>
      </c>
      <c r="E769" s="96" t="str">
        <f>IF(FN_MC!T771="","*",FN_MC!T771)</f>
        <v>*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*</v>
      </c>
      <c r="L769" s="186" t="str">
        <f>IF(FN_MC!N771="","*",FN_MC!N771)</f>
        <v>*</v>
      </c>
      <c r="M769" s="97" t="str">
        <f>IF(FN_MC!J771="","*",FN_MC!J771)</f>
        <v>*</v>
      </c>
      <c r="N769" s="173" t="str">
        <f>IF(FN_MC!K771="","*",FN_MC!K771)</f>
        <v>*</v>
      </c>
      <c r="O769" s="173" t="str">
        <f>IF(FN_MC!L771="","*",FN_MC!L771)</f>
        <v>*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*</v>
      </c>
      <c r="E770" s="96" t="str">
        <f>IF(FN_MC!T772="","*",FN_MC!T772)</f>
        <v>*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*</v>
      </c>
      <c r="L770" s="186" t="str">
        <f>IF(FN_MC!N772="","*",FN_MC!N772)</f>
        <v>*</v>
      </c>
      <c r="M770" s="97" t="str">
        <f>IF(FN_MC!J772="","*",FN_MC!J772)</f>
        <v>*</v>
      </c>
      <c r="N770" s="173" t="str">
        <f>IF(FN_MC!K772="","*",FN_MC!K772)</f>
        <v>*</v>
      </c>
      <c r="O770" s="173" t="str">
        <f>IF(FN_MC!L772="","*",FN_MC!L772)</f>
        <v>*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*</v>
      </c>
      <c r="E771" s="96" t="str">
        <f>IF(FN_MC!T773="","*",FN_MC!T773)</f>
        <v>*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*</v>
      </c>
      <c r="L771" s="186" t="str">
        <f>IF(FN_MC!N773="","*",FN_MC!N773)</f>
        <v>*</v>
      </c>
      <c r="M771" s="97" t="str">
        <f>IF(FN_MC!J773="","*",FN_MC!J773)</f>
        <v>*</v>
      </c>
      <c r="N771" s="173" t="str">
        <f>IF(FN_MC!K773="","*",FN_MC!K773)</f>
        <v>*</v>
      </c>
      <c r="O771" s="173" t="str">
        <f>IF(FN_MC!L773="","*",FN_MC!L773)</f>
        <v>*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*</v>
      </c>
      <c r="E772" s="96" t="str">
        <f>IF(FN_MC!T774="","*",FN_MC!T774)</f>
        <v>*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*</v>
      </c>
      <c r="L772" s="186" t="str">
        <f>IF(FN_MC!N774="","*",FN_MC!N774)</f>
        <v>*</v>
      </c>
      <c r="M772" s="97" t="str">
        <f>IF(FN_MC!J774="","*",FN_MC!J774)</f>
        <v>*</v>
      </c>
      <c r="N772" s="173" t="str">
        <f>IF(FN_MC!K774="","*",FN_MC!K774)</f>
        <v>*</v>
      </c>
      <c r="O772" s="173" t="str">
        <f>IF(FN_MC!L774="","*",FN_MC!L774)</f>
        <v>*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*</v>
      </c>
      <c r="E773" s="96" t="str">
        <f>IF(FN_MC!T775="","*",FN_MC!T775)</f>
        <v>*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*</v>
      </c>
      <c r="L773" s="186" t="str">
        <f>IF(FN_MC!N775="","*",FN_MC!N775)</f>
        <v>*</v>
      </c>
      <c r="M773" s="97" t="str">
        <f>IF(FN_MC!J775="","*",FN_MC!J775)</f>
        <v>*</v>
      </c>
      <c r="N773" s="173" t="str">
        <f>IF(FN_MC!K775="","*",FN_MC!K775)</f>
        <v>*</v>
      </c>
      <c r="O773" s="173" t="str">
        <f>IF(FN_MC!L775="","*",FN_MC!L775)</f>
        <v>*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*</v>
      </c>
      <c r="E774" s="96" t="str">
        <f>IF(FN_MC!T776="","*",FN_MC!T776)</f>
        <v>*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*</v>
      </c>
      <c r="L774" s="186" t="str">
        <f>IF(FN_MC!N776="","*",FN_MC!N776)</f>
        <v>*</v>
      </c>
      <c r="M774" s="97" t="str">
        <f>IF(FN_MC!J776="","*",FN_MC!J776)</f>
        <v>*</v>
      </c>
      <c r="N774" s="173" t="str">
        <f>IF(FN_MC!K776="","*",FN_MC!K776)</f>
        <v>*</v>
      </c>
      <c r="O774" s="173" t="str">
        <f>IF(FN_MC!L776="","*",FN_MC!L776)</f>
        <v>*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*</v>
      </c>
      <c r="E775" s="96" t="str">
        <f>IF(FN_MC!T777="","*",FN_MC!T777)</f>
        <v>*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*</v>
      </c>
      <c r="L775" s="186" t="str">
        <f>IF(FN_MC!N777="","*",FN_MC!N777)</f>
        <v>*</v>
      </c>
      <c r="M775" s="97" t="str">
        <f>IF(FN_MC!J777="","*",FN_MC!J777)</f>
        <v>*</v>
      </c>
      <c r="N775" s="173" t="str">
        <f>IF(FN_MC!K777="","*",FN_MC!K777)</f>
        <v>*</v>
      </c>
      <c r="O775" s="173" t="str">
        <f>IF(FN_MC!L777="","*",FN_MC!L777)</f>
        <v>*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86" t="str">
        <f>IF(FN_MC!N778="","*",FN_MC!N778)</f>
        <v>*</v>
      </c>
      <c r="M776" s="97" t="str">
        <f>IF(FN_MC!J778="","*",FN_MC!J778)</f>
        <v>*</v>
      </c>
      <c r="N776" s="173" t="str">
        <f>IF(FN_MC!K778="","*",FN_MC!K778)</f>
        <v>*</v>
      </c>
      <c r="O776" s="17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86" t="str">
        <f>IF(FN_MC!N779="","*",FN_MC!N779)</f>
        <v>*</v>
      </c>
      <c r="M777" s="97" t="str">
        <f>IF(FN_MC!J779="","*",FN_MC!J779)</f>
        <v>*</v>
      </c>
      <c r="N777" s="173" t="str">
        <f>IF(FN_MC!K779="","*",FN_MC!K779)</f>
        <v>*</v>
      </c>
      <c r="O777" s="17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86" t="str">
        <f>IF(FN_MC!N780="","*",FN_MC!N780)</f>
        <v>*</v>
      </c>
      <c r="M778" s="97" t="str">
        <f>IF(FN_MC!J780="","*",FN_MC!J780)</f>
        <v>*</v>
      </c>
      <c r="N778" s="173" t="str">
        <f>IF(FN_MC!K780="","*",FN_MC!K780)</f>
        <v>*</v>
      </c>
      <c r="O778" s="17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86" t="str">
        <f>IF(FN_MC!N781="","*",FN_MC!N781)</f>
        <v>*</v>
      </c>
      <c r="M779" s="97" t="str">
        <f>IF(FN_MC!J781="","*",FN_MC!J781)</f>
        <v>*</v>
      </c>
      <c r="N779" s="173" t="str">
        <f>IF(FN_MC!K781="","*",FN_MC!K781)</f>
        <v>*</v>
      </c>
      <c r="O779" s="17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86" t="str">
        <f>IF(FN_MC!N782="","*",FN_MC!N782)</f>
        <v>*</v>
      </c>
      <c r="M780" s="97" t="str">
        <f>IF(FN_MC!J782="","*",FN_MC!J782)</f>
        <v>*</v>
      </c>
      <c r="N780" s="173" t="str">
        <f>IF(FN_MC!K782="","*",FN_MC!K782)</f>
        <v>*</v>
      </c>
      <c r="O780" s="17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86" t="str">
        <f>IF(FN_MC!N783="","*",FN_MC!N783)</f>
        <v>*</v>
      </c>
      <c r="M781" s="97" t="str">
        <f>IF(FN_MC!J783="","*",FN_MC!J783)</f>
        <v>*</v>
      </c>
      <c r="N781" s="173" t="str">
        <f>IF(FN_MC!K783="","*",FN_MC!K783)</f>
        <v>*</v>
      </c>
      <c r="O781" s="17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86" t="str">
        <f>IF(FN_MC!N784="","*",FN_MC!N784)</f>
        <v>*</v>
      </c>
      <c r="M782" s="97" t="str">
        <f>IF(FN_MC!J784="","*",FN_MC!J784)</f>
        <v>*</v>
      </c>
      <c r="N782" s="173" t="str">
        <f>IF(FN_MC!K784="","*",FN_MC!K784)</f>
        <v>*</v>
      </c>
      <c r="O782" s="17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86" t="str">
        <f>IF(FN_MC!N785="","*",FN_MC!N785)</f>
        <v>*</v>
      </c>
      <c r="M783" s="97" t="str">
        <f>IF(FN_MC!J785="","*",FN_MC!J785)</f>
        <v>*</v>
      </c>
      <c r="N783" s="173" t="str">
        <f>IF(FN_MC!K785="","*",FN_MC!K785)</f>
        <v>*</v>
      </c>
      <c r="O783" s="17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86" t="str">
        <f>IF(FN_MC!N786="","*",FN_MC!N786)</f>
        <v>*</v>
      </c>
      <c r="M784" s="97" t="str">
        <f>IF(FN_MC!J786="","*",FN_MC!J786)</f>
        <v>*</v>
      </c>
      <c r="N784" s="173" t="str">
        <f>IF(FN_MC!K786="","*",FN_MC!K786)</f>
        <v>*</v>
      </c>
      <c r="O784" s="17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86" t="str">
        <f>IF(FN_MC!N787="","*",FN_MC!N787)</f>
        <v>*</v>
      </c>
      <c r="M785" s="97" t="str">
        <f>IF(FN_MC!J787="","*",FN_MC!J787)</f>
        <v>*</v>
      </c>
      <c r="N785" s="173" t="str">
        <f>IF(FN_MC!K787="","*",FN_MC!K787)</f>
        <v>*</v>
      </c>
      <c r="O785" s="17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86" t="str">
        <f>IF(FN_MC!N788="","*",FN_MC!N788)</f>
        <v>*</v>
      </c>
      <c r="M786" s="97" t="str">
        <f>IF(FN_MC!J788="","*",FN_MC!J788)</f>
        <v>*</v>
      </c>
      <c r="N786" s="173" t="str">
        <f>IF(FN_MC!K788="","*",FN_MC!K788)</f>
        <v>*</v>
      </c>
      <c r="O786" s="17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86" t="str">
        <f>IF(FN_MC!N789="","*",FN_MC!N789)</f>
        <v>*</v>
      </c>
      <c r="M787" s="97" t="str">
        <f>IF(FN_MC!J789="","*",FN_MC!J789)</f>
        <v>*</v>
      </c>
      <c r="N787" s="173" t="str">
        <f>IF(FN_MC!K789="","*",FN_MC!K789)</f>
        <v>*</v>
      </c>
      <c r="O787" s="17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86" t="str">
        <f>IF(FN_MC!N790="","*",FN_MC!N790)</f>
        <v>*</v>
      </c>
      <c r="M788" s="97" t="str">
        <f>IF(FN_MC!J790="","*",FN_MC!J790)</f>
        <v>*</v>
      </c>
      <c r="N788" s="173" t="str">
        <f>IF(FN_MC!K790="","*",FN_MC!K790)</f>
        <v>*</v>
      </c>
      <c r="O788" s="17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86" t="str">
        <f>IF(FN_MC!N791="","*",FN_MC!N791)</f>
        <v>*</v>
      </c>
      <c r="M789" s="97" t="str">
        <f>IF(FN_MC!J791="","*",FN_MC!J791)</f>
        <v>*</v>
      </c>
      <c r="N789" s="173" t="str">
        <f>IF(FN_MC!K791="","*",FN_MC!K791)</f>
        <v>*</v>
      </c>
      <c r="O789" s="17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86" t="str">
        <f>IF(FN_MC!N792="","*",FN_MC!N792)</f>
        <v>*</v>
      </c>
      <c r="M790" s="97" t="str">
        <f>IF(FN_MC!J792="","*",FN_MC!J792)</f>
        <v>*</v>
      </c>
      <c r="N790" s="173" t="str">
        <f>IF(FN_MC!K792="","*",FN_MC!K792)</f>
        <v>*</v>
      </c>
      <c r="O790" s="17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86" t="str">
        <f>IF(FN_MC!N793="","*",FN_MC!N793)</f>
        <v>*</v>
      </c>
      <c r="M791" s="97" t="str">
        <f>IF(FN_MC!J793="","*",FN_MC!J793)</f>
        <v>*</v>
      </c>
      <c r="N791" s="173" t="str">
        <f>IF(FN_MC!K793="","*",FN_MC!K793)</f>
        <v>*</v>
      </c>
      <c r="O791" s="17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86" t="str">
        <f>IF(FN_MC!N794="","*",FN_MC!N794)</f>
        <v>*</v>
      </c>
      <c r="M792" s="97" t="str">
        <f>IF(FN_MC!J794="","*",FN_MC!J794)</f>
        <v>*</v>
      </c>
      <c r="N792" s="173" t="str">
        <f>IF(FN_MC!K794="","*",FN_MC!K794)</f>
        <v>*</v>
      </c>
      <c r="O792" s="17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86" t="str">
        <f>IF(FN_MC!N795="","*",FN_MC!N795)</f>
        <v>*</v>
      </c>
      <c r="M793" s="97" t="str">
        <f>IF(FN_MC!J795="","*",FN_MC!J795)</f>
        <v>*</v>
      </c>
      <c r="N793" s="173" t="str">
        <f>IF(FN_MC!K795="","*",FN_MC!K795)</f>
        <v>*</v>
      </c>
      <c r="O793" s="17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86" t="str">
        <f>IF(FN_MC!N796="","*",FN_MC!N796)</f>
        <v>*</v>
      </c>
      <c r="M794" s="97" t="str">
        <f>IF(FN_MC!J796="","*",FN_MC!J796)</f>
        <v>*</v>
      </c>
      <c r="N794" s="173" t="str">
        <f>IF(FN_MC!K796="","*",FN_MC!K796)</f>
        <v>*</v>
      </c>
      <c r="O794" s="17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86" t="str">
        <f>IF(FN_MC!N797="","*",FN_MC!N797)</f>
        <v>*</v>
      </c>
      <c r="M795" s="97" t="str">
        <f>IF(FN_MC!J797="","*",FN_MC!J797)</f>
        <v>*</v>
      </c>
      <c r="N795" s="173" t="str">
        <f>IF(FN_MC!K797="","*",FN_MC!K797)</f>
        <v>*</v>
      </c>
      <c r="O795" s="17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86" t="str">
        <f>IF(FN_MC!N798="","*",FN_MC!N798)</f>
        <v>*</v>
      </c>
      <c r="M796" s="97" t="str">
        <f>IF(FN_MC!J798="","*",FN_MC!J798)</f>
        <v>*</v>
      </c>
      <c r="N796" s="173" t="str">
        <f>IF(FN_MC!K798="","*",FN_MC!K798)</f>
        <v>*</v>
      </c>
      <c r="O796" s="17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86" t="str">
        <f>IF(FN_MC!N799="","*",FN_MC!N799)</f>
        <v>*</v>
      </c>
      <c r="M797" s="97" t="str">
        <f>IF(FN_MC!J799="","*",FN_MC!J799)</f>
        <v>*</v>
      </c>
      <c r="N797" s="173" t="str">
        <f>IF(FN_MC!K799="","*",FN_MC!K799)</f>
        <v>*</v>
      </c>
      <c r="O797" s="17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86" t="str">
        <f>IF(FN_MC!N800="","*",FN_MC!N800)</f>
        <v>*</v>
      </c>
      <c r="M798" s="97" t="str">
        <f>IF(FN_MC!J800="","*",FN_MC!J800)</f>
        <v>*</v>
      </c>
      <c r="N798" s="173" t="str">
        <f>IF(FN_MC!K800="","*",FN_MC!K800)</f>
        <v>*</v>
      </c>
      <c r="O798" s="17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86" t="str">
        <f>IF(FN_MC!N801="","*",FN_MC!N801)</f>
        <v>*</v>
      </c>
      <c r="M799" s="97" t="str">
        <f>IF(FN_MC!J801="","*",FN_MC!J801)</f>
        <v>*</v>
      </c>
      <c r="N799" s="173" t="str">
        <f>IF(FN_MC!K801="","*",FN_MC!K801)</f>
        <v>*</v>
      </c>
      <c r="O799" s="17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86" t="str">
        <f>IF(FN_MC!N802="","*",FN_MC!N802)</f>
        <v>*</v>
      </c>
      <c r="M800" s="97" t="str">
        <f>IF(FN_MC!J802="","*",FN_MC!J802)</f>
        <v>*</v>
      </c>
      <c r="N800" s="173" t="str">
        <f>IF(FN_MC!K802="","*",FN_MC!K802)</f>
        <v>*</v>
      </c>
      <c r="O800" s="17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86" t="str">
        <f>IF(FN_MC!N803="","*",FN_MC!N803)</f>
        <v>*</v>
      </c>
      <c r="M801" s="97" t="str">
        <f>IF(FN_MC!J803="","*",FN_MC!J803)</f>
        <v>*</v>
      </c>
      <c r="N801" s="173" t="str">
        <f>IF(FN_MC!K803="","*",FN_MC!K803)</f>
        <v>*</v>
      </c>
      <c r="O801" s="17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86" t="str">
        <f>IF(FN_MC!N804="","*",FN_MC!N804)</f>
        <v>*</v>
      </c>
      <c r="M802" s="97" t="str">
        <f>IF(FN_MC!J804="","*",FN_MC!J804)</f>
        <v>*</v>
      </c>
      <c r="N802" s="173" t="str">
        <f>IF(FN_MC!K804="","*",FN_MC!K804)</f>
        <v>*</v>
      </c>
      <c r="O802" s="17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86" t="str">
        <f>IF(FN_MC!N805="","*",FN_MC!N805)</f>
        <v>*</v>
      </c>
      <c r="M803" s="97" t="str">
        <f>IF(FN_MC!J805="","*",FN_MC!J805)</f>
        <v>*</v>
      </c>
      <c r="N803" s="173" t="str">
        <f>IF(FN_MC!K805="","*",FN_MC!K805)</f>
        <v>*</v>
      </c>
      <c r="O803" s="17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86" t="str">
        <f>IF(FN_MC!N806="","*",FN_MC!N806)</f>
        <v>*</v>
      </c>
      <c r="M804" s="97" t="str">
        <f>IF(FN_MC!J806="","*",FN_MC!J806)</f>
        <v>*</v>
      </c>
      <c r="N804" s="173" t="str">
        <f>IF(FN_MC!K806="","*",FN_MC!K806)</f>
        <v>*</v>
      </c>
      <c r="O804" s="17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86" t="str">
        <f>IF(FN_MC!N807="","*",FN_MC!N807)</f>
        <v>*</v>
      </c>
      <c r="M805" s="97" t="str">
        <f>IF(FN_MC!J807="","*",FN_MC!J807)</f>
        <v>*</v>
      </c>
      <c r="N805" s="173" t="str">
        <f>IF(FN_MC!K807="","*",FN_MC!K807)</f>
        <v>*</v>
      </c>
      <c r="O805" s="17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86" t="str">
        <f>IF(FN_MC!N808="","*",FN_MC!N808)</f>
        <v>*</v>
      </c>
      <c r="M806" s="97" t="str">
        <f>IF(FN_MC!J808="","*",FN_MC!J808)</f>
        <v>*</v>
      </c>
      <c r="N806" s="173" t="str">
        <f>IF(FN_MC!K808="","*",FN_MC!K808)</f>
        <v>*</v>
      </c>
      <c r="O806" s="17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86" t="str">
        <f>IF(FN_MC!N809="","*",FN_MC!N809)</f>
        <v>*</v>
      </c>
      <c r="M807" s="97" t="str">
        <f>IF(FN_MC!J809="","*",FN_MC!J809)</f>
        <v>*</v>
      </c>
      <c r="N807" s="173" t="str">
        <f>IF(FN_MC!K809="","*",FN_MC!K809)</f>
        <v>*</v>
      </c>
      <c r="O807" s="17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86" t="str">
        <f>IF(FN_MC!N810="","*",FN_MC!N810)</f>
        <v>*</v>
      </c>
      <c r="M808" s="97" t="str">
        <f>IF(FN_MC!J810="","*",FN_MC!J810)</f>
        <v>*</v>
      </c>
      <c r="N808" s="173" t="str">
        <f>IF(FN_MC!K810="","*",FN_MC!K810)</f>
        <v>*</v>
      </c>
      <c r="O808" s="17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86" t="str">
        <f>IF(FN_MC!N811="","*",FN_MC!N811)</f>
        <v>*</v>
      </c>
      <c r="M809" s="97" t="str">
        <f>IF(FN_MC!J811="","*",FN_MC!J811)</f>
        <v>*</v>
      </c>
      <c r="N809" s="173" t="str">
        <f>IF(FN_MC!K811="","*",FN_MC!K811)</f>
        <v>*</v>
      </c>
      <c r="O809" s="17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86" t="str">
        <f>IF(FN_MC!N812="","*",FN_MC!N812)</f>
        <v>*</v>
      </c>
      <c r="M810" s="97" t="str">
        <f>IF(FN_MC!J812="","*",FN_MC!J812)</f>
        <v>*</v>
      </c>
      <c r="N810" s="173" t="str">
        <f>IF(FN_MC!K812="","*",FN_MC!K812)</f>
        <v>*</v>
      </c>
      <c r="O810" s="17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86" t="str">
        <f>IF(FN_MC!N813="","*",FN_MC!N813)</f>
        <v>*</v>
      </c>
      <c r="M811" s="97" t="str">
        <f>IF(FN_MC!J813="","*",FN_MC!J813)</f>
        <v>*</v>
      </c>
      <c r="N811" s="173" t="str">
        <f>IF(FN_MC!K813="","*",FN_MC!K813)</f>
        <v>*</v>
      </c>
      <c r="O811" s="17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86" t="str">
        <f>IF(FN_MC!N814="","*",FN_MC!N814)</f>
        <v>*</v>
      </c>
      <c r="M812" s="97" t="str">
        <f>IF(FN_MC!J814="","*",FN_MC!J814)</f>
        <v>*</v>
      </c>
      <c r="N812" s="173" t="str">
        <f>IF(FN_MC!K814="","*",FN_MC!K814)</f>
        <v>*</v>
      </c>
      <c r="O812" s="17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86" t="str">
        <f>IF(FN_MC!N815="","*",FN_MC!N815)</f>
        <v>*</v>
      </c>
      <c r="M813" s="97" t="str">
        <f>IF(FN_MC!J815="","*",FN_MC!J815)</f>
        <v>*</v>
      </c>
      <c r="N813" s="173" t="str">
        <f>IF(FN_MC!K815="","*",FN_MC!K815)</f>
        <v>*</v>
      </c>
      <c r="O813" s="17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86" t="str">
        <f>IF(FN_MC!N816="","*",FN_MC!N816)</f>
        <v>*</v>
      </c>
      <c r="M814" s="97" t="str">
        <f>IF(FN_MC!J816="","*",FN_MC!J816)</f>
        <v>*</v>
      </c>
      <c r="N814" s="173" t="str">
        <f>IF(FN_MC!K816="","*",FN_MC!K816)</f>
        <v>*</v>
      </c>
      <c r="O814" s="17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86" t="str">
        <f>IF(FN_MC!N817="","*",FN_MC!N817)</f>
        <v>*</v>
      </c>
      <c r="M815" s="97" t="str">
        <f>IF(FN_MC!J817="","*",FN_MC!J817)</f>
        <v>*</v>
      </c>
      <c r="N815" s="173" t="str">
        <f>IF(FN_MC!K817="","*",FN_MC!K817)</f>
        <v>*</v>
      </c>
      <c r="O815" s="17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86" t="str">
        <f>IF(FN_MC!N818="","*",FN_MC!N818)</f>
        <v>*</v>
      </c>
      <c r="M816" s="97" t="str">
        <f>IF(FN_MC!J818="","*",FN_MC!J818)</f>
        <v>*</v>
      </c>
      <c r="N816" s="173" t="str">
        <f>IF(FN_MC!K818="","*",FN_MC!K818)</f>
        <v>*</v>
      </c>
      <c r="O816" s="17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86" t="str">
        <f>IF(FN_MC!N819="","*",FN_MC!N819)</f>
        <v>*</v>
      </c>
      <c r="M817" s="97" t="str">
        <f>IF(FN_MC!J819="","*",FN_MC!J819)</f>
        <v>*</v>
      </c>
      <c r="N817" s="173" t="str">
        <f>IF(FN_MC!K819="","*",FN_MC!K819)</f>
        <v>*</v>
      </c>
      <c r="O817" s="17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86" t="str">
        <f>IF(FN_MC!N820="","*",FN_MC!N820)</f>
        <v>*</v>
      </c>
      <c r="M818" s="97" t="str">
        <f>IF(FN_MC!J820="","*",FN_MC!J820)</f>
        <v>*</v>
      </c>
      <c r="N818" s="173" t="str">
        <f>IF(FN_MC!K820="","*",FN_MC!K820)</f>
        <v>*</v>
      </c>
      <c r="O818" s="17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86" t="str">
        <f>IF(FN_MC!N821="","*",FN_MC!N821)</f>
        <v>*</v>
      </c>
      <c r="M819" s="97" t="str">
        <f>IF(FN_MC!J821="","*",FN_MC!J821)</f>
        <v>*</v>
      </c>
      <c r="N819" s="173" t="str">
        <f>IF(FN_MC!K821="","*",FN_MC!K821)</f>
        <v>*</v>
      </c>
      <c r="O819" s="17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86" t="str">
        <f>IF(FN_MC!N822="","*",FN_MC!N822)</f>
        <v>*</v>
      </c>
      <c r="M820" s="97" t="str">
        <f>IF(FN_MC!J822="","*",FN_MC!J822)</f>
        <v>*</v>
      </c>
      <c r="N820" s="173" t="str">
        <f>IF(FN_MC!K822="","*",FN_MC!K822)</f>
        <v>*</v>
      </c>
      <c r="O820" s="17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86" t="str">
        <f>IF(FN_MC!N823="","*",FN_MC!N823)</f>
        <v>*</v>
      </c>
      <c r="M821" s="97" t="str">
        <f>IF(FN_MC!J823="","*",FN_MC!J823)</f>
        <v>*</v>
      </c>
      <c r="N821" s="173" t="str">
        <f>IF(FN_MC!K823="","*",FN_MC!K823)</f>
        <v>*</v>
      </c>
      <c r="O821" s="17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86" t="str">
        <f>IF(FN_MC!N824="","*",FN_MC!N824)</f>
        <v>*</v>
      </c>
      <c r="M822" s="97" t="str">
        <f>IF(FN_MC!J824="","*",FN_MC!J824)</f>
        <v>*</v>
      </c>
      <c r="N822" s="173" t="str">
        <f>IF(FN_MC!K824="","*",FN_MC!K824)</f>
        <v>*</v>
      </c>
      <c r="O822" s="17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86" t="str">
        <f>IF(FN_MC!N825="","*",FN_MC!N825)</f>
        <v>*</v>
      </c>
      <c r="M823" s="97" t="str">
        <f>IF(FN_MC!J825="","*",FN_MC!J825)</f>
        <v>*</v>
      </c>
      <c r="N823" s="173" t="str">
        <f>IF(FN_MC!K825="","*",FN_MC!K825)</f>
        <v>*</v>
      </c>
      <c r="O823" s="17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86" t="str">
        <f>IF(FN_MC!N826="","*",FN_MC!N826)</f>
        <v>*</v>
      </c>
      <c r="M824" s="97" t="str">
        <f>IF(FN_MC!J826="","*",FN_MC!J826)</f>
        <v>*</v>
      </c>
      <c r="N824" s="173" t="str">
        <f>IF(FN_MC!K826="","*",FN_MC!K826)</f>
        <v>*</v>
      </c>
      <c r="O824" s="17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86" t="str">
        <f>IF(FN_MC!N827="","*",FN_MC!N827)</f>
        <v>*</v>
      </c>
      <c r="M825" s="97" t="str">
        <f>IF(FN_MC!J827="","*",FN_MC!J827)</f>
        <v>*</v>
      </c>
      <c r="N825" s="173" t="str">
        <f>IF(FN_MC!K827="","*",FN_MC!K827)</f>
        <v>*</v>
      </c>
      <c r="O825" s="17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86" t="str">
        <f>IF(FN_MC!N828="","*",FN_MC!N828)</f>
        <v>*</v>
      </c>
      <c r="M826" s="97" t="str">
        <f>IF(FN_MC!J828="","*",FN_MC!J828)</f>
        <v>*</v>
      </c>
      <c r="N826" s="173" t="str">
        <f>IF(FN_MC!K828="","*",FN_MC!K828)</f>
        <v>*</v>
      </c>
      <c r="O826" s="17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86" t="str">
        <f>IF(FN_MC!N829="","*",FN_MC!N829)</f>
        <v>*</v>
      </c>
      <c r="M827" s="97" t="str">
        <f>IF(FN_MC!J829="","*",FN_MC!J829)</f>
        <v>*</v>
      </c>
      <c r="N827" s="173" t="str">
        <f>IF(FN_MC!K829="","*",FN_MC!K829)</f>
        <v>*</v>
      </c>
      <c r="O827" s="17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86" t="str">
        <f>IF(FN_MC!N830="","*",FN_MC!N830)</f>
        <v>*</v>
      </c>
      <c r="M828" s="97" t="str">
        <f>IF(FN_MC!J830="","*",FN_MC!J830)</f>
        <v>*</v>
      </c>
      <c r="N828" s="173" t="str">
        <f>IF(FN_MC!K830="","*",FN_MC!K830)</f>
        <v>*</v>
      </c>
      <c r="O828" s="17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86" t="str">
        <f>IF(FN_MC!N831="","*",FN_MC!N831)</f>
        <v>*</v>
      </c>
      <c r="M829" s="97" t="str">
        <f>IF(FN_MC!J831="","*",FN_MC!J831)</f>
        <v>*</v>
      </c>
      <c r="N829" s="173" t="str">
        <f>IF(FN_MC!K831="","*",FN_MC!K831)</f>
        <v>*</v>
      </c>
      <c r="O829" s="17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86" t="str">
        <f>IF(FN_MC!N832="","*",FN_MC!N832)</f>
        <v>*</v>
      </c>
      <c r="M830" s="97" t="str">
        <f>IF(FN_MC!J832="","*",FN_MC!J832)</f>
        <v>*</v>
      </c>
      <c r="N830" s="173" t="str">
        <f>IF(FN_MC!K832="","*",FN_MC!K832)</f>
        <v>*</v>
      </c>
      <c r="O830" s="17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86" t="str">
        <f>IF(FN_MC!N833="","*",FN_MC!N833)</f>
        <v>*</v>
      </c>
      <c r="M831" s="97" t="str">
        <f>IF(FN_MC!J833="","*",FN_MC!J833)</f>
        <v>*</v>
      </c>
      <c r="N831" s="173" t="str">
        <f>IF(FN_MC!K833="","*",FN_MC!K833)</f>
        <v>*</v>
      </c>
      <c r="O831" s="17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86" t="str">
        <f>IF(FN_MC!N834="","*",FN_MC!N834)</f>
        <v>*</v>
      </c>
      <c r="M832" s="97" t="str">
        <f>IF(FN_MC!J834="","*",FN_MC!J834)</f>
        <v>*</v>
      </c>
      <c r="N832" s="173" t="str">
        <f>IF(FN_MC!K834="","*",FN_MC!K834)</f>
        <v>*</v>
      </c>
      <c r="O832" s="17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86" t="str">
        <f>IF(FN_MC!N835="","*",FN_MC!N835)</f>
        <v>*</v>
      </c>
      <c r="M833" s="97" t="str">
        <f>IF(FN_MC!J835="","*",FN_MC!J835)</f>
        <v>*</v>
      </c>
      <c r="N833" s="173" t="str">
        <f>IF(FN_MC!K835="","*",FN_MC!K835)</f>
        <v>*</v>
      </c>
      <c r="O833" s="17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86" t="str">
        <f>IF(FN_MC!N836="","*",FN_MC!N836)</f>
        <v>*</v>
      </c>
      <c r="M834" s="97" t="str">
        <f>IF(FN_MC!J836="","*",FN_MC!J836)</f>
        <v>*</v>
      </c>
      <c r="N834" s="173" t="str">
        <f>IF(FN_MC!K836="","*",FN_MC!K836)</f>
        <v>*</v>
      </c>
      <c r="O834" s="17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86" t="str">
        <f>IF(FN_MC!N837="","*",FN_MC!N837)</f>
        <v>*</v>
      </c>
      <c r="M835" s="97" t="str">
        <f>IF(FN_MC!J837="","*",FN_MC!J837)</f>
        <v>*</v>
      </c>
      <c r="N835" s="173" t="str">
        <f>IF(FN_MC!K837="","*",FN_MC!K837)</f>
        <v>*</v>
      </c>
      <c r="O835" s="17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86" t="str">
        <f>IF(FN_MC!N838="","*",FN_MC!N838)</f>
        <v>*</v>
      </c>
      <c r="M836" s="97" t="str">
        <f>IF(FN_MC!J838="","*",FN_MC!J838)</f>
        <v>*</v>
      </c>
      <c r="N836" s="173" t="str">
        <f>IF(FN_MC!K838="","*",FN_MC!K838)</f>
        <v>*</v>
      </c>
      <c r="O836" s="17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86" t="str">
        <f>IF(FN_MC!N839="","*",FN_MC!N839)</f>
        <v>*</v>
      </c>
      <c r="M837" s="97" t="str">
        <f>IF(FN_MC!J839="","*",FN_MC!J839)</f>
        <v>*</v>
      </c>
      <c r="N837" s="173" t="str">
        <f>IF(FN_MC!K839="","*",FN_MC!K839)</f>
        <v>*</v>
      </c>
      <c r="O837" s="17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86" t="str">
        <f>IF(FN_MC!N840="","*",FN_MC!N840)</f>
        <v>*</v>
      </c>
      <c r="M838" s="97" t="str">
        <f>IF(FN_MC!J840="","*",FN_MC!J840)</f>
        <v>*</v>
      </c>
      <c r="N838" s="173" t="str">
        <f>IF(FN_MC!K840="","*",FN_MC!K840)</f>
        <v>*</v>
      </c>
      <c r="O838" s="17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86" t="str">
        <f>IF(FN_MC!N841="","*",FN_MC!N841)</f>
        <v>*</v>
      </c>
      <c r="M839" s="97" t="str">
        <f>IF(FN_MC!J841="","*",FN_MC!J841)</f>
        <v>*</v>
      </c>
      <c r="N839" s="173" t="str">
        <f>IF(FN_MC!K841="","*",FN_MC!K841)</f>
        <v>*</v>
      </c>
      <c r="O839" s="17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86" t="str">
        <f>IF(FN_MC!N842="","*",FN_MC!N842)</f>
        <v>*</v>
      </c>
      <c r="M840" s="97" t="str">
        <f>IF(FN_MC!J842="","*",FN_MC!J842)</f>
        <v>*</v>
      </c>
      <c r="N840" s="173" t="str">
        <f>IF(FN_MC!K842="","*",FN_MC!K842)</f>
        <v>*</v>
      </c>
      <c r="O840" s="17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86" t="str">
        <f>IF(FN_MC!N843="","*",FN_MC!N843)</f>
        <v>*</v>
      </c>
      <c r="M841" s="97" t="str">
        <f>IF(FN_MC!J843="","*",FN_MC!J843)</f>
        <v>*</v>
      </c>
      <c r="N841" s="173" t="str">
        <f>IF(FN_MC!K843="","*",FN_MC!K843)</f>
        <v>*</v>
      </c>
      <c r="O841" s="17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86" t="str">
        <f>IF(FN_MC!N844="","*",FN_MC!N844)</f>
        <v>*</v>
      </c>
      <c r="M842" s="97" t="str">
        <f>IF(FN_MC!J844="","*",FN_MC!J844)</f>
        <v>*</v>
      </c>
      <c r="N842" s="173" t="str">
        <f>IF(FN_MC!K844="","*",FN_MC!K844)</f>
        <v>*</v>
      </c>
      <c r="O842" s="17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86" t="str">
        <f>IF(FN_MC!N845="","*",FN_MC!N845)</f>
        <v>*</v>
      </c>
      <c r="M843" s="97" t="str">
        <f>IF(FN_MC!J845="","*",FN_MC!J845)</f>
        <v>*</v>
      </c>
      <c r="N843" s="173" t="str">
        <f>IF(FN_MC!K845="","*",FN_MC!K845)</f>
        <v>*</v>
      </c>
      <c r="O843" s="17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86" t="str">
        <f>IF(FN_MC!N846="","*",FN_MC!N846)</f>
        <v>*</v>
      </c>
      <c r="M844" s="97" t="str">
        <f>IF(FN_MC!J846="","*",FN_MC!J846)</f>
        <v>*</v>
      </c>
      <c r="N844" s="173" t="str">
        <f>IF(FN_MC!K846="","*",FN_MC!K846)</f>
        <v>*</v>
      </c>
      <c r="O844" s="17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86" t="str">
        <f>IF(FN_MC!N847="","*",FN_MC!N847)</f>
        <v>*</v>
      </c>
      <c r="M845" s="97" t="str">
        <f>IF(FN_MC!J847="","*",FN_MC!J847)</f>
        <v>*</v>
      </c>
      <c r="N845" s="173" t="str">
        <f>IF(FN_MC!K847="","*",FN_MC!K847)</f>
        <v>*</v>
      </c>
      <c r="O845" s="17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86" t="str">
        <f>IF(FN_MC!N848="","*",FN_MC!N848)</f>
        <v>*</v>
      </c>
      <c r="M846" s="97" t="str">
        <f>IF(FN_MC!J848="","*",FN_MC!J848)</f>
        <v>*</v>
      </c>
      <c r="N846" s="173" t="str">
        <f>IF(FN_MC!K848="","*",FN_MC!K848)</f>
        <v>*</v>
      </c>
      <c r="O846" s="17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86" t="str">
        <f>IF(FN_MC!N849="","*",FN_MC!N849)</f>
        <v>*</v>
      </c>
      <c r="M847" s="97" t="str">
        <f>IF(FN_MC!J849="","*",FN_MC!J849)</f>
        <v>*</v>
      </c>
      <c r="N847" s="173" t="str">
        <f>IF(FN_MC!K849="","*",FN_MC!K849)</f>
        <v>*</v>
      </c>
      <c r="O847" s="17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86" t="str">
        <f>IF(FN_MC!N850="","*",FN_MC!N850)</f>
        <v>*</v>
      </c>
      <c r="M848" s="97" t="str">
        <f>IF(FN_MC!J850="","*",FN_MC!J850)</f>
        <v>*</v>
      </c>
      <c r="N848" s="173" t="str">
        <f>IF(FN_MC!K850="","*",FN_MC!K850)</f>
        <v>*</v>
      </c>
      <c r="O848" s="17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86" t="str">
        <f>IF(FN_MC!N851="","*",FN_MC!N851)</f>
        <v>*</v>
      </c>
      <c r="M849" s="97" t="str">
        <f>IF(FN_MC!J851="","*",FN_MC!J851)</f>
        <v>*</v>
      </c>
      <c r="N849" s="173" t="str">
        <f>IF(FN_MC!K851="","*",FN_MC!K851)</f>
        <v>*</v>
      </c>
      <c r="O849" s="17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86" t="str">
        <f>IF(FN_MC!N852="","*",FN_MC!N852)</f>
        <v>*</v>
      </c>
      <c r="M850" s="97" t="str">
        <f>IF(FN_MC!J852="","*",FN_MC!J852)</f>
        <v>*</v>
      </c>
      <c r="N850" s="173" t="str">
        <f>IF(FN_MC!K852="","*",FN_MC!K852)</f>
        <v>*</v>
      </c>
      <c r="O850" s="17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86" t="str">
        <f>IF(FN_MC!N853="","*",FN_MC!N853)</f>
        <v>*</v>
      </c>
      <c r="M851" s="97" t="str">
        <f>IF(FN_MC!J853="","*",FN_MC!J853)</f>
        <v>*</v>
      </c>
      <c r="N851" s="173" t="str">
        <f>IF(FN_MC!K853="","*",FN_MC!K853)</f>
        <v>*</v>
      </c>
      <c r="O851" s="17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86" t="str">
        <f>IF(FN_MC!N854="","*",FN_MC!N854)</f>
        <v>*</v>
      </c>
      <c r="M852" s="97" t="str">
        <f>IF(FN_MC!J854="","*",FN_MC!J854)</f>
        <v>*</v>
      </c>
      <c r="N852" s="173" t="str">
        <f>IF(FN_MC!K854="","*",FN_MC!K854)</f>
        <v>*</v>
      </c>
      <c r="O852" s="17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86" t="str">
        <f>IF(FN_MC!N855="","*",FN_MC!N855)</f>
        <v>*</v>
      </c>
      <c r="M853" s="97" t="str">
        <f>IF(FN_MC!J855="","*",FN_MC!J855)</f>
        <v>*</v>
      </c>
      <c r="N853" s="173" t="str">
        <f>IF(FN_MC!K855="","*",FN_MC!K855)</f>
        <v>*</v>
      </c>
      <c r="O853" s="17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86" t="str">
        <f>IF(FN_MC!N856="","*",FN_MC!N856)</f>
        <v>*</v>
      </c>
      <c r="M854" s="97" t="str">
        <f>IF(FN_MC!J856="","*",FN_MC!J856)</f>
        <v>*</v>
      </c>
      <c r="N854" s="173" t="str">
        <f>IF(FN_MC!K856="","*",FN_MC!K856)</f>
        <v>*</v>
      </c>
      <c r="O854" s="17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86" t="str">
        <f>IF(FN_MC!N857="","*",FN_MC!N857)</f>
        <v>*</v>
      </c>
      <c r="M855" s="97" t="str">
        <f>IF(FN_MC!J857="","*",FN_MC!J857)</f>
        <v>*</v>
      </c>
      <c r="N855" s="173" t="str">
        <f>IF(FN_MC!K857="","*",FN_MC!K857)</f>
        <v>*</v>
      </c>
      <c r="O855" s="17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86" t="str">
        <f>IF(FN_MC!N858="","*",FN_MC!N858)</f>
        <v>*</v>
      </c>
      <c r="M856" s="97" t="str">
        <f>IF(FN_MC!J858="","*",FN_MC!J858)</f>
        <v>*</v>
      </c>
      <c r="N856" s="173" t="str">
        <f>IF(FN_MC!K858="","*",FN_MC!K858)</f>
        <v>*</v>
      </c>
      <c r="O856" s="17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86" t="str">
        <f>IF(FN_MC!N859="","*",FN_MC!N859)</f>
        <v>*</v>
      </c>
      <c r="M857" s="97" t="str">
        <f>IF(FN_MC!J859="","*",FN_MC!J859)</f>
        <v>*</v>
      </c>
      <c r="N857" s="173" t="str">
        <f>IF(FN_MC!K859="","*",FN_MC!K859)</f>
        <v>*</v>
      </c>
      <c r="O857" s="17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86" t="str">
        <f>IF(FN_MC!N860="","*",FN_MC!N860)</f>
        <v>*</v>
      </c>
      <c r="M858" s="97" t="str">
        <f>IF(FN_MC!J860="","*",FN_MC!J860)</f>
        <v>*</v>
      </c>
      <c r="N858" s="173" t="str">
        <f>IF(FN_MC!K860="","*",FN_MC!K860)</f>
        <v>*</v>
      </c>
      <c r="O858" s="17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86" t="str">
        <f>IF(FN_MC!N861="","*",FN_MC!N861)</f>
        <v>*</v>
      </c>
      <c r="M859" s="97" t="str">
        <f>IF(FN_MC!J861="","*",FN_MC!J861)</f>
        <v>*</v>
      </c>
      <c r="N859" s="173" t="str">
        <f>IF(FN_MC!K861="","*",FN_MC!K861)</f>
        <v>*</v>
      </c>
      <c r="O859" s="17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86" t="str">
        <f>IF(FN_MC!N862="","*",FN_MC!N862)</f>
        <v>*</v>
      </c>
      <c r="M860" s="97" t="str">
        <f>IF(FN_MC!J862="","*",FN_MC!J862)</f>
        <v>*</v>
      </c>
      <c r="N860" s="173" t="str">
        <f>IF(FN_MC!K862="","*",FN_MC!K862)</f>
        <v>*</v>
      </c>
      <c r="O860" s="17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86" t="str">
        <f>IF(FN_MC!N863="","*",FN_MC!N863)</f>
        <v>*</v>
      </c>
      <c r="M861" s="97" t="str">
        <f>IF(FN_MC!J863="","*",FN_MC!J863)</f>
        <v>*</v>
      </c>
      <c r="N861" s="173" t="str">
        <f>IF(FN_MC!K863="","*",FN_MC!K863)</f>
        <v>*</v>
      </c>
      <c r="O861" s="17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86" t="str">
        <f>IF(FN_MC!N864="","*",FN_MC!N864)</f>
        <v>*</v>
      </c>
      <c r="M862" s="97" t="str">
        <f>IF(FN_MC!J864="","*",FN_MC!J864)</f>
        <v>*</v>
      </c>
      <c r="N862" s="173" t="str">
        <f>IF(FN_MC!K864="","*",FN_MC!K864)</f>
        <v>*</v>
      </c>
      <c r="O862" s="17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86" t="str">
        <f>IF(FN_MC!N865="","*",FN_MC!N865)</f>
        <v>*</v>
      </c>
      <c r="M863" s="97" t="str">
        <f>IF(FN_MC!J865="","*",FN_MC!J865)</f>
        <v>*</v>
      </c>
      <c r="N863" s="173" t="str">
        <f>IF(FN_MC!K865="","*",FN_MC!K865)</f>
        <v>*</v>
      </c>
      <c r="O863" s="17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86" t="str">
        <f>IF(FN_MC!N866="","*",FN_MC!N866)</f>
        <v>*</v>
      </c>
      <c r="M864" s="97" t="str">
        <f>IF(FN_MC!J866="","*",FN_MC!J866)</f>
        <v>*</v>
      </c>
      <c r="N864" s="173" t="str">
        <f>IF(FN_MC!K866="","*",FN_MC!K866)</f>
        <v>*</v>
      </c>
      <c r="O864" s="17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86" t="str">
        <f>IF(FN_MC!N867="","*",FN_MC!N867)</f>
        <v>*</v>
      </c>
      <c r="M865" s="97" t="str">
        <f>IF(FN_MC!J867="","*",FN_MC!J867)</f>
        <v>*</v>
      </c>
      <c r="N865" s="173" t="str">
        <f>IF(FN_MC!K867="","*",FN_MC!K867)</f>
        <v>*</v>
      </c>
      <c r="O865" s="17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86" t="str">
        <f>IF(FN_MC!N868="","*",FN_MC!N868)</f>
        <v>*</v>
      </c>
      <c r="M866" s="97" t="str">
        <f>IF(FN_MC!J868="","*",FN_MC!J868)</f>
        <v>*</v>
      </c>
      <c r="N866" s="173" t="str">
        <f>IF(FN_MC!K868="","*",FN_MC!K868)</f>
        <v>*</v>
      </c>
      <c r="O866" s="17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86" t="str">
        <f>IF(FN_MC!N869="","*",FN_MC!N869)</f>
        <v>*</v>
      </c>
      <c r="M867" s="97" t="str">
        <f>IF(FN_MC!J869="","*",FN_MC!J869)</f>
        <v>*</v>
      </c>
      <c r="N867" s="173" t="str">
        <f>IF(FN_MC!K869="","*",FN_MC!K869)</f>
        <v>*</v>
      </c>
      <c r="O867" s="17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86" t="str">
        <f>IF(FN_MC!N870="","*",FN_MC!N870)</f>
        <v>*</v>
      </c>
      <c r="M868" s="97" t="str">
        <f>IF(FN_MC!J870="","*",FN_MC!J870)</f>
        <v>*</v>
      </c>
      <c r="N868" s="173" t="str">
        <f>IF(FN_MC!K870="","*",FN_MC!K870)</f>
        <v>*</v>
      </c>
      <c r="O868" s="17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86" t="str">
        <f>IF(FN_MC!N871="","*",FN_MC!N871)</f>
        <v>*</v>
      </c>
      <c r="M869" s="97" t="str">
        <f>IF(FN_MC!J871="","*",FN_MC!J871)</f>
        <v>*</v>
      </c>
      <c r="N869" s="173" t="str">
        <f>IF(FN_MC!K871="","*",FN_MC!K871)</f>
        <v>*</v>
      </c>
      <c r="O869" s="17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86" t="str">
        <f>IF(FN_MC!N872="","*",FN_MC!N872)</f>
        <v>*</v>
      </c>
      <c r="M870" s="97" t="str">
        <f>IF(FN_MC!J872="","*",FN_MC!J872)</f>
        <v>*</v>
      </c>
      <c r="N870" s="173" t="str">
        <f>IF(FN_MC!K872="","*",FN_MC!K872)</f>
        <v>*</v>
      </c>
      <c r="O870" s="17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86" t="str">
        <f>IF(FN_MC!N873="","*",FN_MC!N873)</f>
        <v>*</v>
      </c>
      <c r="M871" s="97" t="str">
        <f>IF(FN_MC!J873="","*",FN_MC!J873)</f>
        <v>*</v>
      </c>
      <c r="N871" s="173" t="str">
        <f>IF(FN_MC!K873="","*",FN_MC!K873)</f>
        <v>*</v>
      </c>
      <c r="O871" s="17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86" t="str">
        <f>IF(FN_MC!N874="","*",FN_MC!N874)</f>
        <v>*</v>
      </c>
      <c r="M872" s="97" t="str">
        <f>IF(FN_MC!J874="","*",FN_MC!J874)</f>
        <v>*</v>
      </c>
      <c r="N872" s="173" t="str">
        <f>IF(FN_MC!K874="","*",FN_MC!K874)</f>
        <v>*</v>
      </c>
      <c r="O872" s="17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86" t="str">
        <f>IF(FN_MC!N875="","*",FN_MC!N875)</f>
        <v>*</v>
      </c>
      <c r="M873" s="97" t="str">
        <f>IF(FN_MC!J875="","*",FN_MC!J875)</f>
        <v>*</v>
      </c>
      <c r="N873" s="173" t="str">
        <f>IF(FN_MC!K875="","*",FN_MC!K875)</f>
        <v>*</v>
      </c>
      <c r="O873" s="17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86" t="str">
        <f>IF(FN_MC!N876="","*",FN_MC!N876)</f>
        <v>*</v>
      </c>
      <c r="M874" s="97" t="str">
        <f>IF(FN_MC!J876="","*",FN_MC!J876)</f>
        <v>*</v>
      </c>
      <c r="N874" s="173" t="str">
        <f>IF(FN_MC!K876="","*",FN_MC!K876)</f>
        <v>*</v>
      </c>
      <c r="O874" s="17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86" t="str">
        <f>IF(FN_MC!N877="","*",FN_MC!N877)</f>
        <v>*</v>
      </c>
      <c r="M875" s="97" t="str">
        <f>IF(FN_MC!J877="","*",FN_MC!J877)</f>
        <v>*</v>
      </c>
      <c r="N875" s="173" t="str">
        <f>IF(FN_MC!K877="","*",FN_MC!K877)</f>
        <v>*</v>
      </c>
      <c r="O875" s="17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86" t="str">
        <f>IF(FN_MC!N878="","*",FN_MC!N878)</f>
        <v>*</v>
      </c>
      <c r="M876" s="97" t="str">
        <f>IF(FN_MC!J878="","*",FN_MC!J878)</f>
        <v>*</v>
      </c>
      <c r="N876" s="173" t="str">
        <f>IF(FN_MC!K878="","*",FN_MC!K878)</f>
        <v>*</v>
      </c>
      <c r="O876" s="17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86" t="str">
        <f>IF(FN_MC!N879="","*",FN_MC!N879)</f>
        <v>*</v>
      </c>
      <c r="M877" s="97" t="str">
        <f>IF(FN_MC!J879="","*",FN_MC!J879)</f>
        <v>*</v>
      </c>
      <c r="N877" s="173" t="str">
        <f>IF(FN_MC!K879="","*",FN_MC!K879)</f>
        <v>*</v>
      </c>
      <c r="O877" s="17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86" t="str">
        <f>IF(FN_MC!N880="","*",FN_MC!N880)</f>
        <v>*</v>
      </c>
      <c r="M878" s="97" t="str">
        <f>IF(FN_MC!J880="","*",FN_MC!J880)</f>
        <v>*</v>
      </c>
      <c r="N878" s="173" t="str">
        <f>IF(FN_MC!K880="","*",FN_MC!K880)</f>
        <v>*</v>
      </c>
      <c r="O878" s="17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86" t="str">
        <f>IF(FN_MC!N881="","*",FN_MC!N881)</f>
        <v>*</v>
      </c>
      <c r="M879" s="97" t="str">
        <f>IF(FN_MC!J881="","*",FN_MC!J881)</f>
        <v>*</v>
      </c>
      <c r="N879" s="173" t="str">
        <f>IF(FN_MC!K881="","*",FN_MC!K881)</f>
        <v>*</v>
      </c>
      <c r="O879" s="17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86" t="str">
        <f>IF(FN_MC!N882="","*",FN_MC!N882)</f>
        <v>*</v>
      </c>
      <c r="M880" s="97" t="str">
        <f>IF(FN_MC!J882="","*",FN_MC!J882)</f>
        <v>*</v>
      </c>
      <c r="N880" s="173" t="str">
        <f>IF(FN_MC!K882="","*",FN_MC!K882)</f>
        <v>*</v>
      </c>
      <c r="O880" s="17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86" t="str">
        <f>IF(FN_MC!N883="","*",FN_MC!N883)</f>
        <v>*</v>
      </c>
      <c r="M881" s="97" t="str">
        <f>IF(FN_MC!J883="","*",FN_MC!J883)</f>
        <v>*</v>
      </c>
      <c r="N881" s="173" t="str">
        <f>IF(FN_MC!K883="","*",FN_MC!K883)</f>
        <v>*</v>
      </c>
      <c r="O881" s="17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86" t="str">
        <f>IF(FN_MC!N884="","*",FN_MC!N884)</f>
        <v>*</v>
      </c>
      <c r="M882" s="97" t="str">
        <f>IF(FN_MC!J884="","*",FN_MC!J884)</f>
        <v>*</v>
      </c>
      <c r="N882" s="173" t="str">
        <f>IF(FN_MC!K884="","*",FN_MC!K884)</f>
        <v>*</v>
      </c>
      <c r="O882" s="17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86" t="str">
        <f>IF(FN_MC!N885="","*",FN_MC!N885)</f>
        <v>*</v>
      </c>
      <c r="M883" s="97" t="str">
        <f>IF(FN_MC!J885="","*",FN_MC!J885)</f>
        <v>*</v>
      </c>
      <c r="N883" s="173" t="str">
        <f>IF(FN_MC!K885="","*",FN_MC!K885)</f>
        <v>*</v>
      </c>
      <c r="O883" s="17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86" t="str">
        <f>IF(FN_MC!N886="","*",FN_MC!N886)</f>
        <v>*</v>
      </c>
      <c r="M884" s="97" t="str">
        <f>IF(FN_MC!J886="","*",FN_MC!J886)</f>
        <v>*</v>
      </c>
      <c r="N884" s="173" t="str">
        <f>IF(FN_MC!K886="","*",FN_MC!K886)</f>
        <v>*</v>
      </c>
      <c r="O884" s="17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86" t="str">
        <f>IF(FN_MC!N887="","*",FN_MC!N887)</f>
        <v>*</v>
      </c>
      <c r="M885" s="97" t="str">
        <f>IF(FN_MC!J887="","*",FN_MC!J887)</f>
        <v>*</v>
      </c>
      <c r="N885" s="173" t="str">
        <f>IF(FN_MC!K887="","*",FN_MC!K887)</f>
        <v>*</v>
      </c>
      <c r="O885" s="17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86" t="str">
        <f>IF(FN_MC!N888="","*",FN_MC!N888)</f>
        <v>*</v>
      </c>
      <c r="M886" s="97" t="str">
        <f>IF(FN_MC!J888="","*",FN_MC!J888)</f>
        <v>*</v>
      </c>
      <c r="N886" s="173" t="str">
        <f>IF(FN_MC!K888="","*",FN_MC!K888)</f>
        <v>*</v>
      </c>
      <c r="O886" s="17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86" t="str">
        <f>IF(FN_MC!N889="","*",FN_MC!N889)</f>
        <v>*</v>
      </c>
      <c r="M887" s="97" t="str">
        <f>IF(FN_MC!J889="","*",FN_MC!J889)</f>
        <v>*</v>
      </c>
      <c r="N887" s="173" t="str">
        <f>IF(FN_MC!K889="","*",FN_MC!K889)</f>
        <v>*</v>
      </c>
      <c r="O887" s="17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86" t="str">
        <f>IF(FN_MC!N890="","*",FN_MC!N890)</f>
        <v>*</v>
      </c>
      <c r="M888" s="97" t="str">
        <f>IF(FN_MC!J890="","*",FN_MC!J890)</f>
        <v>*</v>
      </c>
      <c r="N888" s="173" t="str">
        <f>IF(FN_MC!K890="","*",FN_MC!K890)</f>
        <v>*</v>
      </c>
      <c r="O888" s="17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86" t="str">
        <f>IF(FN_MC!N891="","*",FN_MC!N891)</f>
        <v>*</v>
      </c>
      <c r="M889" s="97" t="str">
        <f>IF(FN_MC!J891="","*",FN_MC!J891)</f>
        <v>*</v>
      </c>
      <c r="N889" s="173" t="str">
        <f>IF(FN_MC!K891="","*",FN_MC!K891)</f>
        <v>*</v>
      </c>
      <c r="O889" s="17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86" t="str">
        <f>IF(FN_MC!N892="","*",FN_MC!N892)</f>
        <v>*</v>
      </c>
      <c r="M890" s="97" t="str">
        <f>IF(FN_MC!J892="","*",FN_MC!J892)</f>
        <v>*</v>
      </c>
      <c r="N890" s="173" t="str">
        <f>IF(FN_MC!K892="","*",FN_MC!K892)</f>
        <v>*</v>
      </c>
      <c r="O890" s="17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86" t="str">
        <f>IF(FN_MC!N893="","*",FN_MC!N893)</f>
        <v>*</v>
      </c>
      <c r="M891" s="97" t="str">
        <f>IF(FN_MC!J893="","*",FN_MC!J893)</f>
        <v>*</v>
      </c>
      <c r="N891" s="173" t="str">
        <f>IF(FN_MC!K893="","*",FN_MC!K893)</f>
        <v>*</v>
      </c>
      <c r="O891" s="17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86" t="str">
        <f>IF(FN_MC!N894="","*",FN_MC!N894)</f>
        <v>*</v>
      </c>
      <c r="M892" s="97" t="str">
        <f>IF(FN_MC!J894="","*",FN_MC!J894)</f>
        <v>*</v>
      </c>
      <c r="N892" s="173" t="str">
        <f>IF(FN_MC!K894="","*",FN_MC!K894)</f>
        <v>*</v>
      </c>
      <c r="O892" s="17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86" t="str">
        <f>IF(FN_MC!N895="","*",FN_MC!N895)</f>
        <v>*</v>
      </c>
      <c r="M893" s="97" t="str">
        <f>IF(FN_MC!J895="","*",FN_MC!J895)</f>
        <v>*</v>
      </c>
      <c r="N893" s="173" t="str">
        <f>IF(FN_MC!K895="","*",FN_MC!K895)</f>
        <v>*</v>
      </c>
      <c r="O893" s="17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86" t="str">
        <f>IF(FN_MC!N896="","*",FN_MC!N896)</f>
        <v>*</v>
      </c>
      <c r="M894" s="97" t="str">
        <f>IF(FN_MC!J896="","*",FN_MC!J896)</f>
        <v>*</v>
      </c>
      <c r="N894" s="173" t="str">
        <f>IF(FN_MC!K896="","*",FN_MC!K896)</f>
        <v>*</v>
      </c>
      <c r="O894" s="17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86" t="str">
        <f>IF(FN_MC!N897="","*",FN_MC!N897)</f>
        <v>*</v>
      </c>
      <c r="M895" s="97" t="str">
        <f>IF(FN_MC!J897="","*",FN_MC!J897)</f>
        <v>*</v>
      </c>
      <c r="N895" s="173" t="str">
        <f>IF(FN_MC!K897="","*",FN_MC!K897)</f>
        <v>*</v>
      </c>
      <c r="O895" s="17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86" t="str">
        <f>IF(FN_MC!N898="","*",FN_MC!N898)</f>
        <v>*</v>
      </c>
      <c r="M896" s="97" t="str">
        <f>IF(FN_MC!J898="","*",FN_MC!J898)</f>
        <v>*</v>
      </c>
      <c r="N896" s="173" t="str">
        <f>IF(FN_MC!K898="","*",FN_MC!K898)</f>
        <v>*</v>
      </c>
      <c r="O896" s="17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86" t="str">
        <f>IF(FN_MC!N899="","*",FN_MC!N899)</f>
        <v>*</v>
      </c>
      <c r="M897" s="97" t="str">
        <f>IF(FN_MC!J899="","*",FN_MC!J899)</f>
        <v>*</v>
      </c>
      <c r="N897" s="173" t="str">
        <f>IF(FN_MC!K899="","*",FN_MC!K899)</f>
        <v>*</v>
      </c>
      <c r="O897" s="17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86" t="str">
        <f>IF(FN_MC!N900="","*",FN_MC!N900)</f>
        <v>*</v>
      </c>
      <c r="M898" s="97" t="str">
        <f>IF(FN_MC!J900="","*",FN_MC!J900)</f>
        <v>*</v>
      </c>
      <c r="N898" s="173" t="str">
        <f>IF(FN_MC!K900="","*",FN_MC!K900)</f>
        <v>*</v>
      </c>
      <c r="O898" s="17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86" t="str">
        <f>IF(FN_MC!N901="","*",FN_MC!N901)</f>
        <v>*</v>
      </c>
      <c r="M899" s="97" t="str">
        <f>IF(FN_MC!J901="","*",FN_MC!J901)</f>
        <v>*</v>
      </c>
      <c r="N899" s="173" t="str">
        <f>IF(FN_MC!K901="","*",FN_MC!K901)</f>
        <v>*</v>
      </c>
      <c r="O899" s="17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86" t="str">
        <f>IF(FN_MC!N902="","*",FN_MC!N902)</f>
        <v>*</v>
      </c>
      <c r="M900" s="97" t="str">
        <f>IF(FN_MC!J902="","*",FN_MC!J902)</f>
        <v>*</v>
      </c>
      <c r="N900" s="173" t="str">
        <f>IF(FN_MC!K902="","*",FN_MC!K902)</f>
        <v>*</v>
      </c>
      <c r="O900" s="17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86" t="str">
        <f>IF(FN_MC!N903="","*",FN_MC!N903)</f>
        <v>*</v>
      </c>
      <c r="M901" s="97" t="str">
        <f>IF(FN_MC!J903="","*",FN_MC!J903)</f>
        <v>*</v>
      </c>
      <c r="N901" s="173" t="str">
        <f>IF(FN_MC!K903="","*",FN_MC!K903)</f>
        <v>*</v>
      </c>
      <c r="O901" s="17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IF(FN_MC!Y904="","*",FN_MC!Y904)</f>
        <v>*</v>
      </c>
      <c r="B902" s="95" t="str">
        <f>IF(FN_MC!X904="","*",FN_MC!X904)</f>
        <v>*</v>
      </c>
      <c r="C902" s="95" t="str">
        <f>IF(FN_MC!Z904="","*",FN_MC!Z904)</f>
        <v>*</v>
      </c>
      <c r="D902" s="96" t="str">
        <f>IF(FN_MC!S904="","*",FN_MC!S904)</f>
        <v>*</v>
      </c>
      <c r="E902" s="96" t="str">
        <f>IF(FN_MC!T904="","*",FN_MC!T904)</f>
        <v>*</v>
      </c>
      <c r="F902" s="96" t="str">
        <f>IF(FN_MC!B904="","*",FN_MC!B904)</f>
        <v>*</v>
      </c>
      <c r="G902" s="96" t="str">
        <f>IF(FN_MC!D904="","*",FN_MC!D904)</f>
        <v>*</v>
      </c>
      <c r="H902" s="96" t="str">
        <f>IF(FN_MC!F904="","*",FN_MC!F904)</f>
        <v>*</v>
      </c>
      <c r="I902" s="96" t="str">
        <f>IF(FN_MC!H904="","*",FN_MC!H904)</f>
        <v>*</v>
      </c>
      <c r="J902" s="96" t="str">
        <f>IF(FN_MC!I904="","*",FN_MC!I904)</f>
        <v>*</v>
      </c>
      <c r="K902" s="96" t="str">
        <f>IF(FN_MC!M904="","*",FN_MC!M904)</f>
        <v>*</v>
      </c>
      <c r="L902" s="186" t="str">
        <f>IF(FN_MC!N904="","*",FN_MC!N904)</f>
        <v>*</v>
      </c>
      <c r="M902" s="97" t="str">
        <f>IF(FN_MC!J904="","*",FN_MC!J904)</f>
        <v>*</v>
      </c>
      <c r="N902" s="173" t="str">
        <f>IF(FN_MC!K904="","*",FN_MC!K904)</f>
        <v>*</v>
      </c>
      <c r="O902" s="173" t="str">
        <f>IF(FN_MC!L904="","*",FN_MC!L904)</f>
        <v>*</v>
      </c>
      <c r="P902" s="107" t="str">
        <f>IF(FN_MC!O904="","*",FN_MC!O904)</f>
        <v>*</v>
      </c>
      <c r="Q902" s="107" t="str">
        <f>IF(FN_MC!P904="","*",FN_MC!P904)</f>
        <v>*</v>
      </c>
      <c r="R902" s="96" t="str">
        <f>IF(FN_MC!Q904="","*",CONCATENATE(FN_MC!Q904," ",FN_MC!R904))</f>
        <v>*</v>
      </c>
      <c r="S902" s="96" t="str">
        <f>IF(FN_MC!V904="","*",FN_MC!V904)</f>
        <v>*</v>
      </c>
      <c r="T902" s="96" t="str">
        <f>IF(FN_MC!W904="","*",FN_MC!W904)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IF(FN_MC!Y905="","*",FN_MC!Y905)</f>
        <v>*</v>
      </c>
      <c r="B903" s="95" t="str">
        <f>IF(FN_MC!X905="","*",FN_MC!X905)</f>
        <v>*</v>
      </c>
      <c r="C903" s="95" t="str">
        <f>IF(FN_MC!Z905="","*",FN_MC!Z905)</f>
        <v>*</v>
      </c>
      <c r="D903" s="96" t="str">
        <f>IF(FN_MC!S905="","*",FN_MC!S905)</f>
        <v>*</v>
      </c>
      <c r="E903" s="96" t="str">
        <f>IF(FN_MC!T905="","*",FN_MC!T905)</f>
        <v>*</v>
      </c>
      <c r="F903" s="96" t="str">
        <f>IF(FN_MC!B905="","*",FN_MC!B905)</f>
        <v>*</v>
      </c>
      <c r="G903" s="96" t="str">
        <f>IF(FN_MC!D905="","*",FN_MC!D905)</f>
        <v>*</v>
      </c>
      <c r="H903" s="96" t="str">
        <f>IF(FN_MC!F905="","*",FN_MC!F905)</f>
        <v>*</v>
      </c>
      <c r="I903" s="96" t="str">
        <f>IF(FN_MC!H905="","*",FN_MC!H905)</f>
        <v>*</v>
      </c>
      <c r="J903" s="96" t="str">
        <f>IF(FN_MC!I905="","*",FN_MC!I905)</f>
        <v>*</v>
      </c>
      <c r="K903" s="96" t="str">
        <f>IF(FN_MC!M905="","*",FN_MC!M905)</f>
        <v>*</v>
      </c>
      <c r="L903" s="186" t="str">
        <f>IF(FN_MC!N905="","*",FN_MC!N905)</f>
        <v>*</v>
      </c>
      <c r="M903" s="97" t="str">
        <f>IF(FN_MC!J905="","*",FN_MC!J905)</f>
        <v>*</v>
      </c>
      <c r="N903" s="173" t="str">
        <f>IF(FN_MC!K905="","*",FN_MC!K905)</f>
        <v>*</v>
      </c>
      <c r="O903" s="173" t="str">
        <f>IF(FN_MC!L905="","*",FN_MC!L905)</f>
        <v>*</v>
      </c>
      <c r="P903" s="107" t="str">
        <f>IF(FN_MC!O905="","*",FN_MC!O905)</f>
        <v>*</v>
      </c>
      <c r="Q903" s="107" t="str">
        <f>IF(FN_MC!P905="","*",FN_MC!P905)</f>
        <v>*</v>
      </c>
      <c r="R903" s="96" t="str">
        <f>IF(FN_MC!Q905="","*",CONCATENATE(FN_MC!Q905," ",FN_MC!R905))</f>
        <v>*</v>
      </c>
      <c r="S903" s="96" t="str">
        <f>IF(FN_MC!V905="","*",FN_MC!V905)</f>
        <v>*</v>
      </c>
      <c r="T903" s="96" t="str">
        <f>IF(FN_MC!W905="","*",FN_MC!W905)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IF(FN_MC!Y906="","*",FN_MC!Y906)</f>
        <v>*</v>
      </c>
      <c r="B904" s="95" t="str">
        <f>IF(FN_MC!X906="","*",FN_MC!X906)</f>
        <v>*</v>
      </c>
      <c r="C904" s="95" t="str">
        <f>IF(FN_MC!Z906="","*",FN_MC!Z906)</f>
        <v>*</v>
      </c>
      <c r="D904" s="96" t="str">
        <f>IF(FN_MC!S906="","*",FN_MC!S906)</f>
        <v>*</v>
      </c>
      <c r="E904" s="96" t="str">
        <f>IF(FN_MC!T906="","*",FN_MC!T906)</f>
        <v>*</v>
      </c>
      <c r="F904" s="96" t="str">
        <f>IF(FN_MC!B906="","*",FN_MC!B906)</f>
        <v>*</v>
      </c>
      <c r="G904" s="96" t="str">
        <f>IF(FN_MC!D906="","*",FN_MC!D906)</f>
        <v>*</v>
      </c>
      <c r="H904" s="96" t="str">
        <f>IF(FN_MC!F906="","*",FN_MC!F906)</f>
        <v>*</v>
      </c>
      <c r="I904" s="96" t="str">
        <f>IF(FN_MC!H906="","*",FN_MC!H906)</f>
        <v>*</v>
      </c>
      <c r="J904" s="96" t="str">
        <f>IF(FN_MC!I906="","*",FN_MC!I906)</f>
        <v>*</v>
      </c>
      <c r="K904" s="96" t="str">
        <f>IF(FN_MC!M906="","*",FN_MC!M906)</f>
        <v>*</v>
      </c>
      <c r="L904" s="186" t="str">
        <f>IF(FN_MC!N906="","*",FN_MC!N906)</f>
        <v>*</v>
      </c>
      <c r="M904" s="97" t="str">
        <f>IF(FN_MC!J906="","*",FN_MC!J906)</f>
        <v>*</v>
      </c>
      <c r="N904" s="173" t="str">
        <f>IF(FN_MC!K906="","*",FN_MC!K906)</f>
        <v>*</v>
      </c>
      <c r="O904" s="173" t="str">
        <f>IF(FN_MC!L906="","*",FN_MC!L906)</f>
        <v>*</v>
      </c>
      <c r="P904" s="107" t="str">
        <f>IF(FN_MC!O906="","*",FN_MC!O906)</f>
        <v>*</v>
      </c>
      <c r="Q904" s="107" t="str">
        <f>IF(FN_MC!P906="","*",FN_MC!P906)</f>
        <v>*</v>
      </c>
      <c r="R904" s="96" t="str">
        <f>IF(FN_MC!Q906="","*",CONCATENATE(FN_MC!Q906," ",FN_MC!R906))</f>
        <v>*</v>
      </c>
      <c r="S904" s="96" t="str">
        <f>IF(FN_MC!V906="","*",FN_MC!V906)</f>
        <v>*</v>
      </c>
      <c r="T904" s="96" t="str">
        <f>IF(FN_MC!W906="","*",FN_MC!W906)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IF(FN_MC!Y907="","*",FN_MC!Y907)</f>
        <v>*</v>
      </c>
      <c r="B905" s="95" t="str">
        <f>IF(FN_MC!X907="","*",FN_MC!X907)</f>
        <v>*</v>
      </c>
      <c r="C905" s="95" t="str">
        <f>IF(FN_MC!Z907="","*",FN_MC!Z907)</f>
        <v>*</v>
      </c>
      <c r="D905" s="96" t="str">
        <f>IF(FN_MC!S907="","*",FN_MC!S907)</f>
        <v>*</v>
      </c>
      <c r="E905" s="96" t="str">
        <f>IF(FN_MC!T907="","*",FN_MC!T907)</f>
        <v>*</v>
      </c>
      <c r="F905" s="96" t="str">
        <f>IF(FN_MC!B907="","*",FN_MC!B907)</f>
        <v>*</v>
      </c>
      <c r="G905" s="96" t="str">
        <f>IF(FN_MC!D907="","*",FN_MC!D907)</f>
        <v>*</v>
      </c>
      <c r="H905" s="96" t="str">
        <f>IF(FN_MC!F907="","*",FN_MC!F907)</f>
        <v>*</v>
      </c>
      <c r="I905" s="96" t="str">
        <f>IF(FN_MC!H907="","*",FN_MC!H907)</f>
        <v>*</v>
      </c>
      <c r="J905" s="96" t="str">
        <f>IF(FN_MC!I907="","*",FN_MC!I907)</f>
        <v>*</v>
      </c>
      <c r="K905" s="96" t="str">
        <f>IF(FN_MC!M907="","*",FN_MC!M907)</f>
        <v>*</v>
      </c>
      <c r="L905" s="186" t="str">
        <f>IF(FN_MC!N907="","*",FN_MC!N907)</f>
        <v>*</v>
      </c>
      <c r="M905" s="97" t="str">
        <f>IF(FN_MC!J907="","*",FN_MC!J907)</f>
        <v>*</v>
      </c>
      <c r="N905" s="173" t="str">
        <f>IF(FN_MC!K907="","*",FN_MC!K907)</f>
        <v>*</v>
      </c>
      <c r="O905" s="173" t="str">
        <f>IF(FN_MC!L907="","*",FN_MC!L907)</f>
        <v>*</v>
      </c>
      <c r="P905" s="107" t="str">
        <f>IF(FN_MC!O907="","*",FN_MC!O907)</f>
        <v>*</v>
      </c>
      <c r="Q905" s="107" t="str">
        <f>IF(FN_MC!P907="","*",FN_MC!P907)</f>
        <v>*</v>
      </c>
      <c r="R905" s="96" t="str">
        <f>IF(FN_MC!Q907="","*",CONCATENATE(FN_MC!Q907," ",FN_MC!R907))</f>
        <v>*</v>
      </c>
      <c r="S905" s="96" t="str">
        <f>IF(FN_MC!V907="","*",FN_MC!V907)</f>
        <v>*</v>
      </c>
      <c r="T905" s="96" t="str">
        <f>IF(FN_MC!W907="","*",FN_MC!W907)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IF(FN_MC!Y908="","*",FN_MC!Y908)</f>
        <v>*</v>
      </c>
      <c r="B906" s="95" t="str">
        <f>IF(FN_MC!X908="","*",FN_MC!X908)</f>
        <v>*</v>
      </c>
      <c r="C906" s="95" t="str">
        <f>IF(FN_MC!Z908="","*",FN_MC!Z908)</f>
        <v>*</v>
      </c>
      <c r="D906" s="96" t="str">
        <f>IF(FN_MC!S908="","*",FN_MC!S908)</f>
        <v>*</v>
      </c>
      <c r="E906" s="96" t="str">
        <f>IF(FN_MC!T908="","*",FN_MC!T908)</f>
        <v>*</v>
      </c>
      <c r="F906" s="96" t="str">
        <f>IF(FN_MC!B908="","*",FN_MC!B908)</f>
        <v>*</v>
      </c>
      <c r="G906" s="96" t="str">
        <f>IF(FN_MC!D908="","*",FN_MC!D908)</f>
        <v>*</v>
      </c>
      <c r="H906" s="96" t="str">
        <f>IF(FN_MC!F908="","*",FN_MC!F908)</f>
        <v>*</v>
      </c>
      <c r="I906" s="96" t="str">
        <f>IF(FN_MC!H908="","*",FN_MC!H908)</f>
        <v>*</v>
      </c>
      <c r="J906" s="96" t="str">
        <f>IF(FN_MC!I908="","*",FN_MC!I908)</f>
        <v>*</v>
      </c>
      <c r="K906" s="96" t="str">
        <f>IF(FN_MC!M908="","*",FN_MC!M908)</f>
        <v>*</v>
      </c>
      <c r="L906" s="186" t="str">
        <f>IF(FN_MC!N908="","*",FN_MC!N908)</f>
        <v>*</v>
      </c>
      <c r="M906" s="97" t="str">
        <f>IF(FN_MC!J908="","*",FN_MC!J908)</f>
        <v>*</v>
      </c>
      <c r="N906" s="173" t="str">
        <f>IF(FN_MC!K908="","*",FN_MC!K908)</f>
        <v>*</v>
      </c>
      <c r="O906" s="173" t="str">
        <f>IF(FN_MC!L908="","*",FN_MC!L908)</f>
        <v>*</v>
      </c>
      <c r="P906" s="107" t="str">
        <f>IF(FN_MC!O908="","*",FN_MC!O908)</f>
        <v>*</v>
      </c>
      <c r="Q906" s="107" t="str">
        <f>IF(FN_MC!P908="","*",FN_MC!P908)</f>
        <v>*</v>
      </c>
      <c r="R906" s="96" t="str">
        <f>IF(FN_MC!Q908="","*",CONCATENATE(FN_MC!Q908," ",FN_MC!R908))</f>
        <v>*</v>
      </c>
      <c r="S906" s="96" t="str">
        <f>IF(FN_MC!V908="","*",FN_MC!V908)</f>
        <v>*</v>
      </c>
      <c r="T906" s="96" t="str">
        <f>IF(FN_MC!W908="","*",FN_MC!W908)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IF(FN_MC!Y909="","*",FN_MC!Y909)</f>
        <v>*</v>
      </c>
      <c r="B907" s="95" t="str">
        <f>IF(FN_MC!X909="","*",FN_MC!X909)</f>
        <v>*</v>
      </c>
      <c r="C907" s="95" t="str">
        <f>IF(FN_MC!Z909="","*",FN_MC!Z909)</f>
        <v>*</v>
      </c>
      <c r="D907" s="96" t="str">
        <f>IF(FN_MC!S909="","*",FN_MC!S909)</f>
        <v>*</v>
      </c>
      <c r="E907" s="96" t="str">
        <f>IF(FN_MC!T909="","*",FN_MC!T909)</f>
        <v>*</v>
      </c>
      <c r="F907" s="96" t="str">
        <f>IF(FN_MC!B909="","*",FN_MC!B909)</f>
        <v>*</v>
      </c>
      <c r="G907" s="96" t="str">
        <f>IF(FN_MC!D909="","*",FN_MC!D909)</f>
        <v>*</v>
      </c>
      <c r="H907" s="96" t="str">
        <f>IF(FN_MC!F909="","*",FN_MC!F909)</f>
        <v>*</v>
      </c>
      <c r="I907" s="96" t="str">
        <f>IF(FN_MC!H909="","*",FN_MC!H909)</f>
        <v>*</v>
      </c>
      <c r="J907" s="96" t="str">
        <f>IF(FN_MC!I909="","*",FN_MC!I909)</f>
        <v>*</v>
      </c>
      <c r="K907" s="96" t="str">
        <f>IF(FN_MC!M909="","*",FN_MC!M909)</f>
        <v>*</v>
      </c>
      <c r="L907" s="186" t="str">
        <f>IF(FN_MC!N909="","*",FN_MC!N909)</f>
        <v>*</v>
      </c>
      <c r="M907" s="97" t="str">
        <f>IF(FN_MC!J909="","*",FN_MC!J909)</f>
        <v>*</v>
      </c>
      <c r="N907" s="173" t="str">
        <f>IF(FN_MC!K909="","*",FN_MC!K909)</f>
        <v>*</v>
      </c>
      <c r="O907" s="173" t="str">
        <f>IF(FN_MC!L909="","*",FN_MC!L909)</f>
        <v>*</v>
      </c>
      <c r="P907" s="107" t="str">
        <f>IF(FN_MC!O909="","*",FN_MC!O909)</f>
        <v>*</v>
      </c>
      <c r="Q907" s="107" t="str">
        <f>IF(FN_MC!P909="","*",FN_MC!P909)</f>
        <v>*</v>
      </c>
      <c r="R907" s="96" t="str">
        <f>IF(FN_MC!Q909="","*",CONCATENATE(FN_MC!Q909," ",FN_MC!R909))</f>
        <v>*</v>
      </c>
      <c r="S907" s="96" t="str">
        <f>IF(FN_MC!V909="","*",FN_MC!V909)</f>
        <v>*</v>
      </c>
      <c r="T907" s="96" t="str">
        <f>IF(FN_MC!W909="","*",FN_MC!W909)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IF(FN_MC!Y910="","*",FN_MC!Y910)</f>
        <v>*</v>
      </c>
      <c r="B908" s="95" t="str">
        <f>IF(FN_MC!X910="","*",FN_MC!X910)</f>
        <v>*</v>
      </c>
      <c r="C908" s="95" t="str">
        <f>IF(FN_MC!Z910="","*",FN_MC!Z910)</f>
        <v>*</v>
      </c>
      <c r="D908" s="96" t="str">
        <f>IF(FN_MC!S910="","*",FN_MC!S910)</f>
        <v>*</v>
      </c>
      <c r="E908" s="96" t="str">
        <f>IF(FN_MC!T910="","*",FN_MC!T910)</f>
        <v>*</v>
      </c>
      <c r="F908" s="96" t="str">
        <f>IF(FN_MC!B910="","*",FN_MC!B910)</f>
        <v>*</v>
      </c>
      <c r="G908" s="96" t="str">
        <f>IF(FN_MC!D910="","*",FN_MC!D910)</f>
        <v>*</v>
      </c>
      <c r="H908" s="96" t="str">
        <f>IF(FN_MC!F910="","*",FN_MC!F910)</f>
        <v>*</v>
      </c>
      <c r="I908" s="96" t="str">
        <f>IF(FN_MC!H910="","*",FN_MC!H910)</f>
        <v>*</v>
      </c>
      <c r="J908" s="96" t="str">
        <f>IF(FN_MC!I910="","*",FN_MC!I910)</f>
        <v>*</v>
      </c>
      <c r="K908" s="96" t="str">
        <f>IF(FN_MC!M910="","*",FN_MC!M910)</f>
        <v>*</v>
      </c>
      <c r="L908" s="186" t="str">
        <f>IF(FN_MC!N910="","*",FN_MC!N910)</f>
        <v>*</v>
      </c>
      <c r="M908" s="97" t="str">
        <f>IF(FN_MC!J910="","*",FN_MC!J910)</f>
        <v>*</v>
      </c>
      <c r="N908" s="173" t="str">
        <f>IF(FN_MC!K910="","*",FN_MC!K910)</f>
        <v>*</v>
      </c>
      <c r="O908" s="173" t="str">
        <f>IF(FN_MC!L910="","*",FN_MC!L910)</f>
        <v>*</v>
      </c>
      <c r="P908" s="107" t="str">
        <f>IF(FN_MC!O910="","*",FN_MC!O910)</f>
        <v>*</v>
      </c>
      <c r="Q908" s="107" t="str">
        <f>IF(FN_MC!P910="","*",FN_MC!P910)</f>
        <v>*</v>
      </c>
      <c r="R908" s="96" t="str">
        <f>IF(FN_MC!Q910="","*",CONCATENATE(FN_MC!Q910," ",FN_MC!R910))</f>
        <v>*</v>
      </c>
      <c r="S908" s="96" t="str">
        <f>IF(FN_MC!V910="","*",FN_MC!V910)</f>
        <v>*</v>
      </c>
      <c r="T908" s="96" t="str">
        <f>IF(FN_MC!W910="","*",FN_MC!W910)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1823</v>
      </c>
      <c r="C2" s="83" t="s">
        <v>1197</v>
      </c>
      <c r="D2" s="83" t="s">
        <v>1199</v>
      </c>
      <c r="E2" s="83" t="s">
        <v>1824</v>
      </c>
      <c r="F2" s="83" t="s">
        <v>1825</v>
      </c>
      <c r="G2" s="83" t="s">
        <v>1826</v>
      </c>
      <c r="H2" s="83" t="s">
        <v>1827</v>
      </c>
      <c r="I2" s="83" t="s">
        <v>1828</v>
      </c>
      <c r="J2" s="83" t="s">
        <v>1829</v>
      </c>
      <c r="K2" s="109" t="s">
        <v>1830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>
        <f>IF(FN_MC!AD267="","*",FN_MC!AD267)</f>
        <v>0.29166666666666669</v>
      </c>
    </row>
    <row r="308" spans="2:1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TIN</v>
      </c>
      <c r="F312" s="114" t="str">
        <f>IF(FN_MC!M272="","*",FN_MC!M272)</f>
        <v>TSP-TIN</v>
      </c>
      <c r="G312" s="101" t="str">
        <f>IF(FN_MC!I272="","*",FN_MC!I272)</f>
        <v>TIN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>
        <f>IF(FN_MC!B279="","*",FN_MC!B279)</f>
        <v>46076</v>
      </c>
      <c r="D319" s="101" t="str">
        <f>IF(FN_MC!D279="","*",FN_MC!D279)</f>
        <v>E14</v>
      </c>
      <c r="E319" s="101" t="str">
        <f>IF(FN_MC!H279="","*",FN_MC!H279)</f>
        <v>PSS</v>
      </c>
      <c r="F319" s="114" t="str">
        <f>IF(FN_MC!M279="","*",FN_MC!M279)</f>
        <v>*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SIM</v>
      </c>
      <c r="C322" s="101">
        <f>IF(FN_MC!B282="","*",FN_MC!B282)</f>
        <v>46077</v>
      </c>
      <c r="D322" s="101" t="str">
        <f>IF(FN_MC!D282="","*",FN_MC!D282)</f>
        <v>V86</v>
      </c>
      <c r="E322" s="101" t="str">
        <f>IF(FN_MC!H282="","*",FN_MC!H282)</f>
        <v xml:space="preserve">TIQ </v>
      </c>
      <c r="F322" s="114" t="str">
        <f>IF(FN_MC!M282="","*",FN_MC!M282)</f>
        <v>TBS</v>
      </c>
      <c r="G322" s="101" t="str">
        <f>IF(FN_MC!I282="","*",FN_MC!I282)</f>
        <v>TIQ</v>
      </c>
      <c r="H322" s="101" t="str">
        <f>IF(FN_MC!AB282="","*",FN_MC!AB282)</f>
        <v>FIXO</v>
      </c>
      <c r="I322" s="101" t="str">
        <f>IF(FN_MC!AC282="","*",FN_MC!AC282)</f>
        <v>*</v>
      </c>
      <c r="J322" s="102">
        <f>IF(FN_MC!AA282="","*",FN_MC!AA282)</f>
        <v>1</v>
      </c>
      <c r="K322" s="112">
        <f>IF(FN_MC!AD282="","*",FN_MC!AD282)</f>
        <v>0.29166666666666669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OPORTUNIDADE</v>
      </c>
      <c r="C324" s="101">
        <f>IF(FN_MC!B284="","*",FN_MC!B284)</f>
        <v>46077</v>
      </c>
      <c r="D324" s="101" t="str">
        <f>IF(FN_MC!D284="","*",FN_MC!D284)</f>
        <v>BRUNO (TF-525)</v>
      </c>
      <c r="E324" s="101" t="str">
        <f>IF(FN_MC!H284="","*",FN_MC!H284)</f>
        <v>TRMSUL</v>
      </c>
      <c r="F324" s="114" t="str">
        <f>IF(FN_MC!M284="","*",FN_MC!M284)</f>
        <v>TRM</v>
      </c>
      <c r="G324" s="101" t="str">
        <f>IF(FN_MC!I284="","*",FN_MC!I284)</f>
        <v>-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SIM</v>
      </c>
      <c r="C327" s="101">
        <f>IF(FN_MC!B287="","*",FN_MC!B287)</f>
        <v>46077</v>
      </c>
      <c r="D327" s="101" t="str">
        <f>IF(FN_MC!D287="","*",FN_MC!D287)</f>
        <v>W70</v>
      </c>
      <c r="E327" s="101" t="str">
        <f>IF(FN_MC!H287="","*",FN_MC!H287)</f>
        <v>TGR</v>
      </c>
      <c r="F327" s="114" t="str">
        <f>IF(FN_MC!M287="","*",FN_MC!M287)</f>
        <v>TOM-TPC</v>
      </c>
      <c r="G327" s="101" t="str">
        <f>IF(FN_MC!I287="","*",FN_MC!I287)</f>
        <v>TGR</v>
      </c>
      <c r="H327" s="101" t="str">
        <f>IF(FN_MC!AB287="","*",FN_MC!AB287)</f>
        <v>FIXO</v>
      </c>
      <c r="I327" s="101" t="str">
        <f>IF(FN_MC!AC287="","*",FN_MC!AC287)</f>
        <v>*</v>
      </c>
      <c r="J327" s="102">
        <f>IF(FN_MC!AA287="","*",FN_MC!AA287)</f>
        <v>2</v>
      </c>
      <c r="K327" s="112">
        <f>IF(FN_MC!AD287="","*",FN_MC!AD287)</f>
        <v>0.29166666666666669</v>
      </c>
    </row>
    <row r="328" spans="2:11" hidden="1">
      <c r="B328" s="100" t="str">
        <f>IF(FN_MC!Y288="","*",FN_MC!Y288)</f>
        <v>OPORTUNIDADE</v>
      </c>
      <c r="C328" s="101">
        <f>IF(FN_MC!B288="","*",FN_MC!B288)</f>
        <v>46077</v>
      </c>
      <c r="D328" s="101" t="str">
        <f>IF(FN_MC!D288="","*",FN_MC!D288)</f>
        <v>N70</v>
      </c>
      <c r="E328" s="101" t="str">
        <f>IF(FN_MC!H288="","*",FN_MC!H288)</f>
        <v>TOM</v>
      </c>
      <c r="F328" s="114" t="str">
        <f>IF(FN_MC!M288="","*",FN_MC!M288)</f>
        <v>TOM-TAG</v>
      </c>
      <c r="G328" s="101" t="str">
        <f>IF(FN_MC!I288="","*",FN_MC!I288)</f>
        <v>TAG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2 (Kleyton e Tiago)</v>
      </c>
      <c r="K328" s="112">
        <f>IF(FN_MC!AD288="","*",FN_MC!AD288)</f>
        <v>0.29166666666666669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OPORTUNIDADE</v>
      </c>
      <c r="C330" s="101">
        <f>IF(FN_MC!B290="","*",FN_MC!B290)</f>
        <v>46077</v>
      </c>
      <c r="D330" s="101" t="str">
        <f>IF(FN_MC!D290="","*",FN_MC!D290)</f>
        <v>ADENILSON (TP-512)</v>
      </c>
      <c r="E330" s="101" t="str">
        <f>IF(FN_MC!H290="","*",FN_MC!H290)</f>
        <v>TRCSUL</v>
      </c>
      <c r="F330" s="114" t="str">
        <f>IF(FN_MC!M290="","*",FN_MC!M290)</f>
        <v>TCS-TRC</v>
      </c>
      <c r="G330" s="101" t="str">
        <f>IF(FN_MC!I290="","*",FN_MC!I290)</f>
        <v>-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OPORTUNIDADE</v>
      </c>
      <c r="C331" s="101">
        <f>IF(FN_MC!B291="","*",FN_MC!B291)</f>
        <v>46077</v>
      </c>
      <c r="D331" s="101" t="str">
        <f>IF(FN_MC!D291="","*",FN_MC!D291)</f>
        <v>MARCOS (TF-520)</v>
      </c>
      <c r="E331" s="101">
        <f>IF(FN_MC!H291="","*",FN_MC!H291)</f>
        <v>239251</v>
      </c>
      <c r="F331" s="114" t="str">
        <f>IF(FN_MC!M291="","*",FN_MC!M291)</f>
        <v>TVI-TJA</v>
      </c>
      <c r="G331" s="101" t="str">
        <f>IF(FN_MC!I291="","*",FN_MC!I291)</f>
        <v>-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OPORTUNIDADE</v>
      </c>
      <c r="C333" s="101">
        <f>IF(FN_MC!B293="","*",FN_MC!B293)</f>
        <v>46077</v>
      </c>
      <c r="D333" s="101" t="str">
        <f>IF(FN_MC!D293="","*",FN_MC!D293)</f>
        <v>V48</v>
      </c>
      <c r="E333" s="101" t="str">
        <f>IF(FN_MC!H293="","*",FN_MC!H293)</f>
        <v>TVI1</v>
      </c>
      <c r="F333" s="114" t="str">
        <f>IF(FN_MC!M293="","*",FN_MC!M293)</f>
        <v>TVI-TJA</v>
      </c>
      <c r="G333" s="101" t="str">
        <f>IF(FN_MC!I293="","*",FN_MC!I293)</f>
        <v>TVI</v>
      </c>
      <c r="H333" s="101" t="str">
        <f>IF(FN_MC!AB293="","*",FN_MC!AB293)</f>
        <v>FIXO</v>
      </c>
      <c r="I333" s="101" t="str">
        <f>IF(FN_MC!AC293="","*",FN_MC!AC293)</f>
        <v>*</v>
      </c>
      <c r="J333" s="102">
        <f>IF(FN_MC!AA293="","*",FN_MC!AA293)</f>
        <v>1</v>
      </c>
      <c r="K333" s="112">
        <f>IF(FN_MC!AD293="","*",FN_MC!AD293)</f>
        <v>0.29166666666666669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SIM</v>
      </c>
      <c r="C335" s="101">
        <f>IF(FN_MC!B295="","*",FN_MC!B295)</f>
        <v>46077</v>
      </c>
      <c r="D335" s="101" t="str">
        <f>IF(FN_MC!D295="","*",FN_MC!D295)</f>
        <v>W48</v>
      </c>
      <c r="E335" s="101" t="str">
        <f>IF(FN_MC!H295="","*",FN_MC!H295)</f>
        <v>TIN</v>
      </c>
      <c r="F335" s="114" t="str">
        <f>IF(FN_MC!M295="","*",FN_MC!M295)</f>
        <v>TSP-TIN</v>
      </c>
      <c r="G335" s="101" t="str">
        <f>IF(FN_MC!I295="","*",FN_MC!I295)</f>
        <v>TIN</v>
      </c>
      <c r="H335" s="101" t="str">
        <f>IF(FN_MC!AB295="","*",FN_MC!AB295)</f>
        <v>FIXO</v>
      </c>
      <c r="I335" s="101" t="str">
        <f>IF(FN_MC!AC295="","*",FN_MC!AC295)</f>
        <v>*</v>
      </c>
      <c r="J335" s="102">
        <f>IF(FN_MC!AA295="","*",FN_MC!AA295)</f>
        <v>1</v>
      </c>
      <c r="K335" s="112">
        <f>IF(FN_MC!AD295="","*",FN_MC!AD295)</f>
        <v>0.29166666666666669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SIM</v>
      </c>
      <c r="C337" s="101">
        <f>IF(FN_MC!B297="","*",FN_MC!B297)</f>
        <v>46077</v>
      </c>
      <c r="D337" s="101" t="str">
        <f>IF(FN_MC!D297="","*",FN_MC!D297)</f>
        <v>W50</v>
      </c>
      <c r="E337" s="101" t="str">
        <f>IF(FN_MC!H297="","*",FN_MC!H297)</f>
        <v>TAP</v>
      </c>
      <c r="F337" s="114" t="str">
        <f>IF(FN_MC!M297="","*",FN_MC!M297)</f>
        <v>TQI-TSP</v>
      </c>
      <c r="G337" s="101" t="str">
        <f>IF(FN_MC!I297="","*",FN_MC!I297)</f>
        <v>TAP</v>
      </c>
      <c r="H337" s="101" t="str">
        <f>IF(FN_MC!AB297="","*",FN_MC!AB297)</f>
        <v>FIXO</v>
      </c>
      <c r="I337" s="101" t="str">
        <f>IF(FN_MC!AC297="","*",FN_MC!AC297)</f>
        <v>*</v>
      </c>
      <c r="J337" s="102" t="str">
        <f>IF(FN_MC!AA297="","*",FN_MC!AA297)</f>
        <v>2 (Maicon e Eder)</v>
      </c>
      <c r="K337" s="112">
        <f>IF(FN_MC!AD297="","*",FN_MC!AD297)</f>
        <v>0.29166666666666669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OPORTUNIDADE</v>
      </c>
      <c r="C339" s="101">
        <f>IF(FN_MC!B299="","*",FN_MC!B299)</f>
        <v>46077</v>
      </c>
      <c r="D339" s="101" t="str">
        <f>IF(FN_MC!D299="","*",FN_MC!D299)</f>
        <v>A60</v>
      </c>
      <c r="E339" s="101" t="str">
        <f>IF(FN_MC!H299="","*",FN_MC!H299)</f>
        <v>TMI</v>
      </c>
      <c r="F339" s="114" t="str">
        <f>IF(FN_MC!M299="","*",FN_MC!M299)</f>
        <v>TMI-TIN</v>
      </c>
      <c r="G339" s="101" t="str">
        <f>IF(FN_MC!I299="","*",FN_MC!I299)</f>
        <v>TSJ</v>
      </c>
      <c r="H339" s="101" t="str">
        <f>IF(FN_MC!AB299="","*",FN_MC!AB299)</f>
        <v>FIXO</v>
      </c>
      <c r="I339" s="101" t="str">
        <f>IF(FN_MC!AC299="","*",FN_MC!AC299)</f>
        <v>*</v>
      </c>
      <c r="J339" s="102">
        <f>IF(FN_MC!AA299="","*",FN_MC!AA299)</f>
        <v>1</v>
      </c>
      <c r="K339" s="112">
        <f>IF(FN_MC!AD299="","*",FN_MC!AD299)</f>
        <v>0.29166666666666669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OPORTUNIDADE</v>
      </c>
      <c r="C341" s="101">
        <f>IF(FN_MC!B301="","*",FN_MC!B301)</f>
        <v>46077</v>
      </c>
      <c r="D341" s="101" t="str">
        <f>IF(FN_MC!D301="","*",FN_MC!D301)</f>
        <v>E18</v>
      </c>
      <c r="E341" s="101" t="str">
        <f>IF(FN_MC!H301="","*",FN_MC!H301)</f>
        <v>ZIQZQY</v>
      </c>
      <c r="F341" s="114" t="str">
        <f>IF(FN_MC!M301="","*",FN_MC!M301)</f>
        <v>ZIQ-ZQY</v>
      </c>
      <c r="G341" s="101" t="str">
        <f>IF(FN_MC!I301="","*",FN_MC!I301)</f>
        <v>-</v>
      </c>
      <c r="H341" s="101" t="str">
        <f>IF(FN_MC!AB301="","*",FN_MC!AB301)</f>
        <v>FIXO</v>
      </c>
      <c r="I341" s="101" t="str">
        <f>IF(FN_MC!AC301="","*",FN_MC!AC301)</f>
        <v>*</v>
      </c>
      <c r="J341" s="102">
        <f>IF(FN_MC!AA301="","*",FN_MC!AA301)</f>
        <v>1</v>
      </c>
      <c r="K341" s="112">
        <f>IF(FN_MC!AD301="","*",FN_MC!AD301)</f>
        <v>0.29166666666666669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OPORTUNIDADE</v>
      </c>
      <c r="C343" s="101">
        <f>IF(FN_MC!B303="","*",FN_MC!B303)</f>
        <v>46077</v>
      </c>
      <c r="D343" s="101" t="str">
        <f>IF(FN_MC!D303="","*",FN_MC!D303)</f>
        <v>A88</v>
      </c>
      <c r="E343" s="101" t="str">
        <f>IF(FN_MC!H303="","*",FN_MC!H303)</f>
        <v>ZDK</v>
      </c>
      <c r="F343" s="114" t="str">
        <f>IF(FN_MC!M303="","*",FN_MC!M303)</f>
        <v>ZDK-ZFH</v>
      </c>
      <c r="G343" s="101" t="str">
        <f>IF(FN_MC!I303="","*",FN_MC!I303)</f>
        <v>ZFH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OPORTUNIDADE</v>
      </c>
      <c r="C344" s="101">
        <f>IF(FN_MC!B304="","*",FN_MC!B304)</f>
        <v>46077</v>
      </c>
      <c r="D344" s="101" t="str">
        <f>IF(FN_MC!D304="","*",FN_MC!D304)</f>
        <v>E46</v>
      </c>
      <c r="E344" s="101" t="str">
        <f>IF(FN_MC!H304="","*",FN_MC!H304)</f>
        <v>ZTP</v>
      </c>
      <c r="F344" s="114" t="str">
        <f>IF(FN_MC!M304="","*",FN_MC!M304)</f>
        <v>ZTP</v>
      </c>
      <c r="G344" s="101" t="str">
        <f>IF(FN_MC!I304="","*",FN_MC!I304)</f>
        <v>TAP</v>
      </c>
      <c r="H344" s="101" t="str">
        <f>IF(FN_MC!AB304="","*",FN_MC!AB304)</f>
        <v>FIXO</v>
      </c>
      <c r="I344" s="101" t="str">
        <f>IF(FN_MC!AC304="","*",FN_MC!AC304)</f>
        <v>*</v>
      </c>
      <c r="J344" s="102" t="str">
        <f>IF(FN_MC!AA304="","*",FN_MC!AA304)</f>
        <v>1 (Edson)</v>
      </c>
      <c r="K344" s="112">
        <f>IF(FN_MC!AD304="","*",FN_MC!AD304)</f>
        <v>0.29166666666666669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1831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81" t="s">
        <v>1832</v>
      </c>
      <c r="C4" s="181" t="s">
        <v>1833</v>
      </c>
      <c r="D4" s="181" t="s">
        <v>1834</v>
      </c>
      <c r="E4" s="181" t="s">
        <v>1835</v>
      </c>
      <c r="F4" s="181" t="s">
        <v>366</v>
      </c>
      <c r="G4" s="181" t="s">
        <v>1836</v>
      </c>
    </row>
    <row r="5" spans="2:7">
      <c r="B5" s="182" t="s">
        <v>1837</v>
      </c>
      <c r="C5" s="182">
        <v>309525</v>
      </c>
      <c r="D5" s="182" t="s">
        <v>1838</v>
      </c>
      <c r="E5" s="182" t="s">
        <v>249</v>
      </c>
      <c r="F5" s="182" t="s">
        <v>1839</v>
      </c>
      <c r="G5" s="183">
        <v>46296</v>
      </c>
    </row>
    <row r="6" spans="2:7">
      <c r="B6" s="182" t="s">
        <v>1840</v>
      </c>
      <c r="C6" s="182">
        <v>257410</v>
      </c>
      <c r="D6" s="182" t="s">
        <v>1841</v>
      </c>
      <c r="E6" s="182" t="s">
        <v>249</v>
      </c>
      <c r="F6" s="182" t="s">
        <v>1839</v>
      </c>
      <c r="G6" s="183"/>
    </row>
    <row r="7" spans="2:7">
      <c r="B7" s="182" t="s">
        <v>1483</v>
      </c>
      <c r="C7" s="182">
        <v>256875</v>
      </c>
      <c r="D7" s="182" t="s">
        <v>1842</v>
      </c>
      <c r="E7" s="182" t="s">
        <v>249</v>
      </c>
      <c r="F7" s="182" t="s">
        <v>1839</v>
      </c>
      <c r="G7" s="183">
        <v>46296</v>
      </c>
    </row>
    <row r="8" spans="2:7">
      <c r="B8" s="182" t="s">
        <v>1843</v>
      </c>
      <c r="C8" s="182">
        <v>257278</v>
      </c>
      <c r="D8" s="182" t="s">
        <v>1844</v>
      </c>
      <c r="E8" s="182" t="s">
        <v>240</v>
      </c>
      <c r="F8" s="182" t="s">
        <v>1845</v>
      </c>
      <c r="G8" s="183">
        <v>46235</v>
      </c>
    </row>
    <row r="9" spans="2:7">
      <c r="B9" s="182" t="s">
        <v>1846</v>
      </c>
      <c r="C9" s="182">
        <v>261794</v>
      </c>
      <c r="D9" s="182" t="s">
        <v>1847</v>
      </c>
      <c r="E9" s="182" t="s">
        <v>240</v>
      </c>
      <c r="F9" s="182" t="s">
        <v>1845</v>
      </c>
      <c r="G9" s="183">
        <v>46082</v>
      </c>
    </row>
    <row r="10" spans="2:7">
      <c r="B10" s="182" t="s">
        <v>1848</v>
      </c>
      <c r="C10" s="182">
        <v>257033</v>
      </c>
      <c r="D10" s="182" t="s">
        <v>1849</v>
      </c>
      <c r="E10" s="182" t="s">
        <v>240</v>
      </c>
      <c r="F10" s="182" t="s">
        <v>480</v>
      </c>
      <c r="G10" s="182" t="s">
        <v>1850</v>
      </c>
    </row>
    <row r="11" spans="2:7">
      <c r="B11" s="182" t="s">
        <v>1851</v>
      </c>
      <c r="C11" s="182">
        <v>396578</v>
      </c>
      <c r="D11" s="182" t="s">
        <v>1852</v>
      </c>
      <c r="E11" s="182" t="s">
        <v>240</v>
      </c>
      <c r="F11" s="182" t="s">
        <v>480</v>
      </c>
      <c r="G11" s="182" t="s">
        <v>1850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3" t="s">
        <v>1853</v>
      </c>
      <c r="D5" s="274"/>
      <c r="E5" s="274"/>
      <c r="F5" s="274"/>
      <c r="G5" s="274"/>
      <c r="H5" s="274"/>
      <c r="I5" s="274"/>
      <c r="J5" s="275"/>
      <c r="K5" s="276" t="s">
        <v>1854</v>
      </c>
      <c r="L5" s="277"/>
      <c r="M5" s="277"/>
      <c r="N5" s="277"/>
      <c r="O5" s="278" t="s">
        <v>1855</v>
      </c>
      <c r="P5" s="279"/>
      <c r="Q5" s="280"/>
    </row>
    <row r="6" spans="1:17" s="81" customFormat="1" ht="15.75" customHeight="1">
      <c r="A6" s="75" t="s">
        <v>1821</v>
      </c>
      <c r="B6" s="82" t="s">
        <v>1820</v>
      </c>
      <c r="C6" s="83" t="s">
        <v>1212</v>
      </c>
      <c r="D6" s="84" t="s">
        <v>1213</v>
      </c>
      <c r="E6" s="83" t="s">
        <v>1856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1857</v>
      </c>
      <c r="M6" s="116" t="s">
        <v>29</v>
      </c>
      <c r="N6" s="117" t="s">
        <v>1207</v>
      </c>
      <c r="O6" s="159" t="s">
        <v>1250</v>
      </c>
      <c r="P6" s="128"/>
      <c r="Q6" s="138" t="s">
        <v>1858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Sem Oportunidade de faixa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Sem Oportunidade de faixa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MC1 08:30, aguarda oportunidade - Sem oportunidade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2</v>
      </c>
      <c r="P308" s="78"/>
      <c r="Q308" s="120" t="str">
        <f>IF($A$2=1,IF(FN_MC!BJ264="","*",FN_MC!BJ264),IF(FN_MC!BK264="","*",FN_MC!BK264))</f>
        <v>Intervalo das 09:06h as 10:26h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Chuva no local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2</v>
      </c>
      <c r="P311" s="78"/>
      <c r="Q311" s="120" t="str">
        <f>IF($A$2=1,IF(FN_MC!BJ267="","*",FN_MC!BJ267),IF(FN_MC!BK267="","*",FN_MC!BK267))</f>
        <v>MC1 08:37 - Licença as 12:06h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MC1 08:40, sem oportunidade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 xml:space="preserve">Equipe no local 08:05, sem oportunidade para intervalo 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2</v>
      </c>
      <c r="P315" s="78"/>
      <c r="Q315" s="120" t="str">
        <f>IF($A$2=1,IF(FN_MC!BJ271="","*",FN_MC!BJ271),IF(FN_MC!BK271="","*",FN_MC!BK271))</f>
        <v>Realizado a troca de 8m de trilho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TIN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TIN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MC1 08:35, aguarda manobra do I36 - perdeu a faixa devido manobra do I36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4.1666666666666664E-2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2</v>
      </c>
      <c r="P317" s="78"/>
      <c r="Q317" s="120" t="str">
        <f>IF($A$2=1,IF(FN_MC!BJ273="","*",FN_MC!BJ273),IF(FN_MC!BK273="","*",FN_MC!BK273))</f>
        <v>Licença as 13:03h, em intervalo 13:09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Cancelado - não consegiuram fazer saída no sistema de 7 barras carregadas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8.3333333333333329E-2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2</v>
      </c>
      <c r="P322" s="78"/>
      <c r="Q322" s="120" t="str">
        <f>IF($A$2=1,IF(FN_MC!BJ278="","*",FN_MC!BJ278),IF(FN_MC!BK278="","*",FN_MC!BK278))</f>
        <v>Ingtervalo das 10:25h as 12:32h</v>
      </c>
    </row>
    <row r="323" spans="1:17" hidden="1">
      <c r="A323" s="85">
        <f>IF(FN_MC!B279="","*",FN_MC!B279)</f>
        <v>46076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E14</v>
      </c>
      <c r="F323" s="87" t="str">
        <f>IF(FN_MC!H279="","*",FN_MC!H279)</f>
        <v>PSS</v>
      </c>
      <c r="G323" s="87" t="str">
        <f>IF(FN_MC!M279="","*",FN_MC!M279)</f>
        <v>*</v>
      </c>
      <c r="H323" s="125" t="str">
        <f>IF(FN_MC!K279="","*",FN_MC!K279)</f>
        <v>*</v>
      </c>
      <c r="I323" s="110">
        <f>IF(FN_MC!O279="","*",FN_MC!O279)</f>
        <v>2.0833333333333332E-2</v>
      </c>
      <c r="J323" s="110">
        <f>IF(FN_MC!P279="","*",FN_MC!P279)</f>
        <v>4.1666666666666664E-2</v>
      </c>
      <c r="K323" s="118" t="str">
        <f>IF(FN_MC!AK279="","*",FN_MC!AK279)</f>
        <v>PSS</v>
      </c>
      <c r="L323" s="118" t="str">
        <f>IF(FN_MC!AM279="","*",FN_MC!AM279)</f>
        <v>PSS-PIT</v>
      </c>
      <c r="M323" s="118">
        <f>IF(FN_MC!AP279="","*",FN_MC!AP279)</f>
        <v>2030</v>
      </c>
      <c r="N323" s="118" t="str">
        <f>IF(FN_MC!AM279="","*",FN_MC!AM279)</f>
        <v>PSS-PIT</v>
      </c>
      <c r="O323" s="135">
        <f>FN_MC!BH279</f>
        <v>1</v>
      </c>
      <c r="P323" s="78"/>
      <c r="Q323" s="120" t="str">
        <f>IF($A$2=1,IF(FN_MC!BJ279="","*",FN_MC!BJ279),IF(FN_MC!BK279="","*",FN_MC!BK279))</f>
        <v>Prev. macro 1 00h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>
        <f>IF(FN_MC!B282="","*",FN_MC!B282)</f>
        <v>46077</v>
      </c>
      <c r="B326" s="86" t="str">
        <f>IF(FN_MC!X282="","*",FN_MC!X282)</f>
        <v>Contrato</v>
      </c>
      <c r="C326" s="87" t="str">
        <f>IF(FN_MC!S282="","*",FN_MC!S282)</f>
        <v>FERRONORTE</v>
      </c>
      <c r="D326" s="87" t="str">
        <f>IF(FN_MC!T282="","*",FN_MC!T282)</f>
        <v>TGR-TRO</v>
      </c>
      <c r="E326" s="87" t="str">
        <f>IF(FN_MC!D282="","*",FN_MC!D282)</f>
        <v>V86</v>
      </c>
      <c r="F326" s="87" t="str">
        <f>IF(FN_MC!H282="","*",FN_MC!H282)</f>
        <v xml:space="preserve">TIQ </v>
      </c>
      <c r="G326" s="87" t="str">
        <f>IF(FN_MC!M282="","*",FN_MC!M282)</f>
        <v>TBS</v>
      </c>
      <c r="H326" s="125">
        <f>IF(FN_MC!K282="","*",FN_MC!K282)</f>
        <v>659.976</v>
      </c>
      <c r="I326" s="110">
        <f>IF(FN_MC!O282="","*",FN_MC!O282)</f>
        <v>0.4375</v>
      </c>
      <c r="J326" s="110">
        <f>IF(FN_MC!P282="","*",FN_MC!P282)</f>
        <v>0.125</v>
      </c>
      <c r="K326" s="118" t="str">
        <f>IF(FN_MC!AK282="","*",FN_MC!AK282)</f>
        <v xml:space="preserve">TIQ </v>
      </c>
      <c r="L326" s="118" t="str">
        <f>IF(FN_MC!AM282="","*",FN_MC!AM282)</f>
        <v>TBS</v>
      </c>
      <c r="M326" s="118">
        <f>IF(FN_MC!AP282="","*",FN_MC!AP282)</f>
        <v>659.976</v>
      </c>
      <c r="N326" s="118" t="str">
        <f>IF(FN_MC!AM282="","*",FN_MC!AM282)</f>
        <v>TBS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>
        <f>IF(FN_MC!B284="","*",FN_MC!B284)</f>
        <v>46077</v>
      </c>
      <c r="B328" s="86" t="str">
        <f>IF(FN_MC!X284="","*",FN_MC!X284)</f>
        <v>Oportunidade</v>
      </c>
      <c r="C328" s="87" t="str">
        <f>IF(FN_MC!S284="","*",FN_MC!S284)</f>
        <v>FERRONORTE</v>
      </c>
      <c r="D328" s="87" t="str">
        <f>IF(FN_MC!T284="","*",FN_MC!T284)</f>
        <v>TGR-TRO</v>
      </c>
      <c r="E328" s="87" t="str">
        <f>IF(FN_MC!D284="","*",FN_MC!D284)</f>
        <v>BRUNO (TF-525)</v>
      </c>
      <c r="F328" s="87" t="str">
        <f>IF(FN_MC!H284="","*",FN_MC!H284)</f>
        <v>TRMSUL</v>
      </c>
      <c r="G328" s="87" t="str">
        <f>IF(FN_MC!M284="","*",FN_MC!M284)</f>
        <v>TRM</v>
      </c>
      <c r="H328" s="125">
        <f>IF(FN_MC!K284="","*",FN_MC!K284)</f>
        <v>548.20000000000005</v>
      </c>
      <c r="I328" s="110">
        <f>IF(FN_MC!O284="","*",FN_MC!O284)</f>
        <v>0.375</v>
      </c>
      <c r="J328" s="110">
        <f>IF(FN_MC!P284="","*",FN_MC!P284)</f>
        <v>6.25E-2</v>
      </c>
      <c r="K328" s="118" t="str">
        <f>IF(FN_MC!AK284="","*",FN_MC!AK284)</f>
        <v>TRMSUL</v>
      </c>
      <c r="L328" s="118" t="str">
        <f>IF(FN_MC!AM284="","*",FN_MC!AM284)</f>
        <v>TRM</v>
      </c>
      <c r="M328" s="118">
        <f>IF(FN_MC!AP284="","*",FN_MC!AP284)</f>
        <v>548.20000000000005</v>
      </c>
      <c r="N328" s="118" t="str">
        <f>IF(FN_MC!AM284="","*",FN_MC!AM284)</f>
        <v>TRM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>
        <f>IF(FN_MC!B287="","*",FN_MC!B287)</f>
        <v>46077</v>
      </c>
      <c r="B331" s="86" t="str">
        <f>IF(FN_MC!X287="","*",FN_MC!X287)</f>
        <v>Contrato</v>
      </c>
      <c r="C331" s="87" t="str">
        <f>IF(FN_MC!S287="","*",FN_MC!S287)</f>
        <v>FERRONORTE</v>
      </c>
      <c r="D331" s="87" t="str">
        <f>IF(FN_MC!T287="","*",FN_MC!T287)</f>
        <v>TCS-TGR</v>
      </c>
      <c r="E331" s="87" t="str">
        <f>IF(FN_MC!D287="","*",FN_MC!D287)</f>
        <v>W70</v>
      </c>
      <c r="F331" s="87" t="str">
        <f>IF(FN_MC!H287="","*",FN_MC!H287)</f>
        <v>TGR</v>
      </c>
      <c r="G331" s="87" t="str">
        <f>IF(FN_MC!M287="","*",FN_MC!M287)</f>
        <v>TOM-TPC</v>
      </c>
      <c r="H331" s="125">
        <f>IF(FN_MC!K287="","*",FN_MC!K287)</f>
        <v>424</v>
      </c>
      <c r="I331" s="110">
        <f>IF(FN_MC!O287="","*",FN_MC!O287)</f>
        <v>0.33333333333333331</v>
      </c>
      <c r="J331" s="110">
        <f>IF(FN_MC!P287="","*",FN_MC!P287)</f>
        <v>0.125</v>
      </c>
      <c r="K331" s="118" t="str">
        <f>IF(FN_MC!AK287="","*",FN_MC!AK287)</f>
        <v>TGR</v>
      </c>
      <c r="L331" s="118" t="str">
        <f>IF(FN_MC!AM287="","*",FN_MC!AM287)</f>
        <v>TOM-TPC</v>
      </c>
      <c r="M331" s="118">
        <f>IF(FN_MC!AP287="","*",FN_MC!AP287)</f>
        <v>424</v>
      </c>
      <c r="N331" s="118" t="str">
        <f>IF(FN_MC!AM287="","*",FN_MC!AM287)</f>
        <v>TOM-TPC</v>
      </c>
      <c r="O331" s="135">
        <f>FN_MC!BH287</f>
        <v>0</v>
      </c>
      <c r="P331" s="78"/>
      <c r="Q331" s="120" t="str">
        <f>IF($A$2=1,IF(FN_MC!BJ287="","*",FN_MC!BJ287),IF(FN_MC!BK287="","*",FN_MC!BK287))</f>
        <v>Locomotivas abastecendo no TOM</v>
      </c>
    </row>
    <row r="332" spans="1:17" hidden="1">
      <c r="A332" s="85">
        <f>IF(FN_MC!B288="","*",FN_MC!B288)</f>
        <v>46077</v>
      </c>
      <c r="B332" s="86" t="str">
        <f>IF(FN_MC!X288="","*",FN_MC!X288)</f>
        <v>Oportunidade</v>
      </c>
      <c r="C332" s="87" t="str">
        <f>IF(FN_MC!S288="","*",FN_MC!S288)</f>
        <v>FERRONORTE</v>
      </c>
      <c r="D332" s="87" t="str">
        <f>IF(FN_MC!T288="","*",FN_MC!T288)</f>
        <v>TCS-TGR</v>
      </c>
      <c r="E332" s="87" t="str">
        <f>IF(FN_MC!D288="","*",FN_MC!D288)</f>
        <v>N70</v>
      </c>
      <c r="F332" s="87" t="str">
        <f>IF(FN_MC!H288="","*",FN_MC!H288)</f>
        <v>TOM</v>
      </c>
      <c r="G332" s="87" t="str">
        <f>IF(FN_MC!M288="","*",FN_MC!M288)</f>
        <v>TOM-TAG</v>
      </c>
      <c r="H332" s="125">
        <f>IF(FN_MC!K288="","*",FN_MC!K288)</f>
        <v>404</v>
      </c>
      <c r="I332" s="110">
        <f>IF(FN_MC!O288="","*",FN_MC!O288)</f>
        <v>0.625</v>
      </c>
      <c r="J332" s="110">
        <f>IF(FN_MC!P288="","*",FN_MC!P288)</f>
        <v>4.1666666666666664E-2</v>
      </c>
      <c r="K332" s="118" t="str">
        <f>IF(FN_MC!AK288="","*",FN_MC!AK288)</f>
        <v>TOM</v>
      </c>
      <c r="L332" s="118" t="str">
        <f>IF(FN_MC!AM288="","*",FN_MC!AM288)</f>
        <v>TOM-TAG</v>
      </c>
      <c r="M332" s="118">
        <f>IF(FN_MC!AP288="","*",FN_MC!AP288)</f>
        <v>404</v>
      </c>
      <c r="N332" s="118" t="str">
        <f>IF(FN_MC!AM288="","*",FN_MC!AM288)</f>
        <v>TOM-TAG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>
        <f>IF(FN_MC!B290="","*",FN_MC!B290)</f>
        <v>46077</v>
      </c>
      <c r="B334" s="86" t="str">
        <f>IF(FN_MC!X290="","*",FN_MC!X290)</f>
        <v>Oportunidade</v>
      </c>
      <c r="C334" s="87" t="str">
        <f>IF(FN_MC!S290="","*",FN_MC!S290)</f>
        <v>FERRONORTE</v>
      </c>
      <c r="D334" s="87" t="str">
        <f>IF(FN_MC!T290="","*",FN_MC!T290)</f>
        <v>TMI-TCS</v>
      </c>
      <c r="E334" s="87" t="str">
        <f>IF(FN_MC!D290="","*",FN_MC!D290)</f>
        <v>ADENILSON (TP-512)</v>
      </c>
      <c r="F334" s="87" t="str">
        <f>IF(FN_MC!H290="","*",FN_MC!H290)</f>
        <v>TRCSUL</v>
      </c>
      <c r="G334" s="87" t="str">
        <f>IF(FN_MC!M290="","*",FN_MC!M290)</f>
        <v>TCS-TRC</v>
      </c>
      <c r="H334" s="125">
        <f>IF(FN_MC!K290="","*",FN_MC!K290)</f>
        <v>290.75</v>
      </c>
      <c r="I334" s="110">
        <f>IF(FN_MC!O290="","*",FN_MC!O290)</f>
        <v>0.375</v>
      </c>
      <c r="J334" s="110">
        <f>IF(FN_MC!P290="","*",FN_MC!P290)</f>
        <v>8.3333333333333329E-2</v>
      </c>
      <c r="K334" s="118" t="str">
        <f>IF(FN_MC!AK290="","*",FN_MC!AK290)</f>
        <v>TRCSUL</v>
      </c>
      <c r="L334" s="118" t="str">
        <f>IF(FN_MC!AM290="","*",FN_MC!AM290)</f>
        <v>TCS-TRC</v>
      </c>
      <c r="M334" s="118">
        <f>IF(FN_MC!AP290="","*",FN_MC!AP290)</f>
        <v>290.75</v>
      </c>
      <c r="N334" s="118" t="str">
        <f>IF(FN_MC!AM290="","*",FN_MC!AM290)</f>
        <v>TCS-TRC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>
        <f>IF(FN_MC!B291="","*",FN_MC!B291)</f>
        <v>46077</v>
      </c>
      <c r="B335" s="86" t="str">
        <f>IF(FN_MC!X291="","*",FN_MC!X291)</f>
        <v>Oportunidade</v>
      </c>
      <c r="C335" s="87" t="str">
        <f>IF(FN_MC!S291="","*",FN_MC!S291)</f>
        <v>FERRONORTE</v>
      </c>
      <c r="D335" s="87" t="str">
        <f>IF(FN_MC!T291="","*",FN_MC!T291)</f>
        <v>TMI-TCS</v>
      </c>
      <c r="E335" s="87" t="str">
        <f>IF(FN_MC!D291="","*",FN_MC!D291)</f>
        <v>MARCOS (TF-520)</v>
      </c>
      <c r="F335" s="87">
        <f>IF(FN_MC!H291="","*",FN_MC!H291)</f>
        <v>239251</v>
      </c>
      <c r="G335" s="87" t="str">
        <f>IF(FN_MC!M291="","*",FN_MC!M291)</f>
        <v>TVI-TJA</v>
      </c>
      <c r="H335" s="125">
        <f>IF(FN_MC!K291="","*",FN_MC!K291)</f>
        <v>242.202</v>
      </c>
      <c r="I335" s="110">
        <f>IF(FN_MC!O291="","*",FN_MC!O291)</f>
        <v>0.375</v>
      </c>
      <c r="J335" s="110">
        <f>IF(FN_MC!P291="","*",FN_MC!P291)</f>
        <v>0.125</v>
      </c>
      <c r="K335" s="118">
        <f>IF(FN_MC!AK291="","*",FN_MC!AK291)</f>
        <v>239251</v>
      </c>
      <c r="L335" s="118" t="str">
        <f>IF(FN_MC!AM291="","*",FN_MC!AM291)</f>
        <v>TVI-TJA</v>
      </c>
      <c r="M335" s="118">
        <f>IF(FN_MC!AP291="","*",FN_MC!AP291)</f>
        <v>242.202</v>
      </c>
      <c r="N335" s="118" t="str">
        <f>IF(FN_MC!AM291="","*",FN_MC!AM291)</f>
        <v>TVI-TJA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>
        <f>IF(FN_MC!B293="","*",FN_MC!B293)</f>
        <v>46077</v>
      </c>
      <c r="B337" s="86" t="str">
        <f>IF(FN_MC!X293="","*",FN_MC!X293)</f>
        <v>Oportunidade</v>
      </c>
      <c r="C337" s="87" t="str">
        <f>IF(FN_MC!S293="","*",FN_MC!S293)</f>
        <v>FERRONORTE</v>
      </c>
      <c r="D337" s="87" t="str">
        <f>IF(FN_MC!T293="","*",FN_MC!T293)</f>
        <v>TMI-TCS</v>
      </c>
      <c r="E337" s="87" t="str">
        <f>IF(FN_MC!D293="","*",FN_MC!D293)</f>
        <v>V48</v>
      </c>
      <c r="F337" s="87" t="str">
        <f>IF(FN_MC!H293="","*",FN_MC!H293)</f>
        <v>TVI1</v>
      </c>
      <c r="G337" s="87" t="str">
        <f>IF(FN_MC!M293="","*",FN_MC!M293)</f>
        <v>TVI-TJA</v>
      </c>
      <c r="H337" s="125">
        <f>IF(FN_MC!K293="","*",FN_MC!K293)</f>
        <v>237.827</v>
      </c>
      <c r="I337" s="110">
        <f>IF(FN_MC!O293="","*",FN_MC!O293)</f>
        <v>0.375</v>
      </c>
      <c r="J337" s="110">
        <f>IF(FN_MC!P293="","*",FN_MC!P293)</f>
        <v>8.3333333333333329E-2</v>
      </c>
      <c r="K337" s="118" t="str">
        <f>IF(FN_MC!AK293="","*",FN_MC!AK293)</f>
        <v>TVI1</v>
      </c>
      <c r="L337" s="118" t="str">
        <f>IF(FN_MC!AM293="","*",FN_MC!AM293)</f>
        <v>TVI-TJA</v>
      </c>
      <c r="M337" s="118">
        <f>IF(FN_MC!AP293="","*",FN_MC!AP293)</f>
        <v>237.827</v>
      </c>
      <c r="N337" s="118" t="str">
        <f>IF(FN_MC!AM293="","*",FN_MC!AM293)</f>
        <v>TVI-TJA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>
        <f>IF(FN_MC!B295="","*",FN_MC!B295)</f>
        <v>46077</v>
      </c>
      <c r="B339" s="86" t="str">
        <f>IF(FN_MC!X295="","*",FN_MC!X295)</f>
        <v>Contrato</v>
      </c>
      <c r="C339" s="87" t="str">
        <f>IF(FN_MC!S295="","*",FN_MC!S295)</f>
        <v>FERRONORTE</v>
      </c>
      <c r="D339" s="87" t="str">
        <f>IF(FN_MC!T295="","*",FN_MC!T295)</f>
        <v>TMI-TCS</v>
      </c>
      <c r="E339" s="87" t="str">
        <f>IF(FN_MC!D295="","*",FN_MC!D295)</f>
        <v>W48</v>
      </c>
      <c r="F339" s="87" t="str">
        <f>IF(FN_MC!H295="","*",FN_MC!H295)</f>
        <v>TIN</v>
      </c>
      <c r="G339" s="87" t="str">
        <f>IF(FN_MC!M295="","*",FN_MC!M295)</f>
        <v>TSP-TIN</v>
      </c>
      <c r="H339" s="125">
        <f>IF(FN_MC!K295="","*",FN_MC!K295)</f>
        <v>104.8</v>
      </c>
      <c r="I339" s="110">
        <f>IF(FN_MC!O295="","*",FN_MC!O295)</f>
        <v>0.375</v>
      </c>
      <c r="J339" s="110">
        <f>IF(FN_MC!P295="","*",FN_MC!P295)</f>
        <v>0.16666666666666666</v>
      </c>
      <c r="K339" s="118" t="str">
        <f>IF(FN_MC!AK295="","*",FN_MC!AK295)</f>
        <v>TIN</v>
      </c>
      <c r="L339" s="118" t="str">
        <f>IF(FN_MC!AM295="","*",FN_MC!AM295)</f>
        <v>TSP-TIN</v>
      </c>
      <c r="M339" s="118">
        <f>IF(FN_MC!AP295="","*",FN_MC!AP295)</f>
        <v>104.8</v>
      </c>
      <c r="N339" s="118" t="str">
        <f>IF(FN_MC!AM295="","*",FN_MC!AM295)</f>
        <v>TSP-TIN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>
        <f>IF(FN_MC!B297="","*",FN_MC!B297)</f>
        <v>46077</v>
      </c>
      <c r="B341" s="86" t="str">
        <f>IF(FN_MC!X297="","*",FN_MC!X297)</f>
        <v>Contrato</v>
      </c>
      <c r="C341" s="87" t="str">
        <f>IF(FN_MC!S297="","*",FN_MC!S297)</f>
        <v>FERRONORTE</v>
      </c>
      <c r="D341" s="87" t="str">
        <f>IF(FN_MC!T297="","*",FN_MC!T297)</f>
        <v>TMI-TCS</v>
      </c>
      <c r="E341" s="87" t="str">
        <f>IF(FN_MC!D297="","*",FN_MC!D297)</f>
        <v>W50</v>
      </c>
      <c r="F341" s="87" t="str">
        <f>IF(FN_MC!H297="","*",FN_MC!H297)</f>
        <v>TAP</v>
      </c>
      <c r="G341" s="87" t="str">
        <f>IF(FN_MC!M297="","*",FN_MC!M297)</f>
        <v>TQI-TSP</v>
      </c>
      <c r="H341" s="125">
        <f>IF(FN_MC!K297="","*",FN_MC!K297)</f>
        <v>62.2</v>
      </c>
      <c r="I341" s="110">
        <f>IF(FN_MC!O297="","*",FN_MC!O297)</f>
        <v>0.35416666666666669</v>
      </c>
      <c r="J341" s="110">
        <f>IF(FN_MC!P297="","*",FN_MC!P297)</f>
        <v>0.16666666666666666</v>
      </c>
      <c r="K341" s="118" t="str">
        <f>IF(FN_MC!AK297="","*",FN_MC!AK297)</f>
        <v>TAP</v>
      </c>
      <c r="L341" s="118" t="str">
        <f>IF(FN_MC!AM297="","*",FN_MC!AM297)</f>
        <v>TQI-TSP</v>
      </c>
      <c r="M341" s="118">
        <f>IF(FN_MC!AP297="","*",FN_MC!AP297)</f>
        <v>62.2</v>
      </c>
      <c r="N341" s="118" t="str">
        <f>IF(FN_MC!AM297="","*",FN_MC!AM297)</f>
        <v>TQI-TSP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>
        <f>IF(FN_MC!B299="","*",FN_MC!B299)</f>
        <v>46077</v>
      </c>
      <c r="B343" s="86" t="str">
        <f>IF(FN_MC!X299="","*",FN_MC!X299)</f>
        <v>Oportunidade</v>
      </c>
      <c r="C343" s="87" t="str">
        <f>IF(FN_MC!S299="","*",FN_MC!S299)</f>
        <v>FERRONORTE</v>
      </c>
      <c r="D343" s="87" t="str">
        <f>IF(FN_MC!T299="","*",FN_MC!T299)</f>
        <v>TMI-TCS</v>
      </c>
      <c r="E343" s="87" t="str">
        <f>IF(FN_MC!D299="","*",FN_MC!D299)</f>
        <v>A60</v>
      </c>
      <c r="F343" s="87" t="str">
        <f>IF(FN_MC!H299="","*",FN_MC!H299)</f>
        <v>TMI</v>
      </c>
      <c r="G343" s="87" t="str">
        <f>IF(FN_MC!M299="","*",FN_MC!M299)</f>
        <v>TMI-TIN</v>
      </c>
      <c r="H343" s="125">
        <f>IF(FN_MC!K299="","*",FN_MC!K299)</f>
        <v>0</v>
      </c>
      <c r="I343" s="110">
        <f>IF(FN_MC!O299="","*",FN_MC!O299)</f>
        <v>0.33333333333333331</v>
      </c>
      <c r="J343" s="110">
        <f>IF(FN_MC!P299="","*",FN_MC!P299)</f>
        <v>4.1666666666666664E-2</v>
      </c>
      <c r="K343" s="118" t="str">
        <f>IF(FN_MC!AK299="","*",FN_MC!AK299)</f>
        <v>TMI</v>
      </c>
      <c r="L343" s="118" t="str">
        <f>IF(FN_MC!AM299="","*",FN_MC!AM299)</f>
        <v>TMI-TIN</v>
      </c>
      <c r="M343" s="118" t="str">
        <f>IF(FN_MC!AP299="","*",FN_MC!AP299)</f>
        <v>-</v>
      </c>
      <c r="N343" s="118" t="str">
        <f>IF(FN_MC!AM299="","*",FN_MC!AM299)</f>
        <v>TMI-TIN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>
        <f>IF(FN_MC!B301="","*",FN_MC!B301)</f>
        <v>46077</v>
      </c>
      <c r="B345" s="86" t="str">
        <f>IF(FN_MC!X301="","*",FN_MC!X301)</f>
        <v>Oportunidade</v>
      </c>
      <c r="C345" s="87" t="str">
        <f>IF(FN_MC!S301="","*",FN_MC!S301)</f>
        <v>MALHA CENTRAL</v>
      </c>
      <c r="D345" s="87" t="str">
        <f>IF(FN_MC!T301="","*",FN_MC!T301)</f>
        <v>RAMAL</v>
      </c>
      <c r="E345" s="87" t="str">
        <f>IF(FN_MC!D301="","*",FN_MC!D301)</f>
        <v>E18</v>
      </c>
      <c r="F345" s="87" t="str">
        <f>IF(FN_MC!H301="","*",FN_MC!H301)</f>
        <v>ZIQZQY</v>
      </c>
      <c r="G345" s="87" t="str">
        <f>IF(FN_MC!M301="","*",FN_MC!M301)</f>
        <v>ZIQ-ZQY</v>
      </c>
      <c r="H345" s="125">
        <f>IF(FN_MC!K301="","*",FN_MC!K301)</f>
        <v>177.22</v>
      </c>
      <c r="I345" s="110">
        <f>IF(FN_MC!O301="","*",FN_MC!O301)</f>
        <v>0.35416666666666669</v>
      </c>
      <c r="J345" s="110">
        <f>IF(FN_MC!P301="","*",FN_MC!P301)</f>
        <v>0.125</v>
      </c>
      <c r="K345" s="118" t="str">
        <f>IF(FN_MC!AK301="","*",FN_MC!AK301)</f>
        <v>ZIQZQY</v>
      </c>
      <c r="L345" s="118" t="str">
        <f>IF(FN_MC!AM301="","*",FN_MC!AM301)</f>
        <v>ZIQ-ZQY</v>
      </c>
      <c r="M345" s="118">
        <f>IF(FN_MC!AP301="","*",FN_MC!AP301)</f>
        <v>177.22</v>
      </c>
      <c r="N345" s="118" t="str">
        <f>IF(FN_MC!AM301="","*",FN_MC!AM301)</f>
        <v>ZIQ-ZQY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>
        <f>IF(FN_MC!B303="","*",FN_MC!B303)</f>
        <v>46077</v>
      </c>
      <c r="B347" s="86" t="str">
        <f>IF(FN_MC!X303="","*",FN_MC!X303)</f>
        <v>Oportunidade</v>
      </c>
      <c r="C347" s="87" t="str">
        <f>IF(FN_MC!S303="","*",FN_MC!S303)</f>
        <v>MALHA CENTRAL</v>
      </c>
      <c r="D347" s="87" t="str">
        <f>IF(FN_MC!T303="","*",FN_MC!T303)</f>
        <v>RAMAL</v>
      </c>
      <c r="E347" s="87" t="str">
        <f>IF(FN_MC!D303="","*",FN_MC!D303)</f>
        <v>A88</v>
      </c>
      <c r="F347" s="87" t="str">
        <f>IF(FN_MC!H303="","*",FN_MC!H303)</f>
        <v>ZDK</v>
      </c>
      <c r="G347" s="87" t="str">
        <f>IF(FN_MC!M303="","*",FN_MC!M303)</f>
        <v>ZDK-ZFH</v>
      </c>
      <c r="H347" s="125">
        <f>IF(FN_MC!K303="","*",FN_MC!K303)</f>
        <v>251</v>
      </c>
      <c r="I347" s="110">
        <f>IF(FN_MC!O303="","*",FN_MC!O303)</f>
        <v>0.375</v>
      </c>
      <c r="J347" s="110">
        <f>IF(FN_MC!P303="","*",FN_MC!P303)</f>
        <v>4.1666666666666664E-2</v>
      </c>
      <c r="K347" s="118" t="str">
        <f>IF(FN_MC!AK303="","*",FN_MC!AK303)</f>
        <v>ZDK</v>
      </c>
      <c r="L347" s="118" t="str">
        <f>IF(FN_MC!AM303="","*",FN_MC!AM303)</f>
        <v>ZDK-ZFH</v>
      </c>
      <c r="M347" s="118">
        <f>IF(FN_MC!AP303="","*",FN_MC!AP303)</f>
        <v>251</v>
      </c>
      <c r="N347" s="118" t="str">
        <f>IF(FN_MC!AM303="","*",FN_MC!AM303)</f>
        <v>ZDK-ZFH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>
        <f>IF(FN_MC!B304="","*",FN_MC!B304)</f>
        <v>46077</v>
      </c>
      <c r="B348" s="86" t="str">
        <f>IF(FN_MC!X304="","*",FN_MC!X304)</f>
        <v>Oportunidade</v>
      </c>
      <c r="C348" s="87" t="str">
        <f>IF(FN_MC!S304="","*",FN_MC!S304)</f>
        <v>MALHA CENTRAL</v>
      </c>
      <c r="D348" s="87" t="str">
        <f>IF(FN_MC!T304="","*",FN_MC!T304)</f>
        <v>RAMAL</v>
      </c>
      <c r="E348" s="87" t="str">
        <f>IF(FN_MC!D304="","*",FN_MC!D304)</f>
        <v>E46</v>
      </c>
      <c r="F348" s="87" t="str">
        <f>IF(FN_MC!H304="","*",FN_MC!H304)</f>
        <v>ZTP</v>
      </c>
      <c r="G348" s="87" t="str">
        <f>IF(FN_MC!M304="","*",FN_MC!M304)</f>
        <v>ZTP</v>
      </c>
      <c r="H348" s="125">
        <f>IF(FN_MC!K304="","*",FN_MC!K304)</f>
        <v>334.88799999999998</v>
      </c>
      <c r="I348" s="110">
        <f>IF(FN_MC!O304="","*",FN_MC!O304)</f>
        <v>0.45833333333333331</v>
      </c>
      <c r="J348" s="110">
        <f>IF(FN_MC!P304="","*",FN_MC!P304)</f>
        <v>4.1666666666666664E-2</v>
      </c>
      <c r="K348" s="118" t="str">
        <f>IF(FN_MC!AK304="","*",FN_MC!AK304)</f>
        <v>ZTP</v>
      </c>
      <c r="L348" s="118" t="str">
        <f>IF(FN_MC!AM304="","*",FN_MC!AM304)</f>
        <v>ZTP</v>
      </c>
      <c r="M348" s="118">
        <f>IF(FN_MC!AP304="","*",FN_MC!AP304)</f>
        <v>334.88799999999998</v>
      </c>
      <c r="N348" s="118" t="str">
        <f>IF(FN_MC!AM304="","*",FN_MC!AM304)</f>
        <v>ZTP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1859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2026-02-23T21:50:44Z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