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04" documentId="8_{B6337239-1A00-434D-AAD0-422EA1FEB5AE}" xr6:coauthVersionLast="47" xr6:coauthVersionMax="47" xr10:uidLastSave="{F824BB9B-F378-47A9-8E2B-172C2E5F1C63}"/>
  <bookViews>
    <workbookView xWindow="-120" yWindow="-120" windowWidth="20730" windowHeight="11040" firstSheet="6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F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F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E15" i="13"/>
  <c r="F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F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F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F34" i="13"/>
  <c r="G34" i="13"/>
  <c r="H34" i="13"/>
  <c r="I34" i="13"/>
  <c r="J34" i="13"/>
  <c r="K34" i="13"/>
  <c r="B35" i="13"/>
  <c r="C35" i="13"/>
  <c r="D35" i="13"/>
  <c r="E35" i="13"/>
  <c r="F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F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F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F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F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F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F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F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F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F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F83" i="13"/>
  <c r="G83" i="13"/>
  <c r="H83" i="13"/>
  <c r="I83" i="13"/>
  <c r="J83" i="13"/>
  <c r="K83" i="13"/>
  <c r="B84" i="13"/>
  <c r="C84" i="13"/>
  <c r="D84" i="13"/>
  <c r="E84" i="13"/>
  <c r="F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F89" i="13"/>
  <c r="G89" i="13"/>
  <c r="H89" i="13"/>
  <c r="I89" i="13"/>
  <c r="J89" i="13"/>
  <c r="K89" i="13"/>
  <c r="B90" i="13"/>
  <c r="C90" i="13"/>
  <c r="D90" i="13"/>
  <c r="E90" i="13"/>
  <c r="F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F92" i="13"/>
  <c r="G92" i="13"/>
  <c r="H92" i="13"/>
  <c r="I92" i="13"/>
  <c r="J92" i="13"/>
  <c r="K92" i="13"/>
  <c r="B93" i="13"/>
  <c r="C93" i="13"/>
  <c r="D93" i="13"/>
  <c r="E93" i="13"/>
  <c r="F93" i="13"/>
  <c r="G93" i="13"/>
  <c r="H93" i="13"/>
  <c r="I93" i="13"/>
  <c r="J93" i="13"/>
  <c r="K93" i="13"/>
  <c r="B94" i="13"/>
  <c r="C94" i="13"/>
  <c r="D94" i="13"/>
  <c r="E94" i="13"/>
  <c r="F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F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F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F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F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F109" i="13"/>
  <c r="G109" i="13"/>
  <c r="H109" i="13"/>
  <c r="I109" i="13"/>
  <c r="J109" i="13"/>
  <c r="K109" i="13"/>
  <c r="B110" i="13"/>
  <c r="C110" i="13"/>
  <c r="D110" i="13"/>
  <c r="E110" i="13"/>
  <c r="F110" i="13"/>
  <c r="G110" i="13"/>
  <c r="H110" i="13"/>
  <c r="I110" i="13"/>
  <c r="J110" i="13"/>
  <c r="K110" i="13"/>
  <c r="B111" i="13"/>
  <c r="C111" i="13"/>
  <c r="D111" i="13"/>
  <c r="E111" i="13"/>
  <c r="F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F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F122" i="13"/>
  <c r="G122" i="13"/>
  <c r="H122" i="13"/>
  <c r="I122" i="13"/>
  <c r="J122" i="13"/>
  <c r="K122" i="13"/>
  <c r="B123" i="13"/>
  <c r="C123" i="13"/>
  <c r="D123" i="13"/>
  <c r="E123" i="13"/>
  <c r="F123" i="13"/>
  <c r="G123" i="13"/>
  <c r="H123" i="13"/>
  <c r="I123" i="13"/>
  <c r="J123" i="13"/>
  <c r="K123" i="13"/>
  <c r="B124" i="13"/>
  <c r="C124" i="13"/>
  <c r="D124" i="13"/>
  <c r="E124" i="13"/>
  <c r="F124" i="13"/>
  <c r="G124" i="13"/>
  <c r="H124" i="13"/>
  <c r="I124" i="13"/>
  <c r="J124" i="13"/>
  <c r="K124" i="13"/>
  <c r="B125" i="13"/>
  <c r="C125" i="13"/>
  <c r="D125" i="13"/>
  <c r="E125" i="13"/>
  <c r="F125" i="13"/>
  <c r="G125" i="13"/>
  <c r="H125" i="13"/>
  <c r="I125" i="13"/>
  <c r="J125" i="13"/>
  <c r="K125" i="13"/>
  <c r="B126" i="13"/>
  <c r="C126" i="13"/>
  <c r="D126" i="13"/>
  <c r="E126" i="13"/>
  <c r="F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F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F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F143" i="13"/>
  <c r="G143" i="13"/>
  <c r="H143" i="13"/>
  <c r="I143" i="13"/>
  <c r="J143" i="13"/>
  <c r="K143" i="13"/>
  <c r="B144" i="13"/>
  <c r="C144" i="13"/>
  <c r="D144" i="13"/>
  <c r="E144" i="13"/>
  <c r="F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F150" i="13"/>
  <c r="G150" i="13"/>
  <c r="H150" i="13"/>
  <c r="I150" i="13"/>
  <c r="J150" i="13"/>
  <c r="K150" i="13"/>
  <c r="B151" i="13"/>
  <c r="C151" i="13"/>
  <c r="D151" i="13"/>
  <c r="E151" i="13"/>
  <c r="F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F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F160" i="13"/>
  <c r="G160" i="13"/>
  <c r="H160" i="13"/>
  <c r="I160" i="13"/>
  <c r="J160" i="13"/>
  <c r="K160" i="13"/>
  <c r="B161" i="13"/>
  <c r="C161" i="13"/>
  <c r="D161" i="13"/>
  <c r="E161" i="13"/>
  <c r="F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F166" i="13"/>
  <c r="G166" i="13"/>
  <c r="H166" i="13"/>
  <c r="I166" i="13"/>
  <c r="J166" i="13"/>
  <c r="K166" i="13"/>
  <c r="B167" i="13"/>
  <c r="C167" i="13"/>
  <c r="D167" i="13"/>
  <c r="E167" i="13"/>
  <c r="F167" i="13"/>
  <c r="G167" i="13"/>
  <c r="H167" i="13"/>
  <c r="I167" i="13"/>
  <c r="J167" i="13"/>
  <c r="K167" i="13"/>
  <c r="B168" i="13"/>
  <c r="C168" i="13"/>
  <c r="D168" i="13"/>
  <c r="E168" i="13"/>
  <c r="F168" i="13"/>
  <c r="G168" i="13"/>
  <c r="H168" i="13"/>
  <c r="I168" i="13"/>
  <c r="J168" i="13"/>
  <c r="K168" i="13"/>
  <c r="B169" i="13"/>
  <c r="C169" i="13"/>
  <c r="D169" i="13"/>
  <c r="E169" i="13"/>
  <c r="F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F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F173" i="13"/>
  <c r="G173" i="13"/>
  <c r="H173" i="13"/>
  <c r="I173" i="13"/>
  <c r="J173" i="13"/>
  <c r="K173" i="13"/>
  <c r="B174" i="13"/>
  <c r="C174" i="13"/>
  <c r="D174" i="13"/>
  <c r="E174" i="13"/>
  <c r="F174" i="13"/>
  <c r="G174" i="13"/>
  <c r="H174" i="13"/>
  <c r="I174" i="13"/>
  <c r="J174" i="13"/>
  <c r="K174" i="13"/>
  <c r="B175" i="13"/>
  <c r="C175" i="13"/>
  <c r="D175" i="13"/>
  <c r="E175" i="13"/>
  <c r="F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F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F180" i="13"/>
  <c r="G180" i="13"/>
  <c r="H180" i="13"/>
  <c r="I180" i="13"/>
  <c r="J180" i="13"/>
  <c r="K180" i="13"/>
  <c r="B181" i="13"/>
  <c r="C181" i="13"/>
  <c r="D181" i="13"/>
  <c r="E181" i="13"/>
  <c r="F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F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F187" i="13"/>
  <c r="G187" i="13"/>
  <c r="H187" i="13"/>
  <c r="I187" i="13"/>
  <c r="J187" i="13"/>
  <c r="K187" i="13"/>
  <c r="B188" i="13"/>
  <c r="C188" i="13"/>
  <c r="D188" i="13"/>
  <c r="E188" i="13"/>
  <c r="F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F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F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F194" i="13"/>
  <c r="G194" i="13"/>
  <c r="H194" i="13"/>
  <c r="I194" i="13"/>
  <c r="J194" i="13"/>
  <c r="K194" i="13"/>
  <c r="B195" i="13"/>
  <c r="C195" i="13"/>
  <c r="D195" i="13"/>
  <c r="E195" i="13"/>
  <c r="F195" i="13"/>
  <c r="G195" i="13"/>
  <c r="H195" i="13"/>
  <c r="I195" i="13"/>
  <c r="J195" i="13"/>
  <c r="K195" i="13"/>
  <c r="B196" i="13"/>
  <c r="C196" i="13"/>
  <c r="D196" i="13"/>
  <c r="E196" i="13"/>
  <c r="F196" i="13"/>
  <c r="G196" i="13"/>
  <c r="H196" i="13"/>
  <c r="I196" i="13"/>
  <c r="J196" i="13"/>
  <c r="K196" i="13"/>
  <c r="B197" i="13"/>
  <c r="C197" i="13"/>
  <c r="D197" i="13"/>
  <c r="E197" i="13"/>
  <c r="F197" i="13"/>
  <c r="G197" i="13"/>
  <c r="H197" i="13"/>
  <c r="I197" i="13"/>
  <c r="J197" i="13"/>
  <c r="K197" i="13"/>
  <c r="B198" i="13"/>
  <c r="C198" i="13"/>
  <c r="D198" i="13"/>
  <c r="E198" i="13"/>
  <c r="F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E200" i="13"/>
  <c r="F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A11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Q11" i="16"/>
  <c r="R11" i="16"/>
  <c r="S11" i="16"/>
  <c r="T11" i="16"/>
  <c r="A12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Q12" i="16"/>
  <c r="R12" i="16"/>
  <c r="S12" i="16"/>
  <c r="T12" i="16"/>
  <c r="A13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D21" i="16"/>
  <c r="E21" i="16"/>
  <c r="F21" i="16"/>
  <c r="G21" i="16"/>
  <c r="H21" i="16"/>
  <c r="I21" i="16"/>
  <c r="J21" i="16"/>
  <c r="K21" i="16"/>
  <c r="L21" i="16"/>
  <c r="M21" i="16"/>
  <c r="N21" i="16"/>
  <c r="O21" i="16"/>
  <c r="P21" i="16"/>
  <c r="Q21" i="16"/>
  <c r="R21" i="16"/>
  <c r="S21" i="16"/>
  <c r="T21" i="16"/>
  <c r="A22" i="16"/>
  <c r="B22" i="16"/>
  <c r="C22" i="16"/>
  <c r="D22" i="16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D23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A37" i="16"/>
  <c r="B37" i="16"/>
  <c r="C37" i="16"/>
  <c r="D37" i="16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D39" i="16"/>
  <c r="E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R39" i="16"/>
  <c r="S39" i="16"/>
  <c r="T39" i="16"/>
  <c r="A40" i="16"/>
  <c r="B40" i="16"/>
  <c r="C40" i="16"/>
  <c r="D40" i="16"/>
  <c r="E40" i="16"/>
  <c r="F40" i="16"/>
  <c r="G40" i="16"/>
  <c r="H40" i="16"/>
  <c r="I40" i="16"/>
  <c r="J40" i="16"/>
  <c r="K40" i="16"/>
  <c r="L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D48" i="16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D49" i="16"/>
  <c r="E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R49" i="16"/>
  <c r="S49" i="16"/>
  <c r="T49" i="16"/>
  <c r="A50" i="16"/>
  <c r="B50" i="16"/>
  <c r="C50" i="16"/>
  <c r="D50" i="16"/>
  <c r="E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D51" i="16"/>
  <c r="E51" i="16"/>
  <c r="F51" i="16"/>
  <c r="G51" i="16"/>
  <c r="H51" i="16"/>
  <c r="I51" i="16"/>
  <c r="J51" i="16"/>
  <c r="K51" i="16"/>
  <c r="L51" i="16"/>
  <c r="M51" i="16"/>
  <c r="N51" i="16"/>
  <c r="O51" i="16"/>
  <c r="P51" i="16"/>
  <c r="Q51" i="16"/>
  <c r="R51" i="16"/>
  <c r="S51" i="16"/>
  <c r="T51" i="16"/>
  <c r="A52" i="16"/>
  <c r="B52" i="16"/>
  <c r="C52" i="16"/>
  <c r="D52" i="16"/>
  <c r="E52" i="16"/>
  <c r="F52" i="16"/>
  <c r="G52" i="16"/>
  <c r="H52" i="16"/>
  <c r="I52" i="16"/>
  <c r="J52" i="16"/>
  <c r="K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D56" i="16"/>
  <c r="E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D57" i="16"/>
  <c r="E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D60" i="16"/>
  <c r="E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A64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A65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A66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D70" i="16"/>
  <c r="E70" i="16"/>
  <c r="F70" i="16"/>
  <c r="G70" i="16"/>
  <c r="H70" i="16"/>
  <c r="I70" i="16"/>
  <c r="J70" i="16"/>
  <c r="K70" i="16"/>
  <c r="L70" i="16"/>
  <c r="M70" i="16"/>
  <c r="N70" i="16"/>
  <c r="O70" i="16"/>
  <c r="P70" i="16"/>
  <c r="Q70" i="16"/>
  <c r="R70" i="16"/>
  <c r="S70" i="16"/>
  <c r="T70" i="16"/>
  <c r="A71" i="16"/>
  <c r="B71" i="16"/>
  <c r="C71" i="16"/>
  <c r="D71" i="16"/>
  <c r="E71" i="16"/>
  <c r="F71" i="16"/>
  <c r="G71" i="16"/>
  <c r="H71" i="16"/>
  <c r="I71" i="16"/>
  <c r="J71" i="16"/>
  <c r="K71" i="16"/>
  <c r="L71" i="16"/>
  <c r="M71" i="16"/>
  <c r="N71" i="16"/>
  <c r="O71" i="16"/>
  <c r="P71" i="16"/>
  <c r="Q71" i="16"/>
  <c r="R71" i="16"/>
  <c r="S71" i="16"/>
  <c r="T71" i="16"/>
  <c r="A72" i="16"/>
  <c r="B72" i="16"/>
  <c r="C72" i="16"/>
  <c r="D72" i="16"/>
  <c r="E72" i="16"/>
  <c r="F72" i="16"/>
  <c r="G72" i="16"/>
  <c r="H72" i="16"/>
  <c r="I72" i="16"/>
  <c r="J72" i="16"/>
  <c r="K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D73" i="16"/>
  <c r="E73" i="16"/>
  <c r="F73" i="16"/>
  <c r="G73" i="16"/>
  <c r="H73" i="16"/>
  <c r="I73" i="16"/>
  <c r="J73" i="16"/>
  <c r="K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D74" i="16"/>
  <c r="E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D75" i="16"/>
  <c r="E75" i="16"/>
  <c r="F75" i="16"/>
  <c r="G75" i="16"/>
  <c r="H75" i="16"/>
  <c r="I75" i="16"/>
  <c r="J75" i="16"/>
  <c r="K75" i="16"/>
  <c r="L75" i="16"/>
  <c r="M75" i="16"/>
  <c r="N75" i="16"/>
  <c r="O75" i="16"/>
  <c r="P75" i="16"/>
  <c r="Q75" i="16"/>
  <c r="R75" i="16"/>
  <c r="S75" i="16"/>
  <c r="T75" i="16"/>
  <c r="A76" i="16"/>
  <c r="B76" i="16"/>
  <c r="C76" i="16"/>
  <c r="D76" i="16"/>
  <c r="E76" i="16"/>
  <c r="F76" i="16"/>
  <c r="G76" i="16"/>
  <c r="H76" i="16"/>
  <c r="I76" i="16"/>
  <c r="J76" i="16"/>
  <c r="K76" i="16"/>
  <c r="L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K78" i="16"/>
  <c r="L78" i="16"/>
  <c r="M78" i="16"/>
  <c r="N78" i="16"/>
  <c r="O78" i="16"/>
  <c r="P78" i="16"/>
  <c r="Q78" i="16"/>
  <c r="R78" i="16"/>
  <c r="S78" i="16"/>
  <c r="T78" i="16"/>
  <c r="A79" i="16"/>
  <c r="B79" i="16"/>
  <c r="C79" i="16"/>
  <c r="D79" i="16"/>
  <c r="E79" i="16"/>
  <c r="F79" i="16"/>
  <c r="G79" i="16"/>
  <c r="H79" i="16"/>
  <c r="I79" i="16"/>
  <c r="J79" i="16"/>
  <c r="K79" i="16"/>
  <c r="L79" i="16"/>
  <c r="M79" i="16"/>
  <c r="N79" i="16"/>
  <c r="O79" i="16"/>
  <c r="P79" i="16"/>
  <c r="Q79" i="16"/>
  <c r="R79" i="16"/>
  <c r="S79" i="16"/>
  <c r="T79" i="16"/>
  <c r="A80" i="16"/>
  <c r="B80" i="16"/>
  <c r="C80" i="16"/>
  <c r="D80" i="16"/>
  <c r="E80" i="16"/>
  <c r="F80" i="16"/>
  <c r="G80" i="16"/>
  <c r="H80" i="16"/>
  <c r="I80" i="16"/>
  <c r="J80" i="16"/>
  <c r="K80" i="16"/>
  <c r="L80" i="16"/>
  <c r="M80" i="16"/>
  <c r="N80" i="16"/>
  <c r="O80" i="16"/>
  <c r="P80" i="16"/>
  <c r="Q80" i="16"/>
  <c r="R80" i="16"/>
  <c r="S80" i="16"/>
  <c r="T80" i="16"/>
  <c r="A81" i="16"/>
  <c r="B81" i="16"/>
  <c r="C81" i="16"/>
  <c r="D81" i="16"/>
  <c r="E81" i="16"/>
  <c r="F81" i="16"/>
  <c r="G81" i="16"/>
  <c r="H81" i="16"/>
  <c r="I81" i="16"/>
  <c r="J81" i="16"/>
  <c r="K81" i="16"/>
  <c r="L81" i="16"/>
  <c r="M81" i="16"/>
  <c r="N81" i="16"/>
  <c r="O81" i="16"/>
  <c r="P81" i="16"/>
  <c r="Q81" i="16"/>
  <c r="R81" i="16"/>
  <c r="S81" i="16"/>
  <c r="T81" i="16"/>
  <c r="A82" i="16"/>
  <c r="B82" i="16"/>
  <c r="C82" i="16"/>
  <c r="D82" i="16"/>
  <c r="E82" i="16"/>
  <c r="F82" i="16"/>
  <c r="G82" i="16"/>
  <c r="H82" i="16"/>
  <c r="I82" i="16"/>
  <c r="J82" i="16"/>
  <c r="K82" i="16"/>
  <c r="L82" i="16"/>
  <c r="M82" i="16"/>
  <c r="N82" i="16"/>
  <c r="O82" i="16"/>
  <c r="P82" i="16"/>
  <c r="Q82" i="16"/>
  <c r="R82" i="16"/>
  <c r="S82" i="16"/>
  <c r="T82" i="16"/>
  <c r="A83" i="16"/>
  <c r="B83" i="16"/>
  <c r="C83" i="16"/>
  <c r="D83" i="16"/>
  <c r="E83" i="16"/>
  <c r="F83" i="16"/>
  <c r="G83" i="16"/>
  <c r="H83" i="16"/>
  <c r="I83" i="16"/>
  <c r="J83" i="16"/>
  <c r="K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D84" i="16"/>
  <c r="E84" i="16"/>
  <c r="F84" i="16"/>
  <c r="G84" i="16"/>
  <c r="H84" i="16"/>
  <c r="I84" i="16"/>
  <c r="J84" i="16"/>
  <c r="K84" i="16"/>
  <c r="L84" i="16"/>
  <c r="M84" i="16"/>
  <c r="N84" i="16"/>
  <c r="O84" i="16"/>
  <c r="P84" i="16"/>
  <c r="Q84" i="16"/>
  <c r="R84" i="16"/>
  <c r="S84" i="16"/>
  <c r="T84" i="16"/>
  <c r="A85" i="16"/>
  <c r="B85" i="16"/>
  <c r="C85" i="16"/>
  <c r="D85" i="16"/>
  <c r="E85" i="16"/>
  <c r="F85" i="16"/>
  <c r="G85" i="16"/>
  <c r="H85" i="16"/>
  <c r="I85" i="16"/>
  <c r="J85" i="16"/>
  <c r="K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D86" i="16"/>
  <c r="E86" i="16"/>
  <c r="F86" i="16"/>
  <c r="G86" i="16"/>
  <c r="H86" i="16"/>
  <c r="I86" i="16"/>
  <c r="J86" i="16"/>
  <c r="K86" i="16"/>
  <c r="L86" i="16"/>
  <c r="M86" i="16"/>
  <c r="N86" i="16"/>
  <c r="O86" i="16"/>
  <c r="P86" i="16"/>
  <c r="Q86" i="16"/>
  <c r="R86" i="16"/>
  <c r="S86" i="16"/>
  <c r="T86" i="16"/>
  <c r="A87" i="16"/>
  <c r="B87" i="16"/>
  <c r="C87" i="16"/>
  <c r="D87" i="16"/>
  <c r="E87" i="16"/>
  <c r="F87" i="16"/>
  <c r="G87" i="16"/>
  <c r="H87" i="16"/>
  <c r="I87" i="16"/>
  <c r="J87" i="16"/>
  <c r="K87" i="16"/>
  <c r="L87" i="16"/>
  <c r="M87" i="16"/>
  <c r="N87" i="16"/>
  <c r="O87" i="16"/>
  <c r="P87" i="16"/>
  <c r="Q87" i="16"/>
  <c r="R87" i="16"/>
  <c r="S87" i="16"/>
  <c r="T87" i="16"/>
  <c r="A88" i="16"/>
  <c r="B88" i="16"/>
  <c r="C88" i="16"/>
  <c r="D88" i="16"/>
  <c r="E88" i="16"/>
  <c r="F88" i="16"/>
  <c r="G88" i="16"/>
  <c r="H88" i="16"/>
  <c r="I88" i="16"/>
  <c r="J88" i="16"/>
  <c r="K88" i="16"/>
  <c r="L88" i="16"/>
  <c r="M88" i="16"/>
  <c r="N88" i="16"/>
  <c r="O88" i="16"/>
  <c r="P88" i="16"/>
  <c r="Q88" i="16"/>
  <c r="R88" i="16"/>
  <c r="S88" i="16"/>
  <c r="T88" i="16"/>
  <c r="A89" i="16"/>
  <c r="B89" i="16"/>
  <c r="C89" i="16"/>
  <c r="D89" i="16"/>
  <c r="E89" i="16"/>
  <c r="F89" i="16"/>
  <c r="G89" i="16"/>
  <c r="H89" i="16"/>
  <c r="I89" i="16"/>
  <c r="J89" i="16"/>
  <c r="K89" i="16"/>
  <c r="L89" i="16"/>
  <c r="M89" i="16"/>
  <c r="N89" i="16"/>
  <c r="O89" i="16"/>
  <c r="P89" i="16"/>
  <c r="Q89" i="16"/>
  <c r="R89" i="16"/>
  <c r="S89" i="16"/>
  <c r="T89" i="16"/>
  <c r="A90" i="16"/>
  <c r="B90" i="16"/>
  <c r="C90" i="16"/>
  <c r="D90" i="16"/>
  <c r="E90" i="16"/>
  <c r="F90" i="16"/>
  <c r="G90" i="16"/>
  <c r="H90" i="16"/>
  <c r="I90" i="16"/>
  <c r="J90" i="16"/>
  <c r="K90" i="16"/>
  <c r="L90" i="16"/>
  <c r="M90" i="16"/>
  <c r="N90" i="16"/>
  <c r="O90" i="16"/>
  <c r="P90" i="16"/>
  <c r="Q90" i="16"/>
  <c r="R90" i="16"/>
  <c r="S90" i="16"/>
  <c r="T90" i="16"/>
  <c r="A91" i="16"/>
  <c r="B91" i="16"/>
  <c r="C91" i="16"/>
  <c r="D91" i="16"/>
  <c r="E91" i="16"/>
  <c r="F91" i="16"/>
  <c r="G91" i="16"/>
  <c r="H91" i="16"/>
  <c r="I91" i="16"/>
  <c r="J91" i="16"/>
  <c r="K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D92" i="16"/>
  <c r="E92" i="16"/>
  <c r="F92" i="16"/>
  <c r="G92" i="16"/>
  <c r="H92" i="16"/>
  <c r="I92" i="16"/>
  <c r="J92" i="16"/>
  <c r="K92" i="16"/>
  <c r="L92" i="16"/>
  <c r="M92" i="16"/>
  <c r="N92" i="16"/>
  <c r="O92" i="16"/>
  <c r="P92" i="16"/>
  <c r="Q92" i="16"/>
  <c r="R92" i="16"/>
  <c r="S92" i="16"/>
  <c r="T92" i="16"/>
  <c r="A93" i="16"/>
  <c r="B93" i="16"/>
  <c r="C93" i="16"/>
  <c r="D93" i="16"/>
  <c r="E93" i="16"/>
  <c r="F93" i="16"/>
  <c r="G93" i="16"/>
  <c r="H93" i="16"/>
  <c r="I93" i="16"/>
  <c r="J93" i="16"/>
  <c r="K93" i="16"/>
  <c r="L93" i="16"/>
  <c r="M93" i="16"/>
  <c r="N93" i="16"/>
  <c r="O93" i="16"/>
  <c r="P93" i="16"/>
  <c r="Q93" i="16"/>
  <c r="R93" i="16"/>
  <c r="S93" i="16"/>
  <c r="T93" i="16"/>
  <c r="A94" i="16"/>
  <c r="B94" i="16"/>
  <c r="C94" i="16"/>
  <c r="D94" i="16"/>
  <c r="E94" i="16"/>
  <c r="F94" i="16"/>
  <c r="G94" i="16"/>
  <c r="H94" i="16"/>
  <c r="I94" i="16"/>
  <c r="J94" i="16"/>
  <c r="K94" i="16"/>
  <c r="L94" i="16"/>
  <c r="M94" i="16"/>
  <c r="N94" i="16"/>
  <c r="O94" i="16"/>
  <c r="P94" i="16"/>
  <c r="Q94" i="16"/>
  <c r="R94" i="16"/>
  <c r="S94" i="16"/>
  <c r="T94" i="16"/>
  <c r="A95" i="16"/>
  <c r="B95" i="16"/>
  <c r="C95" i="16"/>
  <c r="D95" i="16"/>
  <c r="E95" i="16"/>
  <c r="F95" i="16"/>
  <c r="G95" i="16"/>
  <c r="H95" i="16"/>
  <c r="I95" i="16"/>
  <c r="J95" i="16"/>
  <c r="K95" i="16"/>
  <c r="L95" i="16"/>
  <c r="M95" i="16"/>
  <c r="N95" i="16"/>
  <c r="O95" i="16"/>
  <c r="P95" i="16"/>
  <c r="Q95" i="16"/>
  <c r="R95" i="16"/>
  <c r="S95" i="16"/>
  <c r="T95" i="16"/>
  <c r="A96" i="16"/>
  <c r="B96" i="16"/>
  <c r="C96" i="16"/>
  <c r="D96" i="16"/>
  <c r="E96" i="16"/>
  <c r="F96" i="16"/>
  <c r="G96" i="16"/>
  <c r="H96" i="16"/>
  <c r="I96" i="16"/>
  <c r="J96" i="16"/>
  <c r="K96" i="16"/>
  <c r="L96" i="16"/>
  <c r="M96" i="16"/>
  <c r="N96" i="16"/>
  <c r="O96" i="16"/>
  <c r="P96" i="16"/>
  <c r="Q96" i="16"/>
  <c r="R96" i="16"/>
  <c r="S96" i="16"/>
  <c r="T96" i="16"/>
  <c r="A97" i="16"/>
  <c r="B97" i="16"/>
  <c r="C97" i="16"/>
  <c r="D97" i="16"/>
  <c r="E97" i="16"/>
  <c r="F97" i="16"/>
  <c r="G97" i="16"/>
  <c r="H97" i="16"/>
  <c r="I97" i="16"/>
  <c r="J97" i="16"/>
  <c r="K97" i="16"/>
  <c r="L97" i="16"/>
  <c r="M97" i="16"/>
  <c r="N97" i="16"/>
  <c r="O97" i="16"/>
  <c r="P97" i="16"/>
  <c r="Q97" i="16"/>
  <c r="R97" i="16"/>
  <c r="S97" i="16"/>
  <c r="T97" i="16"/>
  <c r="A98" i="16"/>
  <c r="B98" i="16"/>
  <c r="C98" i="16"/>
  <c r="D98" i="16"/>
  <c r="E98" i="16"/>
  <c r="F98" i="16"/>
  <c r="G98" i="16"/>
  <c r="H98" i="16"/>
  <c r="I98" i="16"/>
  <c r="J98" i="16"/>
  <c r="K98" i="16"/>
  <c r="L98" i="16"/>
  <c r="M98" i="16"/>
  <c r="N98" i="16"/>
  <c r="O98" i="16"/>
  <c r="P98" i="16"/>
  <c r="Q98" i="16"/>
  <c r="R98" i="16"/>
  <c r="S98" i="16"/>
  <c r="T98" i="16"/>
  <c r="A99" i="16"/>
  <c r="B99" i="16"/>
  <c r="C99" i="16"/>
  <c r="D99" i="16"/>
  <c r="E99" i="16"/>
  <c r="F99" i="16"/>
  <c r="G99" i="16"/>
  <c r="H99" i="16"/>
  <c r="I99" i="16"/>
  <c r="J99" i="16"/>
  <c r="K99" i="16"/>
  <c r="L99" i="16"/>
  <c r="M99" i="16"/>
  <c r="N99" i="16"/>
  <c r="O99" i="16"/>
  <c r="P99" i="16"/>
  <c r="Q99" i="16"/>
  <c r="R99" i="16"/>
  <c r="S99" i="16"/>
  <c r="T99" i="16"/>
  <c r="A100" i="16"/>
  <c r="B100" i="16"/>
  <c r="C100" i="16"/>
  <c r="D100" i="16"/>
  <c r="E100" i="16"/>
  <c r="F100" i="16"/>
  <c r="G100" i="16"/>
  <c r="H100" i="16"/>
  <c r="I100" i="16"/>
  <c r="J100" i="16"/>
  <c r="K100" i="16"/>
  <c r="L100" i="16"/>
  <c r="M100" i="16"/>
  <c r="N100" i="16"/>
  <c r="O100" i="16"/>
  <c r="P100" i="16"/>
  <c r="Q100" i="16"/>
  <c r="R100" i="16"/>
  <c r="S100" i="16"/>
  <c r="T100" i="16"/>
  <c r="A101" i="16"/>
  <c r="B101" i="16"/>
  <c r="C101" i="16"/>
  <c r="D101" i="16"/>
  <c r="E101" i="16"/>
  <c r="F101" i="16"/>
  <c r="G101" i="16"/>
  <c r="H101" i="16"/>
  <c r="I101" i="16"/>
  <c r="J101" i="16"/>
  <c r="K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D102" i="16"/>
  <c r="E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D103" i="16"/>
  <c r="E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D104" i="16"/>
  <c r="E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R104" i="16"/>
  <c r="S104" i="16"/>
  <c r="T104" i="16"/>
  <c r="A105" i="16"/>
  <c r="B105" i="16"/>
  <c r="C105" i="16"/>
  <c r="D105" i="16"/>
  <c r="E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D106" i="16"/>
  <c r="E106" i="16"/>
  <c r="F106" i="16"/>
  <c r="G106" i="16"/>
  <c r="H106" i="16"/>
  <c r="I106" i="16"/>
  <c r="J106" i="16"/>
  <c r="K106" i="16"/>
  <c r="L106" i="16"/>
  <c r="M106" i="16"/>
  <c r="N106" i="16"/>
  <c r="O106" i="16"/>
  <c r="P106" i="16"/>
  <c r="Q106" i="16"/>
  <c r="R106" i="16"/>
  <c r="S106" i="16"/>
  <c r="T106" i="16"/>
  <c r="A107" i="16"/>
  <c r="B107" i="16"/>
  <c r="C107" i="16"/>
  <c r="D107" i="16"/>
  <c r="E107" i="16"/>
  <c r="F107" i="16"/>
  <c r="G107" i="16"/>
  <c r="H107" i="16"/>
  <c r="I107" i="16"/>
  <c r="J107" i="16"/>
  <c r="K107" i="16"/>
  <c r="L107" i="16"/>
  <c r="M107" i="16"/>
  <c r="N107" i="16"/>
  <c r="O107" i="16"/>
  <c r="P107" i="16"/>
  <c r="Q107" i="16"/>
  <c r="R107" i="16"/>
  <c r="S107" i="16"/>
  <c r="T107" i="16"/>
  <c r="A108" i="16"/>
  <c r="B108" i="16"/>
  <c r="C108" i="16"/>
  <c r="D108" i="16"/>
  <c r="E108" i="16"/>
  <c r="F108" i="16"/>
  <c r="G108" i="16"/>
  <c r="H108" i="16"/>
  <c r="I108" i="16"/>
  <c r="J108" i="16"/>
  <c r="K108" i="16"/>
  <c r="L108" i="16"/>
  <c r="M108" i="16"/>
  <c r="N108" i="16"/>
  <c r="O108" i="16"/>
  <c r="P108" i="16"/>
  <c r="Q108" i="16"/>
  <c r="R108" i="16"/>
  <c r="S108" i="16"/>
  <c r="T108" i="16"/>
  <c r="A109" i="16"/>
  <c r="B109" i="16"/>
  <c r="C109" i="16"/>
  <c r="D109" i="16"/>
  <c r="E109" i="16"/>
  <c r="F109" i="16"/>
  <c r="G109" i="16"/>
  <c r="H109" i="16"/>
  <c r="I109" i="16"/>
  <c r="J109" i="16"/>
  <c r="K109" i="16"/>
  <c r="L109" i="16"/>
  <c r="M109" i="16"/>
  <c r="N109" i="16"/>
  <c r="O109" i="16"/>
  <c r="P109" i="16"/>
  <c r="Q109" i="16"/>
  <c r="R109" i="16"/>
  <c r="S109" i="16"/>
  <c r="T109" i="16"/>
  <c r="A110" i="16"/>
  <c r="B110" i="16"/>
  <c r="C110" i="16"/>
  <c r="D110" i="16"/>
  <c r="E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D111" i="16"/>
  <c r="E111" i="16"/>
  <c r="F111" i="16"/>
  <c r="G111" i="16"/>
  <c r="H111" i="16"/>
  <c r="I111" i="16"/>
  <c r="J111" i="16"/>
  <c r="K111" i="16"/>
  <c r="L111" i="16"/>
  <c r="M111" i="16"/>
  <c r="N111" i="16"/>
  <c r="O111" i="16"/>
  <c r="P111" i="16"/>
  <c r="Q111" i="16"/>
  <c r="R111" i="16"/>
  <c r="S111" i="16"/>
  <c r="T111" i="16"/>
  <c r="A112" i="16"/>
  <c r="B112" i="16"/>
  <c r="C112" i="16"/>
  <c r="D112" i="16"/>
  <c r="E112" i="16"/>
  <c r="F112" i="16"/>
  <c r="G112" i="16"/>
  <c r="H112" i="16"/>
  <c r="I112" i="16"/>
  <c r="J112" i="16"/>
  <c r="K112" i="16"/>
  <c r="L112" i="16"/>
  <c r="M112" i="16"/>
  <c r="N112" i="16"/>
  <c r="O112" i="16"/>
  <c r="P112" i="16"/>
  <c r="Q112" i="16"/>
  <c r="R112" i="16"/>
  <c r="S112" i="16"/>
  <c r="T112" i="16"/>
  <c r="A113" i="16"/>
  <c r="B113" i="16"/>
  <c r="C113" i="16"/>
  <c r="D113" i="16"/>
  <c r="E113" i="16"/>
  <c r="F113" i="16"/>
  <c r="G113" i="16"/>
  <c r="H113" i="16"/>
  <c r="I113" i="16"/>
  <c r="J113" i="16"/>
  <c r="K113" i="16"/>
  <c r="L113" i="16"/>
  <c r="M113" i="16"/>
  <c r="N113" i="16"/>
  <c r="O113" i="16"/>
  <c r="P113" i="16"/>
  <c r="Q113" i="16"/>
  <c r="R113" i="16"/>
  <c r="S113" i="16"/>
  <c r="T113" i="16"/>
  <c r="A114" i="16"/>
  <c r="B114" i="16"/>
  <c r="C114" i="16"/>
  <c r="D114" i="16"/>
  <c r="E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D116" i="16"/>
  <c r="E116" i="16"/>
  <c r="F116" i="16"/>
  <c r="G116" i="16"/>
  <c r="H116" i="16"/>
  <c r="I116" i="16"/>
  <c r="J116" i="16"/>
  <c r="K116" i="16"/>
  <c r="L116" i="16"/>
  <c r="M116" i="16"/>
  <c r="N116" i="16"/>
  <c r="O116" i="16"/>
  <c r="P116" i="16"/>
  <c r="Q116" i="16"/>
  <c r="R116" i="16"/>
  <c r="S116" i="16"/>
  <c r="T116" i="16"/>
  <c r="A117" i="16"/>
  <c r="B117" i="16"/>
  <c r="C117" i="16"/>
  <c r="D117" i="16"/>
  <c r="E117" i="16"/>
  <c r="F117" i="16"/>
  <c r="G117" i="16"/>
  <c r="H117" i="16"/>
  <c r="I117" i="16"/>
  <c r="J117" i="16"/>
  <c r="K117" i="16"/>
  <c r="L117" i="16"/>
  <c r="M117" i="16"/>
  <c r="N117" i="16"/>
  <c r="O117" i="16"/>
  <c r="P117" i="16"/>
  <c r="Q117" i="16"/>
  <c r="R117" i="16"/>
  <c r="S117" i="16"/>
  <c r="T117" i="16"/>
  <c r="A118" i="16"/>
  <c r="B118" i="16"/>
  <c r="C118" i="16"/>
  <c r="D118" i="16"/>
  <c r="E118" i="16"/>
  <c r="F118" i="16"/>
  <c r="G118" i="16"/>
  <c r="H118" i="16"/>
  <c r="I118" i="16"/>
  <c r="J118" i="16"/>
  <c r="K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D121" i="16"/>
  <c r="E121" i="16"/>
  <c r="F121" i="16"/>
  <c r="G121" i="16"/>
  <c r="H121" i="16"/>
  <c r="I121" i="16"/>
  <c r="J121" i="16"/>
  <c r="K121" i="16"/>
  <c r="L121" i="16"/>
  <c r="M121" i="16"/>
  <c r="N121" i="16"/>
  <c r="O121" i="16"/>
  <c r="P121" i="16"/>
  <c r="Q121" i="16"/>
  <c r="R121" i="16"/>
  <c r="S121" i="16"/>
  <c r="T121" i="16"/>
  <c r="A122" i="16"/>
  <c r="B122" i="16"/>
  <c r="C122" i="16"/>
  <c r="D122" i="16"/>
  <c r="E122" i="16"/>
  <c r="F122" i="16"/>
  <c r="G122" i="16"/>
  <c r="H122" i="16"/>
  <c r="I122" i="16"/>
  <c r="J122" i="16"/>
  <c r="K122" i="16"/>
  <c r="L122" i="16"/>
  <c r="M122" i="16"/>
  <c r="N122" i="16"/>
  <c r="O122" i="16"/>
  <c r="P122" i="16"/>
  <c r="Q122" i="16"/>
  <c r="R122" i="16"/>
  <c r="S122" i="16"/>
  <c r="T122" i="16"/>
  <c r="A123" i="16"/>
  <c r="B123" i="16"/>
  <c r="C123" i="16"/>
  <c r="D123" i="16"/>
  <c r="E123" i="16"/>
  <c r="F123" i="16"/>
  <c r="G123" i="16"/>
  <c r="H123" i="16"/>
  <c r="I123" i="16"/>
  <c r="J123" i="16"/>
  <c r="K123" i="16"/>
  <c r="L123" i="16"/>
  <c r="M123" i="16"/>
  <c r="N123" i="16"/>
  <c r="O123" i="16"/>
  <c r="P123" i="16"/>
  <c r="Q123" i="16"/>
  <c r="R123" i="16"/>
  <c r="S123" i="16"/>
  <c r="T123" i="16"/>
  <c r="A124" i="16"/>
  <c r="B124" i="16"/>
  <c r="C124" i="16"/>
  <c r="D124" i="16"/>
  <c r="E124" i="16"/>
  <c r="F124" i="16"/>
  <c r="G124" i="16"/>
  <c r="H124" i="16"/>
  <c r="I124" i="16"/>
  <c r="J124" i="16"/>
  <c r="K124" i="16"/>
  <c r="L124" i="16"/>
  <c r="M124" i="16"/>
  <c r="N124" i="16"/>
  <c r="O124" i="16"/>
  <c r="P124" i="16"/>
  <c r="Q124" i="16"/>
  <c r="R124" i="16"/>
  <c r="S124" i="16"/>
  <c r="T124" i="16"/>
  <c r="A125" i="16"/>
  <c r="B125" i="16"/>
  <c r="C125" i="16"/>
  <c r="D125" i="16"/>
  <c r="E125" i="16"/>
  <c r="F125" i="16"/>
  <c r="G125" i="16"/>
  <c r="H125" i="16"/>
  <c r="I125" i="16"/>
  <c r="J125" i="16"/>
  <c r="K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D126" i="16"/>
  <c r="E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R126" i="16"/>
  <c r="S126" i="16"/>
  <c r="T126" i="16"/>
  <c r="A127" i="16"/>
  <c r="B127" i="16"/>
  <c r="C127" i="16"/>
  <c r="D127" i="16"/>
  <c r="E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D128" i="16"/>
  <c r="E128" i="16"/>
  <c r="F128" i="16"/>
  <c r="G128" i="16"/>
  <c r="H128" i="16"/>
  <c r="I128" i="16"/>
  <c r="J128" i="16"/>
  <c r="K128" i="16"/>
  <c r="L128" i="16"/>
  <c r="M128" i="16"/>
  <c r="N128" i="16"/>
  <c r="O128" i="16"/>
  <c r="P128" i="16"/>
  <c r="Q128" i="16"/>
  <c r="R128" i="16"/>
  <c r="S128" i="16"/>
  <c r="T128" i="16"/>
  <c r="A129" i="16"/>
  <c r="B129" i="16"/>
  <c r="C129" i="16"/>
  <c r="D129" i="16"/>
  <c r="E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R129" i="16"/>
  <c r="S129" i="16"/>
  <c r="T129" i="16"/>
  <c r="A130" i="16"/>
  <c r="B130" i="16"/>
  <c r="C130" i="16"/>
  <c r="D130" i="16"/>
  <c r="E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D132" i="16"/>
  <c r="E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D133" i="16"/>
  <c r="E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D134" i="16"/>
  <c r="E134" i="16"/>
  <c r="F134" i="16"/>
  <c r="G134" i="16"/>
  <c r="H134" i="16"/>
  <c r="I134" i="16"/>
  <c r="J134" i="16"/>
  <c r="K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D135" i="16"/>
  <c r="E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D136" i="16"/>
  <c r="E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D137" i="16"/>
  <c r="E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D138" i="16"/>
  <c r="E138" i="16"/>
  <c r="F138" i="16"/>
  <c r="G138" i="16"/>
  <c r="H138" i="16"/>
  <c r="I138" i="16"/>
  <c r="J138" i="16"/>
  <c r="K138" i="16"/>
  <c r="L138" i="16"/>
  <c r="M138" i="16"/>
  <c r="N138" i="16"/>
  <c r="O138" i="16"/>
  <c r="P138" i="16"/>
  <c r="Q138" i="16"/>
  <c r="R138" i="16"/>
  <c r="S138" i="16"/>
  <c r="T138" i="16"/>
  <c r="A139" i="16"/>
  <c r="B139" i="16"/>
  <c r="C139" i="16"/>
  <c r="D139" i="16"/>
  <c r="E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D140" i="16"/>
  <c r="E140" i="16"/>
  <c r="F140" i="16"/>
  <c r="G140" i="16"/>
  <c r="H140" i="16"/>
  <c r="I140" i="16"/>
  <c r="J140" i="16"/>
  <c r="K140" i="16"/>
  <c r="L140" i="16"/>
  <c r="M140" i="16"/>
  <c r="N140" i="16"/>
  <c r="O140" i="16"/>
  <c r="P140" i="16"/>
  <c r="Q140" i="16"/>
  <c r="R140" i="16"/>
  <c r="S140" i="16"/>
  <c r="T140" i="16"/>
  <c r="A141" i="16"/>
  <c r="B141" i="16"/>
  <c r="C141" i="16"/>
  <c r="D141" i="16"/>
  <c r="E141" i="16"/>
  <c r="F141" i="16"/>
  <c r="G141" i="16"/>
  <c r="H141" i="16"/>
  <c r="I141" i="16"/>
  <c r="J141" i="16"/>
  <c r="K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D142" i="16"/>
  <c r="E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D143" i="16"/>
  <c r="E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D145" i="16"/>
  <c r="E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D147" i="16"/>
  <c r="E147" i="16"/>
  <c r="F147" i="16"/>
  <c r="G147" i="16"/>
  <c r="H147" i="16"/>
  <c r="I147" i="16"/>
  <c r="J147" i="16"/>
  <c r="K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A149" i="16"/>
  <c r="B149" i="16"/>
  <c r="C149" i="16"/>
  <c r="D149" i="16"/>
  <c r="E149" i="16"/>
  <c r="F149" i="16"/>
  <c r="G149" i="16"/>
  <c r="H149" i="16"/>
  <c r="I149" i="16"/>
  <c r="J149" i="16"/>
  <c r="K149" i="16"/>
  <c r="L149" i="16"/>
  <c r="M149" i="16"/>
  <c r="N149" i="16"/>
  <c r="O149" i="16"/>
  <c r="A150" i="16"/>
  <c r="B150" i="16"/>
  <c r="C150" i="16"/>
  <c r="D150" i="16"/>
  <c r="E150" i="16"/>
  <c r="F150" i="16"/>
  <c r="G150" i="16"/>
  <c r="H150" i="16"/>
  <c r="I150" i="16"/>
  <c r="J150" i="16"/>
  <c r="K150" i="16"/>
  <c r="L150" i="16"/>
  <c r="M150" i="16"/>
  <c r="N150" i="16"/>
  <c r="O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A152" i="16"/>
  <c r="B152" i="16"/>
  <c r="C152" i="16"/>
  <c r="D152" i="16"/>
  <c r="E152" i="16"/>
  <c r="F152" i="16"/>
  <c r="G152" i="16"/>
  <c r="H152" i="16"/>
  <c r="I152" i="16"/>
  <c r="J152" i="16"/>
  <c r="K152" i="16"/>
  <c r="L152" i="16"/>
  <c r="M152" i="16"/>
  <c r="N152" i="16"/>
  <c r="O152" i="16"/>
  <c r="A153" i="16"/>
  <c r="B153" i="16"/>
  <c r="C153" i="16"/>
  <c r="D153" i="16"/>
  <c r="E153" i="16"/>
  <c r="F153" i="16"/>
  <c r="G153" i="16"/>
  <c r="H153" i="16"/>
  <c r="I153" i="16"/>
  <c r="J153" i="16"/>
  <c r="K153" i="16"/>
  <c r="L153" i="16"/>
  <c r="M153" i="16"/>
  <c r="N153" i="16"/>
  <c r="O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A155" i="16"/>
  <c r="B155" i="16"/>
  <c r="C155" i="16"/>
  <c r="D155" i="16"/>
  <c r="E155" i="16"/>
  <c r="F155" i="16"/>
  <c r="G155" i="16"/>
  <c r="H155" i="16"/>
  <c r="I155" i="16"/>
  <c r="J155" i="16"/>
  <c r="K155" i="16"/>
  <c r="L155" i="16"/>
  <c r="M155" i="16"/>
  <c r="N155" i="16"/>
  <c r="O155" i="16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/>
  <c r="O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A158" i="16"/>
  <c r="B158" i="16"/>
  <c r="C158" i="16"/>
  <c r="D158" i="16"/>
  <c r="E158" i="16"/>
  <c r="F158" i="16"/>
  <c r="G158" i="16"/>
  <c r="H158" i="16"/>
  <c r="I158" i="16"/>
  <c r="J158" i="16"/>
  <c r="K158" i="16"/>
  <c r="L158" i="16"/>
  <c r="M158" i="16"/>
  <c r="N158" i="16"/>
  <c r="O158" i="16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/>
  <c r="O159" i="16"/>
  <c r="A160" i="16"/>
  <c r="B160" i="16"/>
  <c r="C160" i="16"/>
  <c r="D160" i="16"/>
  <c r="E160" i="16"/>
  <c r="F160" i="16"/>
  <c r="G160" i="16"/>
  <c r="H160" i="16"/>
  <c r="I160" i="16"/>
  <c r="J160" i="16"/>
  <c r="K160" i="16"/>
  <c r="L160" i="16"/>
  <c r="M160" i="16"/>
  <c r="N160" i="16"/>
  <c r="O160" i="16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/>
  <c r="O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/>
  <c r="O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D165" i="16"/>
  <c r="E165" i="16"/>
  <c r="F165" i="16"/>
  <c r="G165" i="16"/>
  <c r="H165" i="16"/>
  <c r="I165" i="16"/>
  <c r="J165" i="16"/>
  <c r="K165" i="16"/>
  <c r="L165" i="16"/>
  <c r="M165" i="16"/>
  <c r="N165" i="16"/>
  <c r="O165" i="16"/>
  <c r="P165" i="16"/>
  <c r="Q165" i="16"/>
  <c r="R165" i="16"/>
  <c r="S165" i="16"/>
  <c r="T165" i="16"/>
  <c r="A166" i="16"/>
  <c r="B166" i="16"/>
  <c r="C166" i="16"/>
  <c r="D166" i="16"/>
  <c r="E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/>
  <c r="O167" i="16"/>
  <c r="P167" i="16"/>
  <c r="Q167" i="16"/>
  <c r="R167" i="16"/>
  <c r="S167" i="16"/>
  <c r="T167" i="16"/>
  <c r="A168" i="16"/>
  <c r="B168" i="16"/>
  <c r="C168" i="16"/>
  <c r="D168" i="16"/>
  <c r="E168" i="16"/>
  <c r="F168" i="16"/>
  <c r="G168" i="16"/>
  <c r="H168" i="16"/>
  <c r="I168" i="16"/>
  <c r="J168" i="16"/>
  <c r="K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D169" i="16"/>
  <c r="E169" i="16"/>
  <c r="F169" i="16"/>
  <c r="G169" i="16"/>
  <c r="H169" i="16"/>
  <c r="I169" i="16"/>
  <c r="J169" i="16"/>
  <c r="K169" i="16"/>
  <c r="L169" i="16"/>
  <c r="M169" i="16"/>
  <c r="N169" i="16"/>
  <c r="O169" i="16"/>
  <c r="P169" i="16"/>
  <c r="Q169" i="16"/>
  <c r="R169" i="16"/>
  <c r="S169" i="16"/>
  <c r="T169" i="16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/>
  <c r="O170" i="16"/>
  <c r="P170" i="16"/>
  <c r="Q170" i="16"/>
  <c r="R170" i="16"/>
  <c r="S170" i="16"/>
  <c r="T170" i="16"/>
  <c r="A171" i="16"/>
  <c r="B171" i="16"/>
  <c r="C171" i="16"/>
  <c r="D171" i="16"/>
  <c r="E171" i="16"/>
  <c r="F171" i="16"/>
  <c r="G171" i="16"/>
  <c r="H171" i="16"/>
  <c r="I171" i="16"/>
  <c r="J171" i="16"/>
  <c r="K171" i="16"/>
  <c r="L171" i="16"/>
  <c r="M171" i="16"/>
  <c r="N171" i="16"/>
  <c r="O171" i="16"/>
  <c r="P171" i="16"/>
  <c r="Q171" i="16"/>
  <c r="R171" i="16"/>
  <c r="S171" i="16"/>
  <c r="T171" i="16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/>
  <c r="O172" i="16"/>
  <c r="P172" i="16"/>
  <c r="Q172" i="16"/>
  <c r="R172" i="16"/>
  <c r="S172" i="16"/>
  <c r="T172" i="16"/>
  <c r="A173" i="16"/>
  <c r="B173" i="16"/>
  <c r="C173" i="16"/>
  <c r="D173" i="16"/>
  <c r="E173" i="16"/>
  <c r="F173" i="16"/>
  <c r="G173" i="16"/>
  <c r="H173" i="16"/>
  <c r="I173" i="16"/>
  <c r="J173" i="16"/>
  <c r="K173" i="16"/>
  <c r="L173" i="16"/>
  <c r="M173" i="16"/>
  <c r="N173" i="16"/>
  <c r="O173" i="16"/>
  <c r="P173" i="16"/>
  <c r="Q173" i="16"/>
  <c r="R173" i="16"/>
  <c r="S173" i="16"/>
  <c r="T173" i="16"/>
  <c r="A174" i="16"/>
  <c r="B174" i="16"/>
  <c r="C174" i="16"/>
  <c r="D174" i="16"/>
  <c r="E174" i="16"/>
  <c r="F174" i="16"/>
  <c r="G174" i="16"/>
  <c r="H174" i="16"/>
  <c r="I174" i="16"/>
  <c r="J174" i="16"/>
  <c r="K174" i="16"/>
  <c r="L174" i="16"/>
  <c r="M174" i="16"/>
  <c r="N174" i="16"/>
  <c r="O174" i="16"/>
  <c r="P174" i="16"/>
  <c r="Q174" i="16"/>
  <c r="R174" i="16"/>
  <c r="S174" i="16"/>
  <c r="T174" i="16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R175" i="16"/>
  <c r="S175" i="16"/>
  <c r="T175" i="16"/>
  <c r="A176" i="16"/>
  <c r="B176" i="16"/>
  <c r="C176" i="16"/>
  <c r="D176" i="16"/>
  <c r="E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R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/>
  <c r="O183" i="16"/>
  <c r="P183" i="16"/>
  <c r="Q183" i="16"/>
  <c r="R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D185" i="16"/>
  <c r="E185" i="16"/>
  <c r="F185" i="16"/>
  <c r="G185" i="16"/>
  <c r="H185" i="16"/>
  <c r="I185" i="16"/>
  <c r="J185" i="16"/>
  <c r="K185" i="16"/>
  <c r="L185" i="16"/>
  <c r="M185" i="16"/>
  <c r="N185" i="16"/>
  <c r="O185" i="16"/>
  <c r="P185" i="16"/>
  <c r="Q185" i="16"/>
  <c r="R185" i="16"/>
  <c r="S185" i="16"/>
  <c r="T185" i="16"/>
  <c r="A186" i="16"/>
  <c r="B186" i="16"/>
  <c r="C186" i="16"/>
  <c r="D186" i="16"/>
  <c r="E186" i="16"/>
  <c r="F186" i="16"/>
  <c r="G186" i="16"/>
  <c r="H186" i="16"/>
  <c r="I186" i="16"/>
  <c r="J186" i="16"/>
  <c r="K186" i="16"/>
  <c r="L186" i="16"/>
  <c r="M186" i="16"/>
  <c r="N186" i="16"/>
  <c r="O186" i="16"/>
  <c r="P186" i="16"/>
  <c r="Q186" i="16"/>
  <c r="R186" i="16"/>
  <c r="S186" i="16"/>
  <c r="T186" i="16"/>
  <c r="A187" i="16"/>
  <c r="B187" i="16"/>
  <c r="C187" i="16"/>
  <c r="D187" i="16"/>
  <c r="E187" i="16"/>
  <c r="F187" i="16"/>
  <c r="G187" i="16"/>
  <c r="H187" i="16"/>
  <c r="I187" i="16"/>
  <c r="J187" i="16"/>
  <c r="K187" i="16"/>
  <c r="L187" i="16"/>
  <c r="M187" i="16"/>
  <c r="N187" i="16"/>
  <c r="O187" i="16"/>
  <c r="P187" i="16"/>
  <c r="Q187" i="16"/>
  <c r="R187" i="16"/>
  <c r="S187" i="16"/>
  <c r="T187" i="16"/>
  <c r="M134" i="1" a="1"/>
  <c r="M134" i="1"/>
  <c r="N134" i="1" a="1"/>
  <c r="N134" i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S132" i="1" a="1"/>
  <c r="S132" i="1"/>
  <c r="R132" i="1"/>
  <c r="N132" i="1" a="1"/>
  <c r="N132" i="1"/>
  <c r="AN132" i="1" s="1"/>
  <c r="M132" i="1" a="1"/>
  <c r="M132" i="1"/>
  <c r="AM132" i="1" s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S146" i="1" a="1"/>
  <c r="S146" i="1"/>
  <c r="R146" i="1"/>
  <c r="N146" i="1" a="1"/>
  <c r="N146" i="1"/>
  <c r="AN146" i="1" s="1"/>
  <c r="M146" i="1" a="1"/>
  <c r="M146" i="1"/>
  <c r="AM146" i="1" s="1"/>
  <c r="G146" i="1"/>
  <c r="C146" i="1"/>
  <c r="A146" i="1"/>
  <c r="A151" i="1"/>
  <c r="C151" i="1"/>
  <c r="G151" i="1"/>
  <c r="R151" i="1"/>
  <c r="S151" i="1" a="1"/>
  <c r="S151" i="1"/>
  <c r="T151" i="1" a="1"/>
  <c r="T151" i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4" i="1"/>
  <c r="G155" i="1"/>
  <c r="G156" i="1"/>
  <c r="G157" i="1"/>
  <c r="G158" i="1"/>
  <c r="G159" i="1"/>
  <c r="G148" i="1"/>
  <c r="G160" i="1"/>
  <c r="G161" i="1"/>
  <c r="G162" i="1"/>
  <c r="G163" i="1"/>
  <c r="G164" i="1"/>
  <c r="A152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R108" i="1"/>
  <c r="S108" i="1" a="1"/>
  <c r="S108" i="1"/>
  <c r="T108" i="1" a="1"/>
  <c r="T108" i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R72" i="1"/>
  <c r="S72" i="1" a="1"/>
  <c r="S72" i="1"/>
  <c r="T72" i="1" a="1"/>
  <c r="T72" i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N68" i="1" a="1"/>
  <c r="N68" i="1"/>
  <c r="N55" i="1" a="1"/>
  <c r="N55" i="1"/>
  <c r="N56" i="1" a="1"/>
  <c r="N56" i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4" i="1"/>
  <c r="U155" i="1"/>
  <c r="U156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R31" i="1"/>
  <c r="S31" i="1" a="1"/>
  <c r="S31" i="1"/>
  <c r="T31" i="1" a="1"/>
  <c r="T31" i="1"/>
  <c r="N23" i="1" a="1"/>
  <c r="N23" i="1" s="1"/>
  <c r="M23" i="1" a="1"/>
  <c r="M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R13" i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R14" i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T18" i="1" a="1"/>
  <c r="T18" i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T19" i="1" a="1"/>
  <c r="T19" i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T33" i="1" a="1"/>
  <c r="T33" i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T37" i="1" a="1"/>
  <c r="T37" i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R39" i="1"/>
  <c r="S39" i="1" a="1"/>
  <c r="S39" i="1"/>
  <c r="T39" i="1" a="1"/>
  <c r="T39" i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R40" i="1"/>
  <c r="S40" i="1" a="1"/>
  <c r="S40" i="1"/>
  <c r="T40" i="1" a="1"/>
  <c r="T40" i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R41" i="1"/>
  <c r="S41" i="1" a="1"/>
  <c r="S41" i="1"/>
  <c r="T41" i="1" a="1"/>
  <c r="T41" i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R42" i="1"/>
  <c r="S42" i="1" a="1"/>
  <c r="S42" i="1" s="1"/>
  <c r="T42" i="1" a="1"/>
  <c r="T42" i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R43" i="1"/>
  <c r="S43" i="1" a="1"/>
  <c r="S43" i="1" s="1"/>
  <c r="T43" i="1" a="1"/>
  <c r="T43" i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S45" i="1" a="1"/>
  <c r="S45" i="1" s="1"/>
  <c r="T45" i="1" a="1"/>
  <c r="T45" i="1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R47" i="1"/>
  <c r="S47" i="1" a="1"/>
  <c r="S47" i="1"/>
  <c r="T47" i="1" a="1"/>
  <c r="T47" i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T50" i="1" a="1"/>
  <c r="T50" i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R51" i="1"/>
  <c r="S51" i="1" a="1"/>
  <c r="S51" i="1" s="1"/>
  <c r="T51" i="1" a="1"/>
  <c r="T51" i="1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R52" i="1"/>
  <c r="S52" i="1" a="1"/>
  <c r="S52" i="1" s="1"/>
  <c r="T52" i="1" a="1"/>
  <c r="T52" i="1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R53" i="1"/>
  <c r="S53" i="1" a="1"/>
  <c r="S53" i="1" s="1"/>
  <c r="T53" i="1" a="1"/>
  <c r="T53" i="1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R54" i="1"/>
  <c r="S54" i="1" a="1"/>
  <c r="S54" i="1"/>
  <c r="T54" i="1" a="1"/>
  <c r="T54" i="1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S55" i="1" a="1"/>
  <c r="S55" i="1" s="1"/>
  <c r="T55" i="1" a="1"/>
  <c r="T55" i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S58" i="1" a="1"/>
  <c r="S58" i="1" s="1"/>
  <c r="T58" i="1" a="1"/>
  <c r="T58" i="1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60" i="1" a="1"/>
  <c r="S60" i="1" s="1"/>
  <c r="T60" i="1" a="1"/>
  <c r="T60" i="1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R62" i="1"/>
  <c r="S62" i="1" a="1"/>
  <c r="S62" i="1" s="1"/>
  <c r="T62" i="1" a="1"/>
  <c r="T62" i="1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T63" i="1" a="1"/>
  <c r="T63" i="1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R64" i="1"/>
  <c r="S64" i="1" a="1"/>
  <c r="S64" i="1" s="1"/>
  <c r="T64" i="1" a="1"/>
  <c r="T64" i="1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S65" i="1" a="1"/>
  <c r="S65" i="1" s="1"/>
  <c r="T65" i="1" a="1"/>
  <c r="T65" i="1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T66" i="1" a="1"/>
  <c r="T66" i="1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S67" i="1" a="1"/>
  <c r="S67" i="1" s="1"/>
  <c r="T67" i="1" a="1"/>
  <c r="T67" i="1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S68" i="1" a="1"/>
  <c r="S68" i="1" s="1"/>
  <c r="T68" i="1" a="1"/>
  <c r="T68" i="1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T69" i="1" a="1"/>
  <c r="T69" i="1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R70" i="1"/>
  <c r="S70" i="1" a="1"/>
  <c r="S70" i="1" s="1"/>
  <c r="T70" i="1" a="1"/>
  <c r="T70" i="1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R73" i="1"/>
  <c r="S73" i="1" a="1"/>
  <c r="S73" i="1" s="1"/>
  <c r="T73" i="1" a="1"/>
  <c r="T73" i="1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T74" i="1" a="1"/>
  <c r="T74" i="1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S75" i="1" a="1"/>
  <c r="S75" i="1" s="1"/>
  <c r="T75" i="1" a="1"/>
  <c r="T75" i="1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T76" i="1" a="1"/>
  <c r="T76" i="1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T77" i="1" a="1"/>
  <c r="T77" i="1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T80" i="1" a="1"/>
  <c r="T80" i="1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S87" i="1" a="1"/>
  <c r="S87" i="1" s="1"/>
  <c r="T87" i="1" a="1"/>
  <c r="T87" i="1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S104" i="1" a="1"/>
  <c r="S104" i="1" s="1"/>
  <c r="T104" i="1" a="1"/>
  <c r="T104" i="1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T105" i="1" a="1"/>
  <c r="T105" i="1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T107" i="1" a="1"/>
  <c r="T107" i="1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T121" i="1" a="1"/>
  <c r="T121" i="1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S129" i="1" a="1"/>
  <c r="S129" i="1" s="1"/>
  <c r="T129" i="1" a="1"/>
  <c r="T129" i="1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S134" i="1" a="1"/>
  <c r="S134" i="1" s="1"/>
  <c r="T134" i="1" a="1"/>
  <c r="T134" i="1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S135" i="1" a="1"/>
  <c r="S135" i="1" s="1"/>
  <c r="T135" i="1" a="1"/>
  <c r="T135" i="1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S137" i="1" a="1"/>
  <c r="S137" i="1" s="1"/>
  <c r="T137" i="1" a="1"/>
  <c r="T137" i="1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S139" i="1" a="1"/>
  <c r="S139" i="1" s="1"/>
  <c r="T139" i="1" a="1"/>
  <c r="T139" i="1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S140" i="1" a="1"/>
  <c r="S140" i="1" s="1"/>
  <c r="T140" i="1" a="1"/>
  <c r="T140" i="1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S147" i="1" a="1"/>
  <c r="S147" i="1" s="1"/>
  <c r="T147" i="1" a="1"/>
  <c r="T147" i="1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T150" i="1" a="1"/>
  <c r="T150" i="1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AI154" i="1"/>
  <c r="BB154" i="1" s="1"/>
  <c r="AK154" i="1"/>
  <c r="K172" i="11" s="1"/>
  <c r="AL154" i="1"/>
  <c r="AO154" i="1"/>
  <c r="BE154" i="1" s="1"/>
  <c r="AP154" i="1"/>
  <c r="M172" i="11" s="1"/>
  <c r="AQ154" i="1"/>
  <c r="BC154" i="1" a="1"/>
  <c r="BC154" i="1" s="1"/>
  <c r="BF154" i="1"/>
  <c r="BR154" i="1"/>
  <c r="BS154" i="1"/>
  <c r="BT154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73" i="11" s="1"/>
  <c r="AL155" i="1"/>
  <c r="AO155" i="1"/>
  <c r="BE155" i="1" s="1"/>
  <c r="AP155" i="1"/>
  <c r="M173" i="11" s="1"/>
  <c r="AQ155" i="1"/>
  <c r="BC155" i="1" a="1"/>
  <c r="BC155" i="1" s="1"/>
  <c r="BF155" i="1"/>
  <c r="BR155" i="1"/>
  <c r="BS155" i="1"/>
  <c r="BT155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74" i="11" s="1"/>
  <c r="AL156" i="1"/>
  <c r="AO156" i="1"/>
  <c r="BE156" i="1" s="1"/>
  <c r="AP156" i="1"/>
  <c r="M174" i="11" s="1"/>
  <c r="AQ156" i="1"/>
  <c r="BC156" i="1" a="1"/>
  <c r="BC156" i="1" s="1"/>
  <c r="BF156" i="1"/>
  <c r="BR156" i="1"/>
  <c r="BS156" i="1"/>
  <c r="BT156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T168" i="1" a="1"/>
  <c r="T168" i="1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88" i="16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89" i="16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0" i="16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1" i="16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2" i="16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3" i="16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4" i="16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5" i="16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6" i="16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7" i="16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198" i="16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199" i="16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0" i="16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1" i="16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71" i="1" l="1"/>
  <c r="U148" i="16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4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5" i="1" a="1"/>
  <c r="BD155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4" i="1" a="1"/>
  <c r="BD154" i="1" s="1"/>
  <c r="BD156" i="1" a="1"/>
  <c r="BD156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6" i="1"/>
  <c r="AM156" i="1"/>
  <c r="G174" i="11"/>
  <c r="D173" i="11"/>
  <c r="C173" i="11"/>
  <c r="AN155" i="1"/>
  <c r="AM155" i="1"/>
  <c r="G173" i="11"/>
  <c r="D172" i="11"/>
  <c r="C172" i="11"/>
  <c r="AN154" i="1"/>
  <c r="AM154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<sst xmlns="http://schemas.openxmlformats.org/spreadsheetml/2006/main" count="6039" uniqueCount="1626">
  <si>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</si>
  <si>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</si>
  <si>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</si>
  <si>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</si>
  <si>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</si>
  <si>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</si>
  <si>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</si>
  <si>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</si>
  <si>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</si>
  <si>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</si>
  <si>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</si>
  <si>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</si>
  <si>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</si>
  <si>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</si>
  <si>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</si>
  <si>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</si>
  <si>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</si>
  <si>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</si>
  <si>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</si>
  <si>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</si>
  <si>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</si>
  <si>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</si>
  <si>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</si>
  <si>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</si>
  <si>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</si>
  <si>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</si>
  <si>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</si>
  <si>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</si>
  <si>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</si>
  <si>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</si>
  <si>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</si>
  <si>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</si>
  <si>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</si>
  <si>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</si>
  <si>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</si>
  <si>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</si>
  <si>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</si>
  <si>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</si>
  <si>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</si>
  <si>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</si>
  <si>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</si>
  <si>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</si>
  <si>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</si>
  <si>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</si>
  <si>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</si>
  <si>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</si>
  <si>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</si>
  <si>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</si>
  <si>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</si>
  <si>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</si>
  <si>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</si>
  <si>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</si>
  <si>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</si>
  <si>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</si>
  <si>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</si>
  <si>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</si>
  <si>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</si>
  <si>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</si>
  <si>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</si>
  <si>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</si>
  <si>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</si>
  <si>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</si>
  <si>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</si>
  <si>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</si>
  <si>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</si>
  <si>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</si>
  <si>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</si>
  <si>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</si>
  <si>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</si>
  <si>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</si>
  <si>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</si>
  <si>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</si>
  <si>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</si>
  <si>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</si>
  <si>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</si>
  <si>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</si>
  <si>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</si>
  <si>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</si>
  <si>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</si>
  <si>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</si>
  <si>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</si>
  <si>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</si>
  <si>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</si>
  <si>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</si>
  <si>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</si>
  <si>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</si>
  <si>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</si>
  <si>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</si>
  <si>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</si>
  <si>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</si>
  <si>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</si>
  <si>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</si>
  <si>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</si>
  <si>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</si>
  <si>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</si>
  <si>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</si>
  <si>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</si>
  <si>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</si>
  <si>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</si>
  <si>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</si>
  <si>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</si>
  <si>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</si>
  <si>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</si>
  <si>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</si>
  <si>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</si>
  <si>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</si>
  <si>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</si>
  <si>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</si>
  <si>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</si>
  <si>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</si>
  <si>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</si>
  <si>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</si>
  <si>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</si>
  <si>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</si>
  <si>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</si>
  <si>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</si>
  <si>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</si>
  <si>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</si>
  <si>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</si>
  <si>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</si>
  <si>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</si>
  <si>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</si>
  <si>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</si>
  <si>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</si>
  <si>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</si>
  <si>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</si>
  <si>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</si>
  <si>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</si>
  <si>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</si>
  <si>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</si>
  <si>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</si>
  <si>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</si>
  <si>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</si>
  <si>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</si>
  <si>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</si>
  <si>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</si>
  <si>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</si>
  <si>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</si>
  <si>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</si>
  <si>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</si>
  <si>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</si>
  <si>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</si>
  <si>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</si>
  <si>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</si>
  <si>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</si>
  <si>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</si>
  <si>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</si>
  <si>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</si>
  <si>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</si>
  <si>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</si>
  <si>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</si>
  <si>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</si>
  <si>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</si>
  <si>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</si>
  <si>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</si>
  <si>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</si>
  <si>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</si>
  <si>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</si>
  <si>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</si>
  <si>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</si>
  <si>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</si>
  <si>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</si>
  <si>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</si>
  <si>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</si>
  <si>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</si>
  <si>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</si>
  <si>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</si>
  <si>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</si>
  <si>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</si>
  <si>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</si>
  <si>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</si>
  <si>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</si>
  <si>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</si>
  <si>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</si>
  <si>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</si>
  <si>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</si>
  <si>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</si>
  <si>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</si>
  <si>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</si>
  <si>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</si>
  <si>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</si>
  <si>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</si>
  <si>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</si>
  <si>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</si>
  <si>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</si>
  <si>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</si>
  <si>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</si>
  <si>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</si>
  <si>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</si>
  <si>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</si>
  <si>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</si>
  <si>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</si>
  <si>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</si>
  <si>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</si>
  <si>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</si>
  <si>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</si>
  <si>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</si>
  <si>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</si>
  <si>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</si>
  <si>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</si>
  <si>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</si>
  <si>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</si>
  <si>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</si>
  <si>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</si>
  <si>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</si>
  <si>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</si>
  <si>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</si>
  <si>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</si>
  <si>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</si>
  <si>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</si>
  <si>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</si>
  <si>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</si>
  <si>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</si>
  <si>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</si>
  <si>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</si>
  <si>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</si>
  <si>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</si>
  <si>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</si>
  <si>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</si>
  <si>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</si>
  <si>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</si>
  <si>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</si>
  <si>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</si>
  <si>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</si>
  <si>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</si>
  <si>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</si>
  <si>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</si>
  <si>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</si>
  <si>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</si>
  <si>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</si>
  <si>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</si>
  <si>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</si>
  <si>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</si>
  <si>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</si>
  <si>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</si>
  <si>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</si>
  <si>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</si>
  <si>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</si>
  <si>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</si>
  <si>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</si>
  <si>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</si>
  <si>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</si>
  <si>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</si>
  <si>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</si>
  <si>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</si>
  <si>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</si>
  <si>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</si>
  <si>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</si>
  <si>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</si>
  <si>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</si>
  <si>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</si>
  <si>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</si>
  <si>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</si>
  <si>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</si>
  <si>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</si>
  <si>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</si>
  <si>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</si>
  <si>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</si>
  <si>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</si>
  <si>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</si>
  <si>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</si>
  <si>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</si>
  <si>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</si>
  <si>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</si>
  <si>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</si>
  <si>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</si>
  <si>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</si>
  <si>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</si>
  <si>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</si>
  <si>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</si>
  <si>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</si>
  <si>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</si>
  <si>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</si>
  <si>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</si>
  <si>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</si>
  <si>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</si>
  <si>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</si>
  <si>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</si>
  <si>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</si>
  <si>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</si>
  <si>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</si>
  <si>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</si>
  <si>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</si>
  <si>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</si>
  <si>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</si>
  <si>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</si>
  <si>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</si>
  <si>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</si>
  <si>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</si>
  <si>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</si>
  <si>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</si>
  <si>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</si>
  <si>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</si>
  <si>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</si>
  <si>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</si>
  <si>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</si>
  <si>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</si>
  <si>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</si>
  <si>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</si>
  <si>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</si>
  <si>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</si>
  <si>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</si>
  <si>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</si>
  <si>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</si>
  <si>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</si>
  <si>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</si>
  <si>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</si>
  <si>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</si>
  <si>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</si>
  <si>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</si>
  <si>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</si>
  <si>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</si>
  <si>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</si>
  <si>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</si>
  <si>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</si>
  <si>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</si>
  <si>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</si>
  <si>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</si>
  <si>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</si>
  <si>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</si>
  <si>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</si>
  <si>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</si>
  <si>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</si>
  <si>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</si>
  <si>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</si>
  <si>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</si>
  <si>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</si>
  <si>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</si>
  <si>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</si>
  <si>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</si>
  <si>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</si>
  <si>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</si>
  <si>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</si>
  <si>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</si>
  <si>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</si>
  <si>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</si>
  <si>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</si>
  <si>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</si>
  <si>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</si>
  <si>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</si>
  <si>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</si>
  <si>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</si>
  <si>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</si>
  <si>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</si>
  <si>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</si>
  <si>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</si>
  <si>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</si>
  <si>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</si>
  <si>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</si>
  <si>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</si>
  <si>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</si>
  <si>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</si>
  <si>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</si>
  <si>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</si>
  <si>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</si>
  <si>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</si>
  <si>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</si>
  <si>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</si>
  <si>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</si>
  <si>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</si>
  <si>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</si>
  <si>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</si>
  <si>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</si>
  <si>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</si>
  <si>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</si>
  <si>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</si>
  <si>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</si>
  <si>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</si>
  <si>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</si>
  <si>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</si>
  <si>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</si>
  <si>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</si>
  <si>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</si>
  <si>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</si>
  <si>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</si>
  <si>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</si>
  <si>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</si>
  <si>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</si>
  <si>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</si>
  <si>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</si>
  <si>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</si>
  <si>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</si>
  <si>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</si>
  <si>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</si>
  <si>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</si>
  <si>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</si>
  <si>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</si>
  <si>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</si>
  <si>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</si>
  <si>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</si>
  <si>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</si>
  <si>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</si>
  <si>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</si>
  <si>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</si>
  <si>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</si>
  <si>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</si>
  <si>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</si>
  <si>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</si>
  <si>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</si>
  <si>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</si>
  <si>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</si>
  <si>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</si>
  <si>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</si>
  <si>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</si>
  <si>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</si>
  <si>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</si>
  <si>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</si>
  <si>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</si>
  <si>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</si>
  <si>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</si>
  <si>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</si>
  <si>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</si>
  <si>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</si>
  <si>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</si>
  <si>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</si>
  <si>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</si>
  <si>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</si>
  <si>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</si>
  <si>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</si>
  <si>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</si>
  <si>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</si>
  <si>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</si>
  <si>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</si>
  <si>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</si>
  <si>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</si>
  <si>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</si>
  <si>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</si>
  <si>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</si>
  <si>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</si>
  <si>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</si>
  <si>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</si>
  <si>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</si>
  <si>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</si>
  <si>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</si>
  <si>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</si>
  <si>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</si>
  <si>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</si>
  <si>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</si>
  <si>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</si>
  <si>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</si>
  <si>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</si>
  <si>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</si>
  <si>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</si>
  <si>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</si>
  <si>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</si>
  <si>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</si>
  <si>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</si>
  <si>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</si>
  <si>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</si>
  <si>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</si>
  <si>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</si>
  <si>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</si>
  <si>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</si>
  <si>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</si>
  <si>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</si>
  <si>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</si>
  <si>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</si>
  <si>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</si>
  <si>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</si>
  <si>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</si>
  <si>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</si>
  <si>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</si>
  <si>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</si>
  <si>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</si>
  <si>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</si>
  <si>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</si>
  <si>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</si>
  <si>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</si>
  <si>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</si>
  <si>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</si>
  <si>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</si>
  <si>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</si>
  <si>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</si>
  <si>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</si>
  <si>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</si>
  <si>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</si>
  <si>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</si>
  <si>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</si>
  <si>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</si>
  <si>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</si>
  <si>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</si>
  <si>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</si>
  <si>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</si>
  <si>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</si>
  <si>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</si>
  <si>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</si>
  <si>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</si>
  <si>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</si>
  <si>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</si>
  <si>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</si>
  <si>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</si>
  <si>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</si>
  <si>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</si>
  <si>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</si>
  <si>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</si>
  <si>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</si>
  <si>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</si>
  <si>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</si>
  <si>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</si>
  <si>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</si>
  <si>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</si>
  <si>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</si>
  <si>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</si>
  <si>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</si>
  <si>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</si>
  <si>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</si>
  <si>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</si>
  <si>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</si>
  <si>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</si>
  <si>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</si>
  <si>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</si>
  <si>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</si>
  <si>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</si>
  <si>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</si>
  <si>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</si>
  <si>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</si>
  <si>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</si>
  <si>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</si>
  <si>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</si>
  <si>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</si>
  <si>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</si>
  <si>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</si>
  <si>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</si>
  <si>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</si>
  <si>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</si>
  <si>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</si>
  <si>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</si>
  <si>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</si>
  <si>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</si>
  <si>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</si>
  <si>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</si>
  <si>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</si>
  <si>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</si>
  <si>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</si>
  <si>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</si>
  <si>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</si>
  <si>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</si>
  <si>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</si>
  <si>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</si>
  <si>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</si>
  <si>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</si>
  <si>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</si>
  <si>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</si>
  <si>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</si>
  <si>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</si>
  <si>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</si>
  <si>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</si>
  <si>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</si>
  <si>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</si>
  <si>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</si>
  <si>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</si>
  <si>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</si>
  <si>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</si>
  <si>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</si>
  <si>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</si>
  <si>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</si>
  <si>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</si>
  <si>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</si>
  <si>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</si>
  <si>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</si>
  <si>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</si>
  <si>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</si>
  <si>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</si>
  <si>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</si>
  <si>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</si>
  <si>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</si>
  <si>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</si>
  <si>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</si>
  <si>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</si>
  <si>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</si>
  <si>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</si>
  <si>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</si>
  <si>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</si>
  <si>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</si>
  <si>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</si>
  <si>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</si>
  <si>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</si>
  <si>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</si>
  <si>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</si>
  <si>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</si>
  <si>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</si>
  <si>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</si>
  <si>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</si>
  <si>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</si>
  <si>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</si>
  <si>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</si>
  <si>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</si>
  <si>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</si>
  <si>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</si>
  <si>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</si>
  <si>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</si>
  <si>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</si>
  <si>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</si>
  <si>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</si>
  <si>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</si>
  <si>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</si>
  <si>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</si>
  <si>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</si>
  <si>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</si>
  <si>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</si>
  <si>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</si>
  <si>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</si>
  <si>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</si>
  <si>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</si>
  <si>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</si>
  <si>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</si>
  <si>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</si>
  <si>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</si>
  <si>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</si>
  <si>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</si>
  <si>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</si>
  <si>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</si>
  <si>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</si>
  <si>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</si>
  <si>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</si>
  <si>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</si>
  <si>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</si>
  <si>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</si>
  <si>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</si>
  <si>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</si>
  <si>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</si>
  <si>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</si>
  <si>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</si>
  <si>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</si>
  <si>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</si>
  <si>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</si>
  <si>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</si>
  <si>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</si>
  <si>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</si>
  <si>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</si>
  <si>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</si>
  <si>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</si>
  <si>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</si>
  <si>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</si>
  <si>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</si>
  <si>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</si>
  <si>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</si>
  <si>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</si>
  <si>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</si>
  <si>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</si>
  <si>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</si>
  <si>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</si>
  <si>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</si>
  <si>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</si>
  <si>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</si>
  <si>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</si>
  <si>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</si>
  <si>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</si>
  <si>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</si>
  <si>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</si>
  <si>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</si>
  <si>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</si>
  <si>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</si>
  <si>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</si>
  <si>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</si>
  <si>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</si>
  <si>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</si>
  <si>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</si>
  <si>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</si>
  <si>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</si>
  <si>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</si>
  <si>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</si>
  <si>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</si>
  <si>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</si>
  <si>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</si>
  <si>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</si>
  <si>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</si>
  <si>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</si>
  <si>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</si>
  <si>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</si>
  <si>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</si>
  <si>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</si>
  <si>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</si>
  <si>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</si>
  <si>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</si>
  <si>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</si>
  <si>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</si>
  <si>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</si>
  <si>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</si>
  <si>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</si>
  <si>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</si>
  <si>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</si>
  <si>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</si>
  <si>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</si>
  <si>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</si>
  <si>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</si>
  <si>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</si>
  <si>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</si>
  <si>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</si>
  <si>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</si>
  <si>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</si>
  <si>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</si>
  <si>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</si>
  <si>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</si>
  <si>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</si>
  <si>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</si>
  <si>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</si>
  <si>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</si>
  <si>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</si>
  <si>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</si>
  <si>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</si>
  <si>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</si>
  <si>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</si>
  <si>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</si>
  <si>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</si>
  <si>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</si>
  <si>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</si>
  <si>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</si>
  <si>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</si>
  <si>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</si>
  <si>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</si>
  <si>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</si>
  <si>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</si>
  <si>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</si>
  <si>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</si>
  <si>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</si>
  <si>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</si>
  <si>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</si>
  <si>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</si>
  <si>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</si>
  <si>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</si>
  <si>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</si>
  <si>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</si>
  <si>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</si>
  <si>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</si>
  <si>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</si>
  <si>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</si>
  <si>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</si>
  <si>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</si>
  <si>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</si>
  <si>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</si>
  <si>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</si>
  <si>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</si>
  <si>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</si>
  <si>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</si>
  <si>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</si>
  <si>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</si>
  <si>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</si>
  <si>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</si>
  <si>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</si>
  <si>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</si>
  <si>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</si>
  <si>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</si>
  <si>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</si>
  <si>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</si>
  <si>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</si>
  <si>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</si>
  <si>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</si>
  <si>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</si>
  <si>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</si>
  <si>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</si>
  <si>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</si>
  <si>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</si>
  <si>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</si>
  <si>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</si>
  <si>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</si>
  <si>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</si>
  <si>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</si>
  <si>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</si>
  <si>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</si>
  <si>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</si>
  <si>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</si>
  <si>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</si>
  <si>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</si>
  <si>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</si>
  <si>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</si>
  <si>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</si>
  <si>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</si>
  <si>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</si>
  <si>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</si>
  <si>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</si>
  <si>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</si>
  <si>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</si>
  <si>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</si>
  <si>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</si>
  <si>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</si>
  <si>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</si>
  <si>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</si>
  <si>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</si>
  <si>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</si>
  <si>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</si>
  <si>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</si>
  <si>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</si>
  <si>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</si>
  <si>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</si>
  <si>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</si>
  <si>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</si>
  <si>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</si>
  <si>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</si>
  <si>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</si>
  <si>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</si>
  <si>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</si>
  <si>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</si>
  <si>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</si>
  <si>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</si>
  <si>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</si>
  <si>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</si>
  <si>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</si>
  <si>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</si>
  <si>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</si>
  <si>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</si>
  <si>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</si>
  <si>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</si>
  <si>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</si>
  <si>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</si>
  <si>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</si>
  <si>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</si>
  <si>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</si>
  <si>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</si>
  <si>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</si>
  <si>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</si>
  <si>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</si>
  <si>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</si>
  <si>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</si>
  <si>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</si>
  <si>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</si>
  <si>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</si>
  <si>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</si>
  <si>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</si>
  <si>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</si>
  <si>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</si>
  <si>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</si>
  <si>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</si>
  <si>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</si>
  <si>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</si>
  <si>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</si>
  <si>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</si>
  <si>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</si>
  <si>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</si>
  <si>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</si>
  <si>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</si>
  <si>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</si>
  <si>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</si>
  <si>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</si>
  <si>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</si>
  <si>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</si>
  <si>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</si>
  <si>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</si>
  <si>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</si>
  <si>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</si>
  <si>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</si>
  <si>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</si>
  <si>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</si>
  <si>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</si>
  <si>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</si>
  <si>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</si>
  <si>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</si>
  <si>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</si>
  <si>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</si>
  <si>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</si>
  <si>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</si>
  <si>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</si>
  <si>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</si>
  <si>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</si>
  <si>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</si>
  <si>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</si>
  <si>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</si>
  <si>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</si>
  <si>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</si>
  <si>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</si>
  <si>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</si>
  <si>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</si>
  <si>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</si>
  <si>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</si>
  <si>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</si>
  <si>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</si>
  <si>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</si>
  <si>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</si>
  <si>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</si>
  <si>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</si>
  <si>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</si>
  <si>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</si>
  <si>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</si>
  <si>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</si>
  <si>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</si>
  <si>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</si>
  <si>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</si>
  <si>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</si>
  <si>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</si>
  <si>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</si>
  <si>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</si>
  <si>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</si>
  <si>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</si>
  <si>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</si>
  <si>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</si>
  <si>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</si>
  <si>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</si>
  <si>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</si>
  <si>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</si>
  <si>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</si>
  <si>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</si>
  <si>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</si>
  <si>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</si>
  <si>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</si>
  <si>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</si>
  <si>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</si>
  <si>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</si>
  <si>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</si>
  <si>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</si>
  <si>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</si>
  <si>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</si>
  <si>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</si>
  <si>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</si>
  <si>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</si>
  <si>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</si>
  <si>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</si>
  <si>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</si>
  <si>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</si>
  <si>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</si>
  <si>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</si>
  <si>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</si>
  <si>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</si>
  <si>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</si>
  <si>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</si>
  <si>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</si>
  <si>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</si>
  <si>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</si>
  <si>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</si>
  <si>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</si>
  <si>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</si>
  <si>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</si>
  <si>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</si>
  <si>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</si>
  <si>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</si>
  <si>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</si>
  <si>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</si>
  <si>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</si>
  <si>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</si>
  <si>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</si>
  <si>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</si>
  <si>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</si>
  <si>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</si>
  <si>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</si>
  <si>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</si>
  <si>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</si>
  <si>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</si>
  <si>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</si>
  <si>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</si>
  <si>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</si>
  <si>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</si>
  <si>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</si>
  <si>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</si>
  <si>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</si>
  <si>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</si>
  <si>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</si>
  <si>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</si>
  <si>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</si>
  <si>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</si>
  <si>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</si>
  <si>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</si>
  <si>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</si>
  <si>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</si>
  <si>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</si>
  <si>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</si>
  <si>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</si>
  <si>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</si>
  <si>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</si>
  <si>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</si>
  <si>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</si>
  <si>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</si>
  <si>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</si>
  <si>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</si>
  <si>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</si>
  <si>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</si>
  <si>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</si>
  <si>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</si>
  <si>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</si>
  <si>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</si>
  <si>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</si>
  <si>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</si>
  <si>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</si>
  <si>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</si>
  <si>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</si>
  <si>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</si>
  <si>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</si>
  <si>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</si>
  <si>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</si>
  <si>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</si>
  <si>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</si>
  <si>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</si>
  <si>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</si>
  <si>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</si>
  <si>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</si>
  <si>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</si>
  <si>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</si>
  <si>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</si>
  <si>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</si>
  <si>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</si>
  <si>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</si>
  <si>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</si>
  <si>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</si>
  <si>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</si>
  <si>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</si>
  <si>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</si>
  <si>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</si>
  <si>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</si>
  <si>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</si>
  <si>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</si>
  <si>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</si>
  <si>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</si>
  <si>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</si>
  <si>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</si>
  <si>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</si>
  <si>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</si>
  <si>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</si>
  <si>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</si>
  <si>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</si>
  <si>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</si>
  <si>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</si>
  <si>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</si>
  <si>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</si>
  <si>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</si>
  <si>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</si>
  <si>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</si>
  <si>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</si>
  <si>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</si>
  <si>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</si>
  <si>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</si>
  <si>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</si>
  <si>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</si>
  <si>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</si>
  <si>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</si>
  <si>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</si>
  <si>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</si>
  <si>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</si>
  <si>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</si>
  <si>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</si>
  <si>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</si>
  <si>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</si>
  <si>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</si>
  <si>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</si>
  <si>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</si>
  <si>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</si>
  <si>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</si>
  <si>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</si>
  <si>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</si>
  <si>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</si>
  <si>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</si>
  <si>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</si>
  <si>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</si>
  <si>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</si>
  <si>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</si>
  <si>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</si>
  <si>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</si>
  <si>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</si>
  <si>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</si>
  <si>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</si>
  <si>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</si>
  <si>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</si>
  <si>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</si>
  <si>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</si>
  <si>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</si>
  <si>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</si>
  <si>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</si>
  <si>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</si>
  <si>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</si>
  <si>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</si>
  <si>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</si>
  <si>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</si>
  <si>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</si>
  <si>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</si>
  <si>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</si>
  <si>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</si>
  <si>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</si>
  <si>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</si>
  <si>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</si>
  <si>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</si>
  <si>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</si>
  <si>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</si>
  <si>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</si>
  <si>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</si>
  <si>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</si>
  <si>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</si>
  <si>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</si>
  <si>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</si>
  <si>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</si>
  <si>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</si>
  <si>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</si>
  <si>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</si>
  <si>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</si>
  <si>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</si>
  <si>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</si>
  <si>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</si>
  <si>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</si>
  <si>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</si>
  <si>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</si>
  <si>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</si>
  <si>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</si>
  <si>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</si>
  <si>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</si>
  <si>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</si>
  <si>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</si>
  <si>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</si>
  <si>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</si>
  <si>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</si>
  <si>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</si>
  <si>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</si>
  <si>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</si>
  <si>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</si>
  <si>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</si>
  <si>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</si>
  <si>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</si>
  <si>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</si>
  <si>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</si>
  <si>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</si>
  <si>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</si>
  <si>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</si>
  <si>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</si>
  <si>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</si>
  <si>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</si>
  <si>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</si>
  <si>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</si>
  <si>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</si>
  <si>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</si>
  <si>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</si>
  <si>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</si>
  <si>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</si>
  <si>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</si>
  <si>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</si>
  <si>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</si>
  <si>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</si>
  <si>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</si>
  <si>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</si>
  <si>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</si>
  <si>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</si>
  <si>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</si>
  <si>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</si>
  <si>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</si>
  <si>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</si>
  <si>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</si>
  <si>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</si>
  <si>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</si>
  <si>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</si>
  <si>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</si>
  <si>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</si>
  <si>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</si>
  <si>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</si>
  <si>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</si>
  <si>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</si>
  <si>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</si>
  <si>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</si>
  <si>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</si>
  <si>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</si>
  <si>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</si>
  <si>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</si>
  <si>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</si>
  <si>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</si>
  <si>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</si>
  <si>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</si>
  <si>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</si>
  <si>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</si>
  <si>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</si>
  <si>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</si>
  <si>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</si>
  <si>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</si>
  <si>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</si>
  <si>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</si>
  <si>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</si>
  <si>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</si>
  <si>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</si>
  <si>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</si>
  <si>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</si>
  <si>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</si>
  <si>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</si>
  <si>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</si>
  <si>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</si>
  <si>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</si>
  <si>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</si>
  <si>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</si>
  <si>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</si>
  <si>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</si>
  <si>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</si>
  <si>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</si>
  <si>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</si>
  <si>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</si>
  <si>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</si>
  <si>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</si>
  <si>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</si>
  <si>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</si>
  <si>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</si>
  <si>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</si>
  <si>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</si>
  <si>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</si>
  <si>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</si>
  <si>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</si>
  <si>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</si>
  <si>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</si>
  <si>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</si>
  <si>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</si>
  <si>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</si>
  <si>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</si>
  <si>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</si>
  <si>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</si>
  <si>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</si>
  <si>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</si>
  <si>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</si>
  <si>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</si>
  <si>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</si>
  <si>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</si>
  <si>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</si>
  <si>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</si>
  <si>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</si>
  <si>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</si>
  <si>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</si>
  <si>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</si>
  <si>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</si>
  <si>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</si>
  <si>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</si>
  <si>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</si>
  <si>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</si>
  <si>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</si>
  <si>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</si>
  <si>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</si>
  <si>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</si>
  <si>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</si>
  <si>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</si>
  <si>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</si>
  <si>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</si>
  <si>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</si>
  <si>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</si>
  <si>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</si>
  <si>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</si>
  <si>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</si>
  <si>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</si>
  <si>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</si>
  <si>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</si>
  <si>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</si>
  <si>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</si>
  <si>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</si>
  <si>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</si>
  <si>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</si>
  <si>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</si>
  <si>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</si>
  <si>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</si>
  <si>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</si>
  <si>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</si>
  <si>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</si>
  <si>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</si>
  <si>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</si>
  <si>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</si>
  <si>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</si>
  <si>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</si>
  <si>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</si>
  <si>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</si>
  <si>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</si>
  <si>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</si>
  <si>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</si>
  <si>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</si>
  <si>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</si>
  <si>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</si>
  <si>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</si>
  <si>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</si>
  <si>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</si>
  <si>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</si>
  <si>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</si>
  <si>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</si>
  <si>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</si>
  <si>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</si>
  <si>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</si>
  <si>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</si>
  <si>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</si>
  <si>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</si>
  <si>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</si>
  <si>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</si>
  <si>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</si>
  <si>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</si>
  <si>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</si>
  <si>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</si>
  <si>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</si>
  <si>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</si>
  <si>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</si>
  <si>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</si>
  <si>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</si>
  <si>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</si>
  <si>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</si>
  <si>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</si>
  <si>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</si>
  <si>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</si>
  <si>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</si>
  <si>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</si>
  <si>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</si>
  <si>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</si>
  <si>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</si>
  <si>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</si>
  <si>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</si>
  <si>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</si>
  <si>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</si>
  <si>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</si>
  <si>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</si>
  <si>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</si>
  <si>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</si>
  <si>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</si>
  <si>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</si>
  <si>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</si>
  <si>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</si>
  <si>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</si>
  <si>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</si>
  <si>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</si>
  <si>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</si>
  <si>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</si>
  <si>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</si>
  <si>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</si>
  <si>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</si>
  <si>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</si>
  <si>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</si>
  <si>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</si>
  <si>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</si>
  <si>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</si>
  <si>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</si>
  <si>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</si>
  <si>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</si>
  <si>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</si>
  <si>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</si>
  <si>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</si>
  <si>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</si>
  <si>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</si>
  <si>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</si>
  <si>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</si>
  <si>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</si>
  <si>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</si>
  <si>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</si>
  <si>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</si>
  <si>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</si>
  <si>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</si>
  <si>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</si>
  <si>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</si>
  <si>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</si>
  <si>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</si>
  <si>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</si>
  <si>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</si>
  <si>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</si>
  <si>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</si>
  <si>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</si>
  <si>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</si>
  <si>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</si>
  <si>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</si>
  <si>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</si>
  <si>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</si>
  <si>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</si>
  <si>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</si>
  <si>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</si>
  <si>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</si>
  <si>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</si>
  <si>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</si>
  <si>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</si>
  <si>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</si>
  <si>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</si>
  <si>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</si>
  <si>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</si>
  <si>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</si>
  <si>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</si>
  <si>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</si>
  <si>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</si>
  <si>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</si>
  <si>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</si>
  <si>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</si>
  <si>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</si>
  <si>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</si>
  <si>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</si>
  <si>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</si>
  <si>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</si>
  <si>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</si>
  <si>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</si>
  <si>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</si>
  <si>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</si>
  <si>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</si>
  <si>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</si>
  <si>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</si>
  <si>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</si>
  <si>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</si>
  <si>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</si>
  <si>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</si>
  <si>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</si>
  <si>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</si>
  <si>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</si>
  <si>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</si>
  <si>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</si>
  <si>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</si>
  <si>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</si>
  <si>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</si>
  <si>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</si>
  <si>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</si>
  <si>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</si>
  <si>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</si>
  <si>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</si>
  <si>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</si>
  <si>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</si>
  <si>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</si>
  <si>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</si>
  <si>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</si>
  <si>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</si>
  <si>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</si>
  <si>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</si>
  <si>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</si>
  <si>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</si>
  <si>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</si>
  <si>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</si>
  <si>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</si>
  <si>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</si>
  <si>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</si>
  <si>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</si>
  <si>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</si>
  <si>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</si>
  <si>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</si>
  <si>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</si>
  <si>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</si>
  <si>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</si>
  <si>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</si>
  <si>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</si>
  <si>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</si>
  <si>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</si>
  <si>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</si>
  <si>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</si>
  <si>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</si>
  <si>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</si>
  <si>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</si>
  <si>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</si>
  <si>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</si>
  <si>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</si>
  <si>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</si>
  <si>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</si>
  <si>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</si>
  <si>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</si>
  <si>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</si>
  <si>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</si>
  <si>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</si>
  <si>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</si>
  <si>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</si>
  <si>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</si>
  <si>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</si>
  <si>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</si>
  <si>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</si>
  <si>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</si>
  <si>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</si>
  <si>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</si>
  <si>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</si>
  <si>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</si>
  <si>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</si>
  <si>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</si>
  <si>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</si>
  <si>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</si>
  <si>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</si>
  <si>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</si>
  <si>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</si>
  <si>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</si>
  <si>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</si>
  <si>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</si>
  <si>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</si>
  <si>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</si>
  <si>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</si>
  <si>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</si>
  <si>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</si>
  <si>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</si>
  <si>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</si>
  <si>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</si>
  <si>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</si>
  <si>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</si>
  <si>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</si>
  <si>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</si>
  <si>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</si>
  <si>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</si>
  <si>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</si>
  <si>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</si>
  <si>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</si>
  <si>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</si>
  <si>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</si>
  <si>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</si>
  <si>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</si>
  <si>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</si>
  <si>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</si>
  <si>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</si>
  <si>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</si>
  <si>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</si>
  <si>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</si>
  <si>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</si>
  <si>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</si>
  <si>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</si>
  <si>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</si>
  <si>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</si>
  <si>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</si>
  <si>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</si>
  <si>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</si>
  <si>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</si>
  <si>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</si>
  <si>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</si>
  <si>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</si>
  <si>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</si>
  <si>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</si>
  <si>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</si>
  <si>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</si>
  <si>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</si>
  <si>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</si>
  <si>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</si>
  <si>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</si>
  <si>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</si>
  <si>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</si>
  <si>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</si>
  <si>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</si>
  <si>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</si>
  <si>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</si>
  <si>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</si>
  <si>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</si>
  <si>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</si>
  <si>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</si>
  <si>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</si>
  <si>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</si>
  <si>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</si>
  <si>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</si>
  <si>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</si>
  <si>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</si>
  <si>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</si>
  <si>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</si>
  <si>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</si>
  <si>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</si>
  <si>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</si>
  <si>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</si>
  <si>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</si>
  <si>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</si>
  <si>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</si>
  <si>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</si>
  <si>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</si>
  <si>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</si>
  <si>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</si>
  <si>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</si>
  <si>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</si>
  <si>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</si>
  <si>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</si>
  <si>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</si>
  <si>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</si>
  <si>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</si>
  <si>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</si>
  <si>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</si>
  <si>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</si>
  <si>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</si>
  <si>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</si>
  <si>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</si>
  <si>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</si>
  <si>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</si>
  <si>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</si>
  <si>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</si>
  <si>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</si>
  <si>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</si>
  <si>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</si>
  <si>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</si>
  <si>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</si>
  <si>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</si>
  <si>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</si>
  <si>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</si>
  <si>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</si>
  <si>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</si>
  <si>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</si>
  <si>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</si>
  <si>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</si>
  <si>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</si>
  <si>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</si>
  <si>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</si>
  <si>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</si>
  <si>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</si>
  <si>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W7046067</t>
  </si>
  <si>
    <t>Elton</t>
  </si>
  <si>
    <t>Manobrar para 27vgs - carregar de brita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</si>
  <si>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</si>
  <si>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</si>
  <si>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</si>
  <si>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</si>
  <si>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</si>
  <si>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</si>
  <si>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</si>
  <si>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</si>
  <si>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</si>
  <si>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</si>
  <si>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</si>
  <si>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</si>
  <si>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</si>
  <si>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</si>
  <si>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</si>
  <si>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</si>
  <si>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</si>
  <si>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</si>
  <si>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</si>
  <si>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</si>
  <si>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</si>
  <si>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</si>
  <si>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</si>
  <si>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</si>
  <si>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</si>
  <si>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</si>
  <si>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</si>
  <si>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</si>
  <si>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</si>
  <si>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</si>
  <si>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</si>
  <si>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 </t>
  </si>
  <si>
    <t>SP NORTE</t>
  </si>
  <si>
    <t>TMI-ZEB</t>
  </si>
  <si>
    <t>ZEB-ZCZ</t>
  </si>
  <si>
    <t>ZCZ-ZTI</t>
  </si>
  <si>
    <t>ZRX-ZTI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</si>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</sst>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8"/>
      <color rgb="FF9C6500"/>
      <name val="Calibri"/>
      <family val="2"/>
    </font>
    <font>
      <sz val="8"/>
      <color rgb="FF40404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rgb="FF000000"/>
      </patternFill>
    </fill>
  </fills>
  <borders count="28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0" borderId="17" xfId="0" applyFont="1" applyBorder="1"/>
    <xf numFmtId="0" fontId="5" fillId="30" borderId="26" xfId="0" applyFont="1" applyFill="1" applyBorder="1"/>
    <xf numFmtId="0" fontId="5" fillId="30" borderId="27" xfId="0" applyFont="1" applyFill="1" applyBorder="1"/>
    <xf numFmtId="0" fontId="5" fillId="7" borderId="27" xfId="0" applyFont="1" applyFill="1" applyBorder="1"/>
    <xf numFmtId="0" fontId="38" fillId="36" borderId="26" xfId="0" applyFont="1" applyFill="1" applyBorder="1"/>
    <xf numFmtId="0" fontId="38" fillId="36" borderId="27" xfId="0" applyFont="1" applyFill="1" applyBorder="1"/>
    <xf numFmtId="0" fontId="39" fillId="15" borderId="27" xfId="0" applyFont="1" applyFill="1" applyBorder="1"/>
    <xf numFmtId="16" fontId="39" fillId="15" borderId="27" xfId="0" applyNumberFormat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5" fillId="0" borderId="16" xfId="0" applyFont="1" applyBorder="1" applyAlignment="1"/>
    <xf numFmtId="0" fontId="5" fillId="0" borderId="17" xfId="0" applyFont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zoomScaleNormal="100" workbookViewId="0">
      <pane xSplit="6" topLeftCell="P1" activePane="topRight" state="frozen"/>
      <selection pane="topRight" activeCell="B146" sqref="B146:B15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1171</v>
      </c>
      <c r="AJ1" s="251"/>
      <c r="AK1" s="251"/>
      <c r="AL1" s="251"/>
      <c r="AM1" s="251"/>
      <c r="AN1" s="251"/>
      <c r="AO1" s="251"/>
      <c r="AP1" s="251"/>
      <c r="AQ1" s="251"/>
      <c r="AR1" s="252"/>
      <c r="AS1" s="252"/>
      <c r="AT1" s="252"/>
      <c r="AU1" s="252"/>
      <c r="AV1" s="252"/>
      <c r="AW1" s="252"/>
      <c r="AX1" s="251"/>
      <c r="AY1" s="251"/>
      <c r="AZ1" s="251"/>
      <c r="BA1" s="251"/>
      <c r="BB1" s="251"/>
      <c r="BC1" s="251"/>
      <c r="BD1" s="251"/>
      <c r="BE1" s="251"/>
      <c r="BF1" s="253"/>
      <c r="BG1" s="3"/>
      <c r="BH1" s="254" t="s">
        <v>1172</v>
      </c>
      <c r="BI1" s="255"/>
      <c r="BJ1" s="256"/>
      <c r="BK1" s="257"/>
      <c r="BL1" s="43"/>
      <c r="BM1" s="247" t="s">
        <v>1173</v>
      </c>
      <c r="BN1" s="248"/>
      <c r="BO1" s="248"/>
      <c r="BP1" s="248"/>
      <c r="BQ1" s="248"/>
      <c r="BR1" s="248"/>
      <c r="BS1" s="24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50" t="s">
        <v>1174</v>
      </c>
      <c r="AJ2" s="251"/>
      <c r="AK2" s="251"/>
      <c r="AL2" s="251"/>
      <c r="AM2" s="251"/>
      <c r="AN2" s="251"/>
      <c r="AO2" s="251"/>
      <c r="AP2" s="251"/>
      <c r="AQ2" s="253"/>
      <c r="AR2" s="159"/>
      <c r="AS2" s="265" t="s">
        <v>1177</v>
      </c>
      <c r="AT2" s="252"/>
      <c r="AU2" s="252"/>
      <c r="AV2" s="252"/>
      <c r="AW2" s="252"/>
      <c r="AX2" s="251"/>
      <c r="AY2" s="253"/>
      <c r="AZ2" s="4"/>
      <c r="BA2" s="244" t="s">
        <v>1178</v>
      </c>
      <c r="BB2" s="246"/>
      <c r="BC2" s="250" t="s">
        <v>1175</v>
      </c>
      <c r="BD2" s="251"/>
      <c r="BE2" s="251"/>
      <c r="BF2" s="253"/>
      <c r="BG2" s="3"/>
      <c r="BH2" s="258"/>
      <c r="BI2" s="259"/>
      <c r="BJ2" s="260"/>
      <c r="BK2" s="261"/>
      <c r="BL2" s="43"/>
      <c r="BM2" s="262"/>
      <c r="BN2" s="263"/>
      <c r="BO2" s="263"/>
      <c r="BP2" s="263"/>
      <c r="BQ2" s="263"/>
      <c r="BR2" s="263"/>
      <c r="BS2" s="26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44" t="s">
        <v>1179</v>
      </c>
      <c r="AJ3" s="246"/>
      <c r="AK3" s="244" t="s">
        <v>1180</v>
      </c>
      <c r="AL3" s="245"/>
      <c r="AM3" s="245"/>
      <c r="AN3" s="245"/>
      <c r="AO3" s="245"/>
      <c r="AP3" s="245"/>
      <c r="AQ3" s="246"/>
      <c r="AR3" s="160"/>
      <c r="AS3" s="268" t="s">
        <v>1186</v>
      </c>
      <c r="AT3" s="269"/>
      <c r="AU3" s="268" t="s">
        <v>1187</v>
      </c>
      <c r="AV3" s="269"/>
      <c r="AW3" s="268" t="s">
        <v>1188</v>
      </c>
      <c r="AX3" s="270"/>
      <c r="AY3" s="57" t="s">
        <v>1189</v>
      </c>
      <c r="AZ3" s="57"/>
      <c r="BA3" s="266"/>
      <c r="BB3" s="267"/>
      <c r="BC3" s="244" t="s">
        <v>1182</v>
      </c>
      <c r="BD3" s="245"/>
      <c r="BE3" s="245"/>
      <c r="BF3" s="246"/>
      <c r="BG3" s="56"/>
      <c r="BH3" s="258"/>
      <c r="BI3" s="259"/>
      <c r="BJ3" s="260"/>
      <c r="BK3" s="261"/>
      <c r="BL3" s="43"/>
      <c r="BM3" s="247" t="s">
        <v>1190</v>
      </c>
      <c r="BN3" s="248"/>
      <c r="BO3" s="248"/>
      <c r="BP3" s="249"/>
      <c r="BQ3" s="247" t="s">
        <v>160</v>
      </c>
      <c r="BR3" s="248"/>
      <c r="BS3" s="24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ERRO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e">
        <f t="shared" si="13"/>
        <v>#VALUE!</v>
      </c>
      <c r="BR134" s="15" t="e">
        <f t="shared" si="14"/>
        <v>#VALUE!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ERRO</v>
      </c>
      <c r="AZ135" s="11"/>
      <c r="BA135" s="60"/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1</v>
      </c>
      <c r="BI135" s="14"/>
      <c r="BJ135" s="14" t="s">
        <v>1530</v>
      </c>
      <c r="BK135" s="14" t="s">
        <v>1531</v>
      </c>
      <c r="BL135" s="13"/>
      <c r="BM135" s="12"/>
      <c r="BN135" s="12"/>
      <c r="BO135" s="130"/>
      <c r="BP135" s="14"/>
      <c r="BQ135" s="10" t="e">
        <f t="shared" si="13"/>
        <v>#VALUE!</v>
      </c>
      <c r="BR135" s="15" t="e">
        <f t="shared" si="14"/>
        <v>#VALUE!</v>
      </c>
      <c r="BS135" s="15">
        <f t="shared" si="15"/>
        <v>0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/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Produção e Intervalo</v>
      </c>
      <c r="BR143" s="15">
        <f t="shared" si="14"/>
        <v>0.50000000000000022</v>
      </c>
      <c r="BS143" s="15">
        <f t="shared" si="15"/>
        <v>0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>
      <c r="A146" s="202" t="str">
        <f>D146&amp;B146</f>
        <v>E1446067</v>
      </c>
      <c r="B146" s="203">
        <v>46067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IF(D150="","*",IFERROR(IF(ISODD(COUNT(AS150:AX154)),"ERRO",SUM((AT150-AS150),(AV150-AU150),(AX150-AW150))),"ERRO"))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>
        <f>IF(D152="","*",IFERROR(IF(ISODD(COUNT(AS152:AX155)),"ERRO",SUM((AT152-AS152),(AV152-AU152),(AX152-AW152))),"ERRO"))</f>
        <v>0</v>
      </c>
      <c r="AZ152" s="11"/>
      <c r="BA152" s="60"/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Produção e Intervalo</v>
      </c>
      <c r="BR152" s="15">
        <f t="shared" si="14"/>
        <v>0</v>
      </c>
      <c r="BS152" s="15">
        <f t="shared" si="15"/>
        <v>0</v>
      </c>
      <c r="BT152" s="157" t="str">
        <f t="shared" si="16"/>
        <v/>
      </c>
    </row>
    <row r="153" spans="1:72">
      <c r="A153" s="202" t="s">
        <v>1558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1559</v>
      </c>
      <c r="W153" s="206" t="s">
        <v>1560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/>
      <c r="AS153" s="208"/>
      <c r="AT153" s="208"/>
      <c r="AU153" s="208"/>
      <c r="AV153" s="208"/>
      <c r="AW153" s="208"/>
      <c r="AX153" s="32"/>
      <c r="AY153" s="184">
        <f>IF(D153="","*",IFERROR(IF(ISODD(COUNT(AS153:AX155)),"ERRO",SUM((AT153-AS153),(AV153-AU153),(AX153-AW153))),"ERRO"))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/>
      <c r="BI153" s="14"/>
      <c r="BJ153" s="209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Produção e Intervalo</v>
      </c>
      <c r="BR153" s="15">
        <f>IF(OR(B153="",F153=""),"*",AY153/P153)</f>
        <v>0</v>
      </c>
      <c r="BS153" s="15">
        <f>IF(OR(B153="",F153=""),"*",BA153/Q153)</f>
        <v>0</v>
      </c>
      <c r="BT153" s="157"/>
    </row>
    <row r="154" spans="1:72">
      <c r="A154" s="44" t="str">
        <f t="shared" si="19"/>
        <v>ELSON (TF-526)46067</v>
      </c>
      <c r="B154" s="133">
        <v>46067</v>
      </c>
      <c r="C154" s="7">
        <f>IF(BS_CONTROLE[[#This Row],[DATA]]="","",WEEKNUM(BS_CONTROLE[[#This Row],[DATA]]))</f>
        <v>7</v>
      </c>
      <c r="D154" s="45" t="s">
        <v>303</v>
      </c>
      <c r="E154" s="185">
        <v>166</v>
      </c>
      <c r="F154" s="134" t="s">
        <v>193</v>
      </c>
      <c r="G154" s="8" t="str">
        <f>IF(D154="","*",VLOOKUP(F154,BS_ATIVIDADE[#All],3,FALSE))</f>
        <v>SOLDA</v>
      </c>
      <c r="H154" s="135" t="s">
        <v>531</v>
      </c>
      <c r="I154" s="135" t="s">
        <v>11</v>
      </c>
      <c r="J154" s="151">
        <v>74</v>
      </c>
      <c r="K154" s="151">
        <v>396.94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4" s="135">
        <v>0.375</v>
      </c>
      <c r="P154" s="135">
        <v>6.25E-2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1287</v>
      </c>
      <c r="W154" s="135" t="s">
        <v>1315</v>
      </c>
      <c r="X154" s="152" t="s">
        <v>1005</v>
      </c>
      <c r="Y154" s="129" t="s">
        <v>1008</v>
      </c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TIP1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TIP</v>
      </c>
      <c r="AN154" s="175" t="str">
        <f>IF(BS_CONTROLE[[#This Row],[SB]]=0, "-", BS_CONTROLE[[#This Row],[SB]])</f>
        <v>TIP1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396.94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Elson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/>
      </c>
      <c r="B156" s="133"/>
      <c r="C156" s="7" t="str">
        <f>IF(BS_CONTROLE[[#This Row],[DATA]]="","",WEEKNUM(BS_CONTROLE[[#This Row],[DATA]]))</f>
        <v/>
      </c>
      <c r="D156" s="45"/>
      <c r="E156" s="185">
        <v>168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1559</v>
      </c>
      <c r="W164" s="135" t="s">
        <v>1561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1562</v>
      </c>
      <c r="N168" s="149" t="s">
        <v>1563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1564</v>
      </c>
      <c r="W170" s="135" t="s">
        <v>1328</v>
      </c>
      <c r="X170" s="152" t="s">
        <v>1005</v>
      </c>
      <c r="Y170" s="129"/>
      <c r="Z170" s="129"/>
      <c r="AA170" s="71" t="s">
        <v>1565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N6:BN783 BO107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AI6:AI783 F6:F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1" t="s">
        <v>1566</v>
      </c>
      <c r="D1" s="271"/>
      <c r="E1" s="271"/>
      <c r="F1" s="271"/>
      <c r="G1" s="271"/>
      <c r="H1" s="271"/>
    </row>
    <row r="2" spans="3:8">
      <c r="C2" s="271"/>
      <c r="D2" s="271"/>
      <c r="E2" s="271"/>
      <c r="F2" s="271"/>
      <c r="G2" s="271"/>
      <c r="H2" s="271"/>
    </row>
    <row r="3" spans="3:8">
      <c r="C3" s="186" t="s">
        <v>104</v>
      </c>
      <c r="D3" s="186" t="s">
        <v>1567</v>
      </c>
      <c r="E3" s="186" t="s">
        <v>1568</v>
      </c>
      <c r="F3" s="186" t="s">
        <v>1569</v>
      </c>
      <c r="G3" s="186" t="s">
        <v>1570</v>
      </c>
      <c r="H3" s="186" t="s">
        <v>1571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1573</v>
      </c>
      <c r="D12" s="187">
        <v>9049</v>
      </c>
      <c r="E12" s="188">
        <v>46044</v>
      </c>
      <c r="F12" s="190" t="s">
        <v>1574</v>
      </c>
      <c r="G12" s="187" t="s">
        <v>1575</v>
      </c>
      <c r="H12" s="187"/>
    </row>
    <row r="13" spans="3:8">
      <c r="C13" s="187" t="s">
        <v>1573</v>
      </c>
      <c r="D13" s="187">
        <v>9044</v>
      </c>
      <c r="E13" s="188">
        <v>46044</v>
      </c>
      <c r="F13" s="190" t="s">
        <v>1576</v>
      </c>
      <c r="G13" s="187" t="s">
        <v>1577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1578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1578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1579</v>
      </c>
      <c r="C2" s="83" t="s">
        <v>1196</v>
      </c>
      <c r="D2" s="83" t="s">
        <v>1198</v>
      </c>
      <c r="E2" s="83" t="s">
        <v>1580</v>
      </c>
      <c r="F2" s="83" t="s">
        <v>1581</v>
      </c>
      <c r="G2" s="83" t="s">
        <v>1582</v>
      </c>
      <c r="H2" s="83" t="s">
        <v>1583</v>
      </c>
      <c r="I2" s="83" t="s">
        <v>1584</v>
      </c>
      <c r="J2" s="83" t="s">
        <v>1585</v>
      </c>
      <c r="K2" s="109" t="s">
        <v>1586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>
      <c r="B141" s="100" t="str">
        <f>IF(FN_MC!Y146="","*",FN_MC!Y146)</f>
        <v>OPORTUNIDADE</v>
      </c>
      <c r="C141" s="101">
        <f>IF(FN_MC!B146="","*",FN_MC!B146)</f>
        <v>46067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OPORTUNIDADE</v>
      </c>
      <c r="C149" s="101">
        <f>IF(FN_MC!B154="","*",FN_MC!B154)</f>
        <v>46067</v>
      </c>
      <c r="D149" s="101" t="str">
        <f>IF(FN_MC!D154="","*",FN_MC!D154)</f>
        <v>ELSON (TF-526)</v>
      </c>
      <c r="E149" s="101" t="str">
        <f>IF(FN_MC!H154="","*",FN_MC!H154)</f>
        <v>TIP1</v>
      </c>
      <c r="F149" s="114" t="str">
        <f>IF(FN_MC!M154="","*",FN_MC!M154)</f>
        <v>TIP</v>
      </c>
      <c r="G149" s="101" t="str">
        <f>IF(FN_MC!I154="","*",FN_MC!I154)</f>
        <v>-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-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TSF1</v>
      </c>
      <c r="F154" s="114" t="str">
        <f>IF(FN_MC!M159="","*",FN_MC!M159)</f>
        <v>TAL-TSF</v>
      </c>
      <c r="G154" s="101" t="str">
        <f>IF(FN_MC!I159="","*",FN_MC!I159)</f>
        <v>TSF1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4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abSelected="1" workbookViewId="0">
      <selection activeCell="G2" sqref="G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2"/>
      <c r="B2" s="273"/>
      <c r="C2" s="27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75" t="s">
        <v>1259</v>
      </c>
      <c r="Q2" s="276"/>
      <c r="R2" s="88"/>
      <c r="S2" s="88"/>
      <c r="T2" s="89"/>
      <c r="U2" s="277" t="s">
        <v>1587</v>
      </c>
      <c r="V2" s="277"/>
      <c r="W2" s="27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1588</v>
      </c>
      <c r="B3" s="91" t="s">
        <v>1589</v>
      </c>
      <c r="C3" s="91" t="s">
        <v>7</v>
      </c>
      <c r="D3" s="92" t="s">
        <v>1211</v>
      </c>
      <c r="E3" s="92" t="s">
        <v>366</v>
      </c>
      <c r="F3" s="92" t="s">
        <v>1590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1591</v>
      </c>
      <c r="T3" s="94" t="s">
        <v>1214</v>
      </c>
      <c r="U3" s="90">
        <f ca="1">TODAY()-1</f>
        <v>46066</v>
      </c>
      <c r="V3" s="90">
        <f ca="1">U3-1</f>
        <v>46065</v>
      </c>
      <c r="W3" s="90">
        <f ca="1">V3-1</f>
        <v>46064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1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20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3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4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20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3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857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14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3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857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250</v>
      </c>
      <c r="W35" s="98">
        <f ca="1">_xlfn.XLOOKUP(G35&amp;$W$3,BS_CONTROLE[CHAVE],BS_CONTROLE[Quantidade_11],"-")</f>
        <v>210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3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857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250</v>
      </c>
      <c r="W48" s="98">
        <f ca="1">_xlfn.XLOOKUP(G48&amp;$W$3,BS_CONTROLE[CHAVE],BS_CONTROLE[Quantidade_11],"-")</f>
        <v>210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>
        <f ca="1">_xlfn.XLOOKUP(G49&amp;$V$3,BS_CONTROLE[CHAVE],BS_CONTROLE[Quantidade_11],"-")</f>
        <v>1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3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250</v>
      </c>
      <c r="W57" s="98">
        <f ca="1">_xlfn.XLOOKUP(G57&amp;$W$3,BS_CONTROLE[CHAVE],BS_CONTROLE[Quantidade_11],"-")</f>
        <v>210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857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>
        <f ca="1">_xlfn.XLOOKUP(G61&amp;$V$3,BS_CONTROLE[CHAVE],BS_CONTROLE[Quantidade_11],"-")</f>
        <v>1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3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>
        <f ca="1">_xlfn.XLOOKUP(G67&amp;$V$3,BS_CONTROLE[CHAVE],BS_CONTROLE[Quantidade_11],"-")</f>
        <v>1525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>
        <f ca="1">_xlfn.XLOOKUP(G69&amp;$V$3,BS_CONTROLE[CHAVE],BS_CONTROLE[Quantidade_11],"-")</f>
        <v>1525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3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250</v>
      </c>
      <c r="W75" s="98">
        <f ca="1">_xlfn.XLOOKUP(G75&amp;$W$3,BS_CONTROLE[CHAVE],BS_CONTROLE[Quantidade_11],"-")</f>
        <v>210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857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>
        <f ca="1">_xlfn.XLOOKUP(G78&amp;$V$3,BS_CONTROLE[CHAVE],BS_CONTROLE[Quantidade_11],"-")</f>
        <v>1525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125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3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857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>
        <f ca="1">_xlfn.XLOOKUP(G92&amp;$V$3,BS_CONTROLE[CHAVE],BS_CONTROLE[Quantidade_11],"-")</f>
        <v>1525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250</v>
      </c>
      <c r="W96" s="98">
        <f ca="1">_xlfn.XLOOKUP(G96&amp;$W$3,BS_CONTROLE[CHAVE],BS_CONTROLE[Quantidade_11],"-")</f>
        <v>210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4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14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20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1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3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250</v>
      </c>
      <c r="W105" s="98">
        <f ca="1">_xlfn.XLOOKUP(G105&amp;$W$3,BS_CONTROLE[CHAVE],BS_CONTROLE[Quantidade_11],"-")</f>
        <v>210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>
        <f ca="1">_xlfn.XLOOKUP(G106&amp;$V$3,BS_CONTROLE[CHAVE],BS_CONTROLE[Quantidade_11],"-")</f>
        <v>1525</v>
      </c>
      <c r="W106" s="98">
        <f ca="1">_xlfn.XLOOKUP(G106&amp;$W$3,BS_CONTROLE[CHAVE],BS_CONTROLE[Quantidade_11],"-")</f>
        <v>1000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857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>
        <f ca="1">_xlfn.XLOOKUP(G109&amp;$U$3,BS_CONTROLE[CHAVE],BS_CONTROLE[Quantidade_11],"-")</f>
        <v>312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125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8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1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>
        <f ca="1">_xlfn.XLOOKUP(G116&amp;$V$3,BS_CONTROLE[CHAVE],BS_CONTROLE[Quantidade_11],"-")</f>
        <v>12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250</v>
      </c>
      <c r="W119" s="98">
        <f ca="1">_xlfn.XLOOKUP(G119&amp;$W$3,BS_CONTROLE[CHAVE],BS_CONTROLE[Quantidade_11],"-")</f>
        <v>210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857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1525</v>
      </c>
      <c r="W122" s="98">
        <f ca="1">_xlfn.XLOOKUP(G122&amp;$W$3,BS_CONTROLE[CHAVE],BS_CONTROLE[Quantidade_11],"-")</f>
        <v>1000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>
        <f ca="1">_xlfn.XLOOKUP(G123&amp;$U$3,BS_CONTROLE[CHAVE],BS_CONTROLE[Quantidade_11],"-")</f>
        <v>0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0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>
        <f ca="1">_xlfn.XLOOKUP(G126&amp;$U$3,BS_CONTROLE[CHAVE],BS_CONTROLE[Quantidade_11],"-")</f>
        <v>312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125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4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1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>
        <f ca="1">_xlfn.XLOOKUP(G129&amp;$V$3,BS_CONTROLE[CHAVE],BS_CONTROLE[Quantidade_11],"-")</f>
        <v>14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3</v>
      </c>
      <c r="V137" s="98" t="str">
        <f ca="1">_xlfn.XLOOKUP(G137&amp;$V$3,BS_CONTROLE[CHAVE],BS_CONTROLE[Quantidade_11],"-")</f>
        <v>-</v>
      </c>
      <c r="W137" s="98">
        <f ca="1">_xlfn.XLOOKUP(G137&amp;$W$3,BS_CONTROLE[CHAVE],BS_CONTROLE[Quantidade_11],"-")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>
        <f ca="1">_xlfn.XLOOKUP(G138&amp;$U$3,BS_CONTROLE[CHAVE],BS_CONTROLE[Quantidade_11],"-")</f>
        <v>857</v>
      </c>
      <c r="V138" s="98">
        <f ca="1">_xlfn.XLOOKUP(G138&amp;$V$3,BS_CONTROLE[CHAVE],BS_CONTROLE[Quantidade_11],"-")</f>
        <v>15</v>
      </c>
      <c r="W138" s="98">
        <f ca="1">_xlfn.XLOOKUP(G138&amp;$W$3,BS_CONTROLE[CHAVE],BS_CONTROLE[Quantidade_11],"-")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>
        <f ca="1">_xlfn.XLOOKUP(G141&amp;$U$3,BS_CONTROLE[CHAVE],BS_CONTROLE[Quantidade_11],"-")</f>
        <v>0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>
        <f ca="1">_xlfn.XLOOKUP(G143&amp;$U$3,BS_CONTROLE[CHAVE],BS_CONTROLE[Quantidade_11],"-")</f>
        <v>312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125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46067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>
        <f ca="1">_xlfn.XLOOKUP(G145&amp;$U$3,BS_CONTROLE[CHAVE],BS_CONTROLE[Quantidade_11],"-")</f>
        <v>1</v>
      </c>
      <c r="V145" s="98">
        <f ca="1">_xlfn.XLOOKUP(G145&amp;$V$3,BS_CONTROLE[CHAVE],BS_CONTROLE[Quantidade_11],"-")</f>
        <v>1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288" t="s">
        <v>1592</v>
      </c>
      <c r="Q148" s="289"/>
      <c r="R148" s="236" t="s">
        <v>1592</v>
      </c>
      <c r="S148" s="236" t="s">
        <v>1592</v>
      </c>
      <c r="T148" s="236" t="s">
        <v>1592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237" t="s">
        <v>1588</v>
      </c>
      <c r="Q149" s="238" t="s">
        <v>1589</v>
      </c>
      <c r="R149" s="239" t="s">
        <v>1211</v>
      </c>
      <c r="S149" s="239" t="s">
        <v>366</v>
      </c>
      <c r="T149" s="239" t="s">
        <v>1590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240" t="s">
        <v>1008</v>
      </c>
      <c r="Q150" s="241" t="s">
        <v>1005</v>
      </c>
      <c r="R150" s="242" t="s">
        <v>1593</v>
      </c>
      <c r="S150" s="242" t="s">
        <v>1594</v>
      </c>
      <c r="T150" s="243">
        <v>46067</v>
      </c>
      <c r="U150" s="98">
        <f ca="1">_xlfn.XLOOKUP(G150&amp;$U$3,BS_CONTROLE[CHAVE],BS_CONTROLE[Quantidade_11],"-")</f>
        <v>0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240" t="s">
        <v>1008</v>
      </c>
      <c r="Q151" s="241" t="s">
        <v>1005</v>
      </c>
      <c r="R151" s="242" t="s">
        <v>1593</v>
      </c>
      <c r="S151" s="242" t="s">
        <v>1594</v>
      </c>
      <c r="T151" s="243">
        <v>46067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TCS-TGR</v>
      </c>
      <c r="F152" s="96">
        <f>IF(FN_MC!B154="","*",FN_MC!B154)</f>
        <v>46067</v>
      </c>
      <c r="G152" s="96" t="str">
        <f>IF(FN_MC!D154="","*",FN_MC!D154)</f>
        <v>ELSON (TF-526)</v>
      </c>
      <c r="H152" s="96" t="str">
        <f>IF(FN_MC!F154="","*",FN_MC!F154)</f>
        <v>PDM - SOLDA</v>
      </c>
      <c r="I152" s="96" t="str">
        <f>IF(FN_MC!H154="","*",FN_MC!H154)</f>
        <v>TIP1</v>
      </c>
      <c r="J152" s="96" t="str">
        <f>IF(FN_MC!I154="","*",FN_MC!I154)</f>
        <v>-</v>
      </c>
      <c r="K152" s="96" t="str">
        <f>IF(FN_MC!M154="","*",FN_MC!M154)</f>
        <v>TIP</v>
      </c>
      <c r="L152" s="196" t="str">
        <f>IF(FN_MC!N154="","*",FN_MC!N154)</f>
        <v>TIP1</v>
      </c>
      <c r="M152" s="97">
        <f>IF(FN_MC!J154="","*",FN_MC!J154)</f>
        <v>74</v>
      </c>
      <c r="N152" s="183">
        <f>IF(FN_MC!K154="","*",FN_MC!K154)</f>
        <v>396.94</v>
      </c>
      <c r="O152" s="183" t="str">
        <f>IF(FN_MC!L154="","*",FN_MC!L154)</f>
        <v>-</v>
      </c>
      <c r="P152" s="240" t="s">
        <v>1008</v>
      </c>
      <c r="Q152" s="241" t="s">
        <v>1005</v>
      </c>
      <c r="R152" s="242" t="s">
        <v>1593</v>
      </c>
      <c r="S152" s="242" t="s">
        <v>1594</v>
      </c>
      <c r="T152" s="243">
        <v>46067</v>
      </c>
      <c r="U152" s="98">
        <f ca="1">_xlfn.XLOOKUP(G152&amp;$U$3,BS_CONTROLE[CHAVE],BS_CONTROLE[Quantidade_11],"-")</f>
        <v>3</v>
      </c>
      <c r="V152" s="98" t="str">
        <f ca="1">_xlfn.XLOOKUP(G152&amp;$V$3,BS_CONTROLE[CHAVE],BS_CONTROLE[Quantidade_11],"-")</f>
        <v>-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240" t="s">
        <v>1008</v>
      </c>
      <c r="Q153" s="241" t="s">
        <v>1005</v>
      </c>
      <c r="R153" s="242" t="s">
        <v>1593</v>
      </c>
      <c r="S153" s="242" t="s">
        <v>1594</v>
      </c>
      <c r="T153" s="243">
        <v>46067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240" t="s">
        <v>1008</v>
      </c>
      <c r="Q154" s="241" t="s">
        <v>1005</v>
      </c>
      <c r="R154" s="242" t="s">
        <v>1593</v>
      </c>
      <c r="S154" s="242" t="s">
        <v>1595</v>
      </c>
      <c r="T154" s="243">
        <v>46067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240" t="s">
        <v>1008</v>
      </c>
      <c r="Q155" s="241" t="s">
        <v>1005</v>
      </c>
      <c r="R155" s="242" t="s">
        <v>1593</v>
      </c>
      <c r="S155" s="242" t="s">
        <v>1595</v>
      </c>
      <c r="T155" s="243">
        <v>46067</v>
      </c>
      <c r="U155" s="98">
        <f ca="1">_xlfn.XLOOKUP(G155&amp;$U$3,BS_CONTROLE[CHAVE],BS_CONTROLE[Quantidade_11],"-")</f>
        <v>0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240" t="s">
        <v>1008</v>
      </c>
      <c r="Q156" s="241" t="s">
        <v>1005</v>
      </c>
      <c r="R156" s="242" t="s">
        <v>1593</v>
      </c>
      <c r="S156" s="242" t="s">
        <v>1595</v>
      </c>
      <c r="T156" s="243">
        <v>46067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TSF1</v>
      </c>
      <c r="J157" s="96" t="str">
        <f>IF(FN_MC!I159="","*",FN_MC!I159)</f>
        <v>TSF1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240" t="s">
        <v>1008</v>
      </c>
      <c r="Q157" s="241" t="s">
        <v>1005</v>
      </c>
      <c r="R157" s="242" t="s">
        <v>1593</v>
      </c>
      <c r="S157" s="242" t="s">
        <v>1596</v>
      </c>
      <c r="T157" s="243">
        <v>46067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240" t="s">
        <v>1008</v>
      </c>
      <c r="Q158" s="241" t="s">
        <v>1005</v>
      </c>
      <c r="R158" s="242" t="s">
        <v>1593</v>
      </c>
      <c r="S158" s="242" t="s">
        <v>1596</v>
      </c>
      <c r="T158" s="243">
        <v>46067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240" t="s">
        <v>1008</v>
      </c>
      <c r="Q159" s="241" t="s">
        <v>1005</v>
      </c>
      <c r="R159" s="242" t="s">
        <v>1593</v>
      </c>
      <c r="S159" s="242" t="s">
        <v>1596</v>
      </c>
      <c r="T159" s="243">
        <v>46067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240" t="s">
        <v>1008</v>
      </c>
      <c r="Q160" s="241" t="s">
        <v>1005</v>
      </c>
      <c r="R160" s="242" t="s">
        <v>1593</v>
      </c>
      <c r="S160" s="242" t="s">
        <v>1596</v>
      </c>
      <c r="T160" s="243">
        <v>46067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240" t="s">
        <v>1008</v>
      </c>
      <c r="Q161" s="241" t="s">
        <v>1005</v>
      </c>
      <c r="R161" s="242" t="s">
        <v>1593</v>
      </c>
      <c r="S161" s="242" t="s">
        <v>1596</v>
      </c>
      <c r="T161" s="243">
        <v>46067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240" t="s">
        <v>1008</v>
      </c>
      <c r="Q162" s="241" t="s">
        <v>1005</v>
      </c>
      <c r="R162" s="242" t="s">
        <v>1593</v>
      </c>
      <c r="S162" s="242" t="s">
        <v>1597</v>
      </c>
      <c r="T162" s="243">
        <v>46067</v>
      </c>
      <c r="U162" s="98">
        <f ca="1">_xlfn.XLOOKUP(G162&amp;$U$3,BS_CONTROLE[CHAVE],BS_CONTROLE[Quantidade_11],"-")</f>
        <v>0</v>
      </c>
      <c r="V162" s="98">
        <f ca="1">_xlfn.XLOOKUP(G162&amp;$V$3,BS_CONTROLE[CHAVE],BS_CONTROLE[Quantidade_11],"-")</f>
        <v>0</v>
      </c>
      <c r="W162" s="98">
        <f ca="1">_xlfn.XLOOKUP(G162&amp;$W$3,BS_CONTROLE[CHAVE],BS_CONTROLE[Quantidade_11],"-")</f>
        <v>1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240" t="s">
        <v>1008</v>
      </c>
      <c r="Q163" s="241" t="s">
        <v>1005</v>
      </c>
      <c r="R163" s="242" t="s">
        <v>1593</v>
      </c>
      <c r="S163" s="242" t="s">
        <v>1597</v>
      </c>
      <c r="T163" s="243">
        <v>46067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3</v>
      </c>
      <c r="V164" s="98" t="str">
        <f ca="1">_xlfn.XLOOKUP(G164&amp;$V$3,BS_CONTROLE[CHAVE],BS_CONTROLE[Quantidade_11],"-")</f>
        <v>-</v>
      </c>
      <c r="W164" s="98">
        <f ca="1">_xlfn.XLOOKUP(G164&amp;$W$3,BS_CONTROLE[CHAVE],BS_CONTROLE[Quantidade_11],"-")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250</v>
      </c>
      <c r="W166" s="98">
        <f ca="1">_xlfn.XLOOKUP(G166&amp;$W$3,BS_CONTROLE[CHAVE],BS_CONTROLE[Quantidade_11],"-")</f>
        <v>210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>
        <f ca="1">_xlfn.XLOOKUP(G168&amp;$U$3,BS_CONTROLE[CHAVE],BS_CONTROLE[Quantidade_11],"-")</f>
        <v>857</v>
      </c>
      <c r="V168" s="98">
        <f ca="1">_xlfn.XLOOKUP(G168&amp;$V$3,BS_CONTROLE[CHAVE],BS_CONTROLE[Quantidade_11],"-")</f>
        <v>15</v>
      </c>
      <c r="W168" s="98">
        <f ca="1">_xlfn.XLOOKUP(G168&amp;$W$3,BS_CONTROLE[CHAVE],BS_CONTROLE[Quantidade_11],"-")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4" dateTimeGrouping="day"/>
      </filters>
    </filterColumn>
    <filterColumn colId="6">
      <filters>
        <filter val="V86"/>
      </filters>
    </filterColumn>
  </autoFilter>
  <mergeCells count="4">
    <mergeCell ref="A2:C2"/>
    <mergeCell ref="P2:Q2"/>
    <mergeCell ref="U2:W2"/>
    <mergeCell ref="P148:Q148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8" t="s">
        <v>1598</v>
      </c>
      <c r="C2" s="278"/>
      <c r="D2" s="278"/>
      <c r="E2" s="278"/>
      <c r="F2" s="278"/>
      <c r="G2" s="278"/>
    </row>
    <row r="3" spans="2:7">
      <c r="B3" s="279"/>
      <c r="C3" s="279"/>
      <c r="D3" s="279"/>
      <c r="E3" s="279"/>
      <c r="F3" s="279"/>
      <c r="G3" s="279"/>
    </row>
    <row r="4" spans="2:7" ht="40.5">
      <c r="B4" s="191" t="s">
        <v>1599</v>
      </c>
      <c r="C4" s="191" t="s">
        <v>1600</v>
      </c>
      <c r="D4" s="191" t="s">
        <v>1601</v>
      </c>
      <c r="E4" s="191" t="s">
        <v>1602</v>
      </c>
      <c r="F4" s="191" t="s">
        <v>366</v>
      </c>
      <c r="G4" s="191" t="s">
        <v>1603</v>
      </c>
    </row>
    <row r="5" spans="2:7">
      <c r="B5" s="192" t="s">
        <v>1604</v>
      </c>
      <c r="C5" s="192">
        <v>309525</v>
      </c>
      <c r="D5" s="192" t="s">
        <v>1605</v>
      </c>
      <c r="E5" s="192" t="s">
        <v>249</v>
      </c>
      <c r="F5" s="192" t="s">
        <v>1606</v>
      </c>
      <c r="G5" s="193">
        <v>46296</v>
      </c>
    </row>
    <row r="6" spans="2:7">
      <c r="B6" s="192" t="s">
        <v>1607</v>
      </c>
      <c r="C6" s="192">
        <v>257410</v>
      </c>
      <c r="D6" s="192" t="s">
        <v>1608</v>
      </c>
      <c r="E6" s="192" t="s">
        <v>249</v>
      </c>
      <c r="F6" s="192" t="s">
        <v>1606</v>
      </c>
      <c r="G6" s="193"/>
    </row>
    <row r="7" spans="2:7">
      <c r="B7" s="192" t="s">
        <v>1481</v>
      </c>
      <c r="C7" s="192">
        <v>256875</v>
      </c>
      <c r="D7" s="192" t="s">
        <v>1609</v>
      </c>
      <c r="E7" s="192" t="s">
        <v>249</v>
      </c>
      <c r="F7" s="192" t="s">
        <v>1606</v>
      </c>
      <c r="G7" s="193">
        <v>46296</v>
      </c>
    </row>
    <row r="8" spans="2:7">
      <c r="B8" s="192" t="s">
        <v>1610</v>
      </c>
      <c r="C8" s="192">
        <v>257278</v>
      </c>
      <c r="D8" s="192" t="s">
        <v>1611</v>
      </c>
      <c r="E8" s="192" t="s">
        <v>240</v>
      </c>
      <c r="F8" s="192" t="s">
        <v>1612</v>
      </c>
      <c r="G8" s="193">
        <v>46235</v>
      </c>
    </row>
    <row r="9" spans="2:7">
      <c r="B9" s="192" t="s">
        <v>1613</v>
      </c>
      <c r="C9" s="192">
        <v>261794</v>
      </c>
      <c r="D9" s="192" t="s">
        <v>1614</v>
      </c>
      <c r="E9" s="192" t="s">
        <v>240</v>
      </c>
      <c r="F9" s="192" t="s">
        <v>1612</v>
      </c>
      <c r="G9" s="193">
        <v>46082</v>
      </c>
    </row>
    <row r="10" spans="2:7">
      <c r="B10" s="192" t="s">
        <v>1615</v>
      </c>
      <c r="C10" s="192">
        <v>257033</v>
      </c>
      <c r="D10" s="192" t="s">
        <v>1616</v>
      </c>
      <c r="E10" s="192" t="s">
        <v>240</v>
      </c>
      <c r="F10" s="192" t="s">
        <v>480</v>
      </c>
      <c r="G10" s="192" t="s">
        <v>1617</v>
      </c>
    </row>
    <row r="11" spans="2:7">
      <c r="B11" s="192" t="s">
        <v>1618</v>
      </c>
      <c r="C11" s="192">
        <v>396578</v>
      </c>
      <c r="D11" s="192" t="s">
        <v>1619</v>
      </c>
      <c r="E11" s="192" t="s">
        <v>240</v>
      </c>
      <c r="F11" s="192" t="s">
        <v>480</v>
      </c>
      <c r="G11" s="192" t="s">
        <v>1617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80" t="s">
        <v>1620</v>
      </c>
      <c r="D5" s="281"/>
      <c r="E5" s="281"/>
      <c r="F5" s="281"/>
      <c r="G5" s="281"/>
      <c r="H5" s="281"/>
      <c r="I5" s="281"/>
      <c r="J5" s="282"/>
      <c r="K5" s="283" t="s">
        <v>1621</v>
      </c>
      <c r="L5" s="284"/>
      <c r="M5" s="284"/>
      <c r="N5" s="284"/>
      <c r="O5" s="285" t="s">
        <v>1622</v>
      </c>
      <c r="P5" s="286"/>
      <c r="Q5" s="287"/>
    </row>
    <row r="6" spans="1:17" s="81" customFormat="1" ht="15.75" customHeight="1">
      <c r="A6" s="75" t="s">
        <v>1590</v>
      </c>
      <c r="B6" s="82" t="s">
        <v>1589</v>
      </c>
      <c r="C6" s="83" t="s">
        <v>1211</v>
      </c>
      <c r="D6" s="84" t="s">
        <v>1212</v>
      </c>
      <c r="E6" s="83" t="s">
        <v>1623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1624</v>
      </c>
      <c r="M6" s="116" t="s">
        <v>29</v>
      </c>
      <c r="N6" s="117" t="s">
        <v>1206</v>
      </c>
      <c r="O6" s="165" t="s">
        <v>1249</v>
      </c>
      <c r="P6" s="128"/>
      <c r="Q6" s="139" t="s">
        <v>1625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1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0</v>
      </c>
      <c r="P170" s="78"/>
      <c r="Q170" s="120" t="str">
        <f>IF($A$2=1,IF(FN_MC!BJ150="","*",FN_MC!BJ150),IF(FN_MC!BK150="","*",FN_MC!BK150))</f>
        <v>*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0</v>
      </c>
      <c r="P171" s="78"/>
      <c r="Q171" s="120" t="str">
        <f>IF($A$2=1,IF(FN_MC!BJ152="","*",FN_MC!BJ152),IF(FN_MC!BK152="","*",FN_MC!BK152))</f>
        <v>*</v>
      </c>
    </row>
    <row r="172" spans="1:17" hidden="1">
      <c r="A172" s="85">
        <f>IF(FN_MC!B154="","*",FN_MC!B154)</f>
        <v>46067</v>
      </c>
      <c r="B172" s="86" t="str">
        <f>IF(FN_MC!X154="","*",FN_MC!X154)</f>
        <v>Oportunidade</v>
      </c>
      <c r="C172" s="87" t="str">
        <f>IF(FN_MC!S154="","*",FN_MC!S154)</f>
        <v>FERRONORTE</v>
      </c>
      <c r="D172" s="87" t="str">
        <f>IF(FN_MC!T154="","*",FN_MC!T154)</f>
        <v>TCS-TGR</v>
      </c>
      <c r="E172" s="87" t="str">
        <f>IF(FN_MC!D154="","*",FN_MC!D154)</f>
        <v>ELSON (TF-526)</v>
      </c>
      <c r="F172" s="87" t="str">
        <f>IF(FN_MC!H154="","*",FN_MC!H154)</f>
        <v>TIP1</v>
      </c>
      <c r="G172" s="87" t="str">
        <f>IF(FN_MC!M154="","*",FN_MC!M154)</f>
        <v>TIP</v>
      </c>
      <c r="H172" s="125">
        <f>IF(FN_MC!K154="","*",FN_MC!K154)</f>
        <v>396.94</v>
      </c>
      <c r="I172" s="110">
        <f>IF(FN_MC!O154="","*",FN_MC!O154)</f>
        <v>0.375</v>
      </c>
      <c r="J172" s="110">
        <f>IF(FN_MC!P154="","*",FN_MC!P154)</f>
        <v>6.25E-2</v>
      </c>
      <c r="K172" s="118" t="str">
        <f>IF(FN_MC!AK154="","*",FN_MC!AK154)</f>
        <v>TIP1</v>
      </c>
      <c r="L172" s="118" t="str">
        <f>IF(FN_MC!AM154="","*",FN_MC!AM154)</f>
        <v>TIP</v>
      </c>
      <c r="M172" s="118">
        <f>IF(FN_MC!AP154="","*",FN_MC!AP154)</f>
        <v>396.94</v>
      </c>
      <c r="N172" s="118" t="str">
        <f>IF(FN_MC!AM154="","*",FN_MC!AM154)</f>
        <v>TIP</v>
      </c>
      <c r="O172" s="136">
        <f>FN_MC!BH154</f>
        <v>0</v>
      </c>
      <c r="P172" s="78"/>
      <c r="Q172" s="120" t="str">
        <f>IF($A$2=1,IF(FN_MC!BJ154="","*",FN_MC!BJ154),IF(FN_MC!BK154="","*",FN_MC!BK154))</f>
        <v>*</v>
      </c>
    </row>
    <row r="173" spans="1:17" hidden="1">
      <c r="A173" s="85" t="str">
        <f>IF(FN_MC!B155="","*",FN_MC!B155)</f>
        <v>*</v>
      </c>
      <c r="B173" s="86" t="str">
        <f>IF(FN_MC!X155="","*",FN_MC!X155)</f>
        <v>*</v>
      </c>
      <c r="C173" s="87" t="str">
        <f>IF(FN_MC!S155="","*",FN_MC!S155)</f>
        <v>-</v>
      </c>
      <c r="D173" s="87" t="str">
        <f>IF(FN_MC!T155="","*",FN_MC!T155)</f>
        <v>-</v>
      </c>
      <c r="E173" s="87" t="str">
        <f>IF(FN_MC!D155="","*",FN_MC!D155)</f>
        <v>*</v>
      </c>
      <c r="F173" s="87" t="str">
        <f>IF(FN_MC!H155="","*",FN_MC!H155)</f>
        <v>*</v>
      </c>
      <c r="G173" s="87" t="str">
        <f>IF(FN_MC!M155="","*",FN_MC!M155)</f>
        <v>-</v>
      </c>
      <c r="H173" s="125" t="str">
        <f>IF(FN_MC!K155="","*",FN_MC!K155)</f>
        <v>*</v>
      </c>
      <c r="I173" s="110" t="str">
        <f>IF(FN_MC!O155="","*",FN_MC!O155)</f>
        <v>*</v>
      </c>
      <c r="J173" s="110" t="str">
        <f>IF(FN_MC!P155="","*",FN_MC!P155)</f>
        <v>*</v>
      </c>
      <c r="K173" s="118" t="str">
        <f>IF(FN_MC!AK155="","*",FN_MC!AK155)</f>
        <v>-</v>
      </c>
      <c r="L173" s="118" t="str">
        <f>IF(FN_MC!AM155="","*",FN_MC!AM155)</f>
        <v>-</v>
      </c>
      <c r="M173" s="118" t="str">
        <f>IF(FN_MC!AP155="","*",FN_MC!AP155)</f>
        <v>-</v>
      </c>
      <c r="N173" s="118" t="str">
        <f>IF(FN_MC!AM155="","*",FN_MC!AM155)</f>
        <v>-</v>
      </c>
      <c r="O173" s="136">
        <f>FN_MC!BH155</f>
        <v>0</v>
      </c>
      <c r="P173" s="78"/>
      <c r="Q173" s="120" t="str">
        <f>IF($A$2=1,IF(FN_MC!BJ155="","*",FN_MC!BJ155),IF(FN_MC!BK155="","*",FN_MC!BK155))</f>
        <v>*</v>
      </c>
    </row>
    <row r="174" spans="1:17" hidden="1">
      <c r="A174" s="85" t="str">
        <f>IF(FN_MC!B156="","*",FN_MC!B156)</f>
        <v>*</v>
      </c>
      <c r="B174" s="86" t="str">
        <f>IF(FN_MC!X156="","*",FN_MC!X156)</f>
        <v>*</v>
      </c>
      <c r="C174" s="87" t="str">
        <f>IF(FN_MC!S156="","*",FN_MC!S156)</f>
        <v>-</v>
      </c>
      <c r="D174" s="87" t="str">
        <f>IF(FN_MC!T156="","*",FN_MC!T156)</f>
        <v>-</v>
      </c>
      <c r="E174" s="87" t="str">
        <f>IF(FN_MC!D156="","*",FN_MC!D156)</f>
        <v>*</v>
      </c>
      <c r="F174" s="87" t="str">
        <f>IF(FN_MC!H156="","*",FN_MC!H156)</f>
        <v>*</v>
      </c>
      <c r="G174" s="87" t="str">
        <f>IF(FN_MC!M156="","*",FN_MC!M156)</f>
        <v>-</v>
      </c>
      <c r="H174" s="125" t="str">
        <f>IF(FN_MC!K156="","*",FN_MC!K156)</f>
        <v>*</v>
      </c>
      <c r="I174" s="110" t="str">
        <f>IF(FN_MC!O156="","*",FN_MC!O156)</f>
        <v>*</v>
      </c>
      <c r="J174" s="110" t="str">
        <f>IF(FN_MC!P156="","*",FN_MC!P156)</f>
        <v>*</v>
      </c>
      <c r="K174" s="118" t="str">
        <f>IF(FN_MC!AK156="","*",FN_MC!AK156)</f>
        <v>-</v>
      </c>
      <c r="L174" s="118" t="str">
        <f>IF(FN_MC!AM156="","*",FN_MC!AM156)</f>
        <v>-</v>
      </c>
      <c r="M174" s="118" t="str">
        <f>IF(FN_MC!AP156="","*",FN_MC!AP156)</f>
        <v>-</v>
      </c>
      <c r="N174" s="118" t="str">
        <f>IF(FN_MC!AM156="","*",FN_MC!AM156)</f>
        <v>-</v>
      </c>
      <c r="O174" s="136">
        <f>FN_MC!BH156</f>
        <v>0</v>
      </c>
      <c r="P174" s="78"/>
      <c r="Q174" s="120" t="str">
        <f>IF($A$2=1,IF(FN_MC!BJ156="","*",FN_MC!BJ156),IF(FN_MC!BK156="","*",FN_MC!BK156))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0</v>
      </c>
      <c r="P175" s="78"/>
      <c r="Q175" s="120" t="str">
        <f>IF($A$2=1,IF(FN_MC!BJ157="","*",FN_MC!BJ157),IF(FN_MC!BK157="","*",FN_MC!BK157))</f>
        <v>*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2026-02-14T04:18:53Z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