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0577" documentId="120_S{118792C3-22EF-5104-A093-F22BFE3913F3}" xr6:coauthVersionLast="47" xr6:coauthVersionMax="47" xr10:uidLastSave="{00499666-3F39-4156-8A21-0484F4A01C95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6" hidden="1">'CONTROLE D'!$A$6:$P$8</definedName>
    <definedName name="_xlnm._FilterDatabase" localSheetId="8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0" i="15" l="1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/>
  <c r="L62" i="15" s="1"/>
  <c r="M65" i="1" a="1"/>
  <c r="M65" i="1"/>
  <c r="K62" i="15" s="1"/>
  <c r="N63" i="1" a="1"/>
  <c r="N63" i="1"/>
  <c r="L60" i="15" s="1"/>
  <c r="M63" i="1" a="1"/>
  <c r="M63" i="1"/>
  <c r="K60" i="15" s="1"/>
  <c r="N62" i="1" a="1"/>
  <c r="N62" i="1"/>
  <c r="L59" i="15" s="1"/>
  <c r="M62" i="1" a="1"/>
  <c r="M62" i="1"/>
  <c r="K59" i="15" s="1"/>
  <c r="M74" i="1" a="1"/>
  <c r="M74" i="1"/>
  <c r="K71" i="15" s="1"/>
  <c r="M73" i="1" a="1"/>
  <c r="M73" i="1"/>
  <c r="K70" i="15" s="1"/>
  <c r="M68" i="1" a="1"/>
  <c r="M68" i="1"/>
  <c r="K65" i="15" s="1"/>
  <c r="M69" i="1" a="1"/>
  <c r="M69" i="1"/>
  <c r="K66" i="15" s="1"/>
  <c r="N69" i="1" a="1"/>
  <c r="N69" i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/>
  <c r="M46" i="1" a="1"/>
  <c r="M46" i="1"/>
  <c r="K43" i="15" s="1"/>
  <c r="N46" i="1" a="1"/>
  <c r="N46" i="1"/>
  <c r="L43" i="15" s="1"/>
  <c r="M40" i="1" a="1"/>
  <c r="M40" i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E28" i="1" a="1"/>
  <c r="BE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/>
  <c r="D4" i="15" s="1"/>
  <c r="T7" i="1" a="1"/>
  <c r="T7" i="1"/>
  <c r="E4" i="15" s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BB7" i="1"/>
  <c r="BE7" i="1" a="1"/>
  <c r="BE7" i="1"/>
  <c r="BR7" i="1"/>
  <c r="BS7" i="1"/>
  <c r="BT7" i="1"/>
  <c r="A8" i="1"/>
  <c r="C8" i="1"/>
  <c r="G8" i="1"/>
  <c r="M8" i="1" a="1"/>
  <c r="M8" i="1"/>
  <c r="K5" i="15" s="1"/>
  <c r="N8" i="1" a="1"/>
  <c r="N8" i="1"/>
  <c r="L5" i="15" s="1"/>
  <c r="R8" i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E8" i="1" a="1"/>
  <c r="BE8" i="1"/>
  <c r="BR8" i="1"/>
  <c r="BS8" i="1"/>
  <c r="BT8" i="1"/>
  <c r="A9" i="1"/>
  <c r="C9" i="1"/>
  <c r="G9" i="1"/>
  <c r="M9" i="1" a="1"/>
  <c r="M9" i="1"/>
  <c r="K6" i="15" s="1"/>
  <c r="N9" i="1" a="1"/>
  <c r="N9" i="1"/>
  <c r="L6" i="15" s="1"/>
  <c r="R9" i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BB9" i="1"/>
  <c r="BE9" i="1" a="1"/>
  <c r="BE9" i="1"/>
  <c r="BR9" i="1"/>
  <c r="BS9" i="1"/>
  <c r="BT9" i="1"/>
  <c r="A10" i="1"/>
  <c r="C10" i="1"/>
  <c r="G10" i="1"/>
  <c r="M10" i="1" a="1"/>
  <c r="M10" i="1"/>
  <c r="K7" i="15" s="1"/>
  <c r="N10" i="1" a="1"/>
  <c r="N10" i="1"/>
  <c r="L7" i="15" s="1"/>
  <c r="R10" i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BB10" i="1"/>
  <c r="BE10" i="1" a="1"/>
  <c r="BE10" i="1"/>
  <c r="BR10" i="1"/>
  <c r="BS10" i="1"/>
  <c r="BT10" i="1"/>
  <c r="A11" i="1"/>
  <c r="C11" i="1"/>
  <c r="G11" i="1"/>
  <c r="M11" i="1" a="1"/>
  <c r="M11" i="1"/>
  <c r="K8" i="15" s="1"/>
  <c r="N11" i="1" a="1"/>
  <c r="N11" i="1"/>
  <c r="L8" i="15" s="1"/>
  <c r="R11" i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BB11" i="1"/>
  <c r="BE11" i="1" a="1"/>
  <c r="BE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BB13" i="1"/>
  <c r="BE13" i="1" a="1"/>
  <c r="BE13" i="1"/>
  <c r="BR13" i="1"/>
  <c r="BS13" i="1"/>
  <c r="BT13" i="1"/>
  <c r="A14" i="1"/>
  <c r="C14" i="1"/>
  <c r="G14" i="1"/>
  <c r="R14" i="1"/>
  <c r="R11" i="15" s="1"/>
  <c r="S14" i="1" a="1"/>
  <c r="S14" i="1"/>
  <c r="D11" i="15" s="1"/>
  <c r="T14" i="1" a="1"/>
  <c r="T14" i="1"/>
  <c r="E11" i="15" s="1"/>
  <c r="U14" i="1" a="1"/>
  <c r="U14" i="1"/>
  <c r="AI14" i="1"/>
  <c r="AJ14" i="1"/>
  <c r="K15" i="10"/>
  <c r="AO14" i="1"/>
  <c r="M15" i="10"/>
  <c r="BB14" i="1"/>
  <c r="BE14" i="1" a="1"/>
  <c r="BE14" i="1"/>
  <c r="BR14" i="1"/>
  <c r="BS14" i="1"/>
  <c r="BT14" i="1"/>
  <c r="A15" i="1"/>
  <c r="C15" i="1"/>
  <c r="G15" i="1"/>
  <c r="R15" i="1"/>
  <c r="R12" i="15" s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BB15" i="1"/>
  <c r="BE15" i="1" a="1"/>
  <c r="BE15" i="1"/>
  <c r="BR15" i="1"/>
  <c r="BS15" i="1"/>
  <c r="BT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BB16" i="1"/>
  <c r="BE16" i="1" a="1"/>
  <c r="BE16" i="1"/>
  <c r="BR16" i="1"/>
  <c r="BS16" i="1"/>
  <c r="BT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BB17" i="1"/>
  <c r="BE17" i="1" a="1"/>
  <c r="BE17" i="1"/>
  <c r="BR17" i="1"/>
  <c r="BS17" i="1"/>
  <c r="BT17" i="1"/>
  <c r="A18" i="1"/>
  <c r="C18" i="1"/>
  <c r="G18" i="1"/>
  <c r="M18" i="1" a="1"/>
  <c r="M18" i="1"/>
  <c r="K15" i="15" s="1"/>
  <c r="N18" i="1" a="1"/>
  <c r="N18" i="1"/>
  <c r="L15" i="15" s="1"/>
  <c r="R18" i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BB18" i="1"/>
  <c r="BE18" i="1" a="1"/>
  <c r="BE18" i="1"/>
  <c r="BR18" i="1"/>
  <c r="BS18" i="1"/>
  <c r="BT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BB19" i="1"/>
  <c r="BE19" i="1" a="1"/>
  <c r="BE19" i="1"/>
  <c r="BR19" i="1"/>
  <c r="BS19" i="1"/>
  <c r="BT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BB20" i="1"/>
  <c r="BE20" i="1" a="1"/>
  <c r="BE20" i="1"/>
  <c r="BR20" i="1"/>
  <c r="BS20" i="1"/>
  <c r="BT20" i="1"/>
  <c r="A21" i="1"/>
  <c r="C21" i="1"/>
  <c r="G21" i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BB21" i="1"/>
  <c r="BE21" i="1" a="1"/>
  <c r="BE21" i="1"/>
  <c r="BR21" i="1"/>
  <c r="BS21" i="1"/>
  <c r="BT21" i="1"/>
  <c r="A22" i="1"/>
  <c r="C22" i="1"/>
  <c r="G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BB22" i="1"/>
  <c r="BE22" i="1" a="1"/>
  <c r="BE22" i="1"/>
  <c r="BR22" i="1"/>
  <c r="BS22" i="1"/>
  <c r="BT22" i="1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BB23" i="1"/>
  <c r="BE23" i="1" a="1"/>
  <c r="BE23" i="1"/>
  <c r="BR23" i="1"/>
  <c r="BS23" i="1"/>
  <c r="BT23" i="1"/>
  <c r="A24" i="1"/>
  <c r="C24" i="1"/>
  <c r="G24" i="1"/>
  <c r="M24" i="1" a="1"/>
  <c r="M24" i="1"/>
  <c r="K21" i="15" s="1"/>
  <c r="N24" i="1" a="1"/>
  <c r="N24" i="1"/>
  <c r="L21" i="15" s="1"/>
  <c r="R24" i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BB24" i="1"/>
  <c r="BE24" i="1" a="1"/>
  <c r="BE24" i="1"/>
  <c r="BR24" i="1"/>
  <c r="BS24" i="1"/>
  <c r="BT24" i="1"/>
  <c r="A25" i="1"/>
  <c r="C25" i="1"/>
  <c r="G25" i="1"/>
  <c r="M25" i="1" a="1"/>
  <c r="M25" i="1"/>
  <c r="K22" i="15" s="1"/>
  <c r="N25" i="1" a="1"/>
  <c r="N25" i="1"/>
  <c r="L22" i="15" s="1"/>
  <c r="R25" i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BB25" i="1"/>
  <c r="BE25" i="1" a="1"/>
  <c r="BE25" i="1"/>
  <c r="BR25" i="1"/>
  <c r="BS25" i="1"/>
  <c r="BT25" i="1"/>
  <c r="A26" i="1"/>
  <c r="C26" i="1"/>
  <c r="G26" i="1"/>
  <c r="M26" i="1" a="1"/>
  <c r="M26" i="1"/>
  <c r="K23" i="15" s="1"/>
  <c r="N26" i="1" a="1"/>
  <c r="N26" i="1"/>
  <c r="L23" i="15" s="1"/>
  <c r="R26" i="1"/>
  <c r="R23" i="15" s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BB26" i="1"/>
  <c r="BE26" i="1" a="1"/>
  <c r="BE26" i="1"/>
  <c r="BR26" i="1"/>
  <c r="BS26" i="1"/>
  <c r="BT26" i="1"/>
  <c r="A27" i="1"/>
  <c r="C27" i="1"/>
  <c r="G27" i="1"/>
  <c r="R27" i="1"/>
  <c r="R24" i="15" s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BB27" i="1"/>
  <c r="BE27" i="1" a="1"/>
  <c r="BE27" i="1"/>
  <c r="BR27" i="1"/>
  <c r="BS27" i="1"/>
  <c r="BT27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BB29" i="1"/>
  <c r="BE29" i="1" a="1"/>
  <c r="BE29" i="1"/>
  <c r="BR29" i="1"/>
  <c r="BS29" i="1"/>
  <c r="BT29" i="1"/>
  <c r="A30" i="1"/>
  <c r="C30" i="1"/>
  <c r="G30" i="1"/>
  <c r="R30" i="1"/>
  <c r="R27" i="15" s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BB30" i="1"/>
  <c r="BE30" i="1" a="1"/>
  <c r="BE30" i="1"/>
  <c r="BR30" i="1"/>
  <c r="BS30" i="1"/>
  <c r="BT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BB31" i="1"/>
  <c r="BE31" i="1" a="1"/>
  <c r="BE31" i="1"/>
  <c r="BR31" i="1"/>
  <c r="BS31" i="1"/>
  <c r="BT31" i="1"/>
  <c r="A32" i="1"/>
  <c r="C32" i="1"/>
  <c r="G32" i="1"/>
  <c r="M32" i="1" a="1"/>
  <c r="M32" i="1"/>
  <c r="K29" i="15" s="1"/>
  <c r="N32" i="1" a="1"/>
  <c r="N32" i="1"/>
  <c r="L29" i="15" s="1"/>
  <c r="R32" i="1"/>
  <c r="S32" i="1" a="1"/>
  <c r="S32" i="1"/>
  <c r="D29" i="15" s="1"/>
  <c r="T32" i="1" a="1"/>
  <c r="T32" i="1"/>
  <c r="E29" i="15" s="1"/>
  <c r="U32" i="1" a="1"/>
  <c r="U32" i="1"/>
  <c r="AI32" i="1"/>
  <c r="AJ32" i="1"/>
  <c r="AK32" i="1"/>
  <c r="K32" i="10" s="1"/>
  <c r="AL32" i="1"/>
  <c r="AM32" i="1"/>
  <c r="AN32" i="1"/>
  <c r="AO32" i="1"/>
  <c r="AP32" i="1"/>
  <c r="M32" i="10" s="1"/>
  <c r="AQ32" i="1"/>
  <c r="BB32" i="1"/>
  <c r="BE32" i="1" a="1"/>
  <c r="BE32" i="1"/>
  <c r="BR32" i="1"/>
  <c r="BS32" i="1"/>
  <c r="BT32" i="1"/>
  <c r="A33" i="1"/>
  <c r="C33" i="1"/>
  <c r="G33" i="1"/>
  <c r="R33" i="1"/>
  <c r="R30" i="15" s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K33" i="10" s="1"/>
  <c r="AL33" i="1"/>
  <c r="AM33" i="1"/>
  <c r="AN33" i="1"/>
  <c r="AO33" i="1"/>
  <c r="AP33" i="1"/>
  <c r="M33" i="10" s="1"/>
  <c r="AQ33" i="1"/>
  <c r="BB33" i="1"/>
  <c r="BE33" i="1" a="1"/>
  <c r="BE33" i="1"/>
  <c r="BR33" i="1"/>
  <c r="BS33" i="1"/>
  <c r="BT33" i="1"/>
  <c r="A34" i="1"/>
  <c r="C34" i="1"/>
  <c r="G34" i="1"/>
  <c r="R34" i="1"/>
  <c r="R31" i="15" s="1"/>
  <c r="S34" i="1" a="1"/>
  <c r="S34" i="1"/>
  <c r="D31" i="15" s="1"/>
  <c r="T34" i="1" a="1"/>
  <c r="T34" i="1"/>
  <c r="E31" i="15" s="1"/>
  <c r="U34" i="1" a="1"/>
  <c r="U34" i="1"/>
  <c r="AI34" i="1"/>
  <c r="AJ34" i="1"/>
  <c r="AK34" i="1"/>
  <c r="K34" i="10" s="1"/>
  <c r="AL34" i="1"/>
  <c r="AM34" i="1"/>
  <c r="AN34" i="1"/>
  <c r="AO34" i="1"/>
  <c r="AP34" i="1"/>
  <c r="M34" i="10" s="1"/>
  <c r="AQ34" i="1"/>
  <c r="BB34" i="1"/>
  <c r="BE34" i="1" a="1"/>
  <c r="BE34" i="1"/>
  <c r="BR34" i="1"/>
  <c r="BS34" i="1"/>
  <c r="BT34" i="1"/>
  <c r="A35" i="1"/>
  <c r="C35" i="1"/>
  <c r="G35" i="1"/>
  <c r="R35" i="1"/>
  <c r="R32" i="15" s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K35" i="10" s="1"/>
  <c r="AL35" i="1"/>
  <c r="AM35" i="1"/>
  <c r="AN35" i="1"/>
  <c r="AO35" i="1"/>
  <c r="AP35" i="1"/>
  <c r="M35" i="10" s="1"/>
  <c r="AQ35" i="1"/>
  <c r="BB35" i="1"/>
  <c r="BE35" i="1" a="1"/>
  <c r="BE35" i="1"/>
  <c r="BR35" i="1"/>
  <c r="BS35" i="1"/>
  <c r="BT35" i="1"/>
  <c r="A36" i="1"/>
  <c r="C36" i="1"/>
  <c r="G36" i="1"/>
  <c r="R36" i="1"/>
  <c r="R33" i="15" s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K36" i="10" s="1"/>
  <c r="AL36" i="1"/>
  <c r="AM36" i="1"/>
  <c r="AN36" i="1"/>
  <c r="AO36" i="1"/>
  <c r="AP36" i="1"/>
  <c r="M36" i="10" s="1"/>
  <c r="AQ36" i="1"/>
  <c r="BB36" i="1"/>
  <c r="BE36" i="1" a="1"/>
  <c r="BE36" i="1"/>
  <c r="BR36" i="1"/>
  <c r="BS36" i="1"/>
  <c r="BT36" i="1"/>
  <c r="A37" i="1"/>
  <c r="C37" i="1"/>
  <c r="G37" i="1"/>
  <c r="R37" i="1"/>
  <c r="R34" i="15" s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K37" i="10" s="1"/>
  <c r="AL37" i="1"/>
  <c r="AM37" i="1"/>
  <c r="AN37" i="1"/>
  <c r="AO37" i="1"/>
  <c r="AP37" i="1"/>
  <c r="M37" i="10" s="1"/>
  <c r="AQ37" i="1"/>
  <c r="BB37" i="1"/>
  <c r="BE37" i="1" a="1"/>
  <c r="BE37" i="1"/>
  <c r="BR37" i="1"/>
  <c r="BS37" i="1"/>
  <c r="BT37" i="1"/>
  <c r="A38" i="1"/>
  <c r="C38" i="1"/>
  <c r="G38" i="1"/>
  <c r="R38" i="1"/>
  <c r="R35" i="15" s="1"/>
  <c r="S38" i="1" a="1"/>
  <c r="S38" i="1"/>
  <c r="D35" i="15" s="1"/>
  <c r="T38" i="1" a="1"/>
  <c r="T38" i="1"/>
  <c r="E35" i="15" s="1"/>
  <c r="U38" i="1" a="1"/>
  <c r="U38" i="1"/>
  <c r="AI38" i="1"/>
  <c r="AJ38" i="1"/>
  <c r="AK38" i="1"/>
  <c r="K38" i="10" s="1"/>
  <c r="AL38" i="1"/>
  <c r="AM38" i="1"/>
  <c r="AN38" i="1"/>
  <c r="AO38" i="1"/>
  <c r="AP38" i="1"/>
  <c r="M38" i="10" s="1"/>
  <c r="AQ38" i="1"/>
  <c r="BB38" i="1"/>
  <c r="BE38" i="1" a="1"/>
  <c r="BE38" i="1"/>
  <c r="BR38" i="1"/>
  <c r="BS38" i="1"/>
  <c r="BT38" i="1"/>
  <c r="A39" i="1"/>
  <c r="C39" i="1"/>
  <c r="G39" i="1"/>
  <c r="R39" i="1"/>
  <c r="R36" i="15" s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K39" i="10" s="1"/>
  <c r="AL39" i="1"/>
  <c r="AM39" i="1"/>
  <c r="AN39" i="1"/>
  <c r="AO39" i="1"/>
  <c r="AP39" i="1"/>
  <c r="M39" i="10" s="1"/>
  <c r="AQ39" i="1"/>
  <c r="BB39" i="1"/>
  <c r="BE39" i="1" a="1"/>
  <c r="BE39" i="1"/>
  <c r="BR39" i="1"/>
  <c r="BS39" i="1"/>
  <c r="BT39" i="1"/>
  <c r="A40" i="1"/>
  <c r="C40" i="1"/>
  <c r="G40" i="1"/>
  <c r="R40" i="1"/>
  <c r="R37" i="15" s="1"/>
  <c r="S40" i="1" a="1"/>
  <c r="S40" i="1"/>
  <c r="D37" i="15" s="1"/>
  <c r="T40" i="1" a="1"/>
  <c r="T40" i="1"/>
  <c r="E37" i="15" s="1"/>
  <c r="U40" i="1" a="1"/>
  <c r="U40" i="1"/>
  <c r="AI40" i="1"/>
  <c r="AJ40" i="1"/>
  <c r="AK40" i="1"/>
  <c r="K40" i="10" s="1"/>
  <c r="AL40" i="1"/>
  <c r="AM40" i="1"/>
  <c r="AN40" i="1"/>
  <c r="AO40" i="1"/>
  <c r="AP40" i="1"/>
  <c r="M40" i="10" s="1"/>
  <c r="AQ40" i="1"/>
  <c r="BB40" i="1"/>
  <c r="BE40" i="1" a="1"/>
  <c r="BE40" i="1"/>
  <c r="BR40" i="1"/>
  <c r="BS40" i="1"/>
  <c r="BT40" i="1"/>
  <c r="A41" i="1"/>
  <c r="C41" i="1"/>
  <c r="G41" i="1"/>
  <c r="M41" i="1" a="1"/>
  <c r="M41" i="1"/>
  <c r="K38" i="15" s="1"/>
  <c r="N41" i="1" a="1"/>
  <c r="N41" i="1"/>
  <c r="L38" i="15" s="1"/>
  <c r="R41" i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K41" i="10" s="1"/>
  <c r="AL41" i="1"/>
  <c r="AM41" i="1"/>
  <c r="AN41" i="1"/>
  <c r="AO41" i="1"/>
  <c r="AP41" i="1"/>
  <c r="M41" i="10" s="1"/>
  <c r="AQ41" i="1"/>
  <c r="BB41" i="1"/>
  <c r="BE41" i="1" a="1"/>
  <c r="BE41" i="1"/>
  <c r="BR41" i="1"/>
  <c r="BS41" i="1"/>
  <c r="BT41" i="1"/>
  <c r="A42" i="1"/>
  <c r="C42" i="1"/>
  <c r="G42" i="1"/>
  <c r="M42" i="1" a="1"/>
  <c r="M42" i="1"/>
  <c r="K39" i="15" s="1"/>
  <c r="N42" i="1" a="1"/>
  <c r="N42" i="1"/>
  <c r="L39" i="15" s="1"/>
  <c r="R42" i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K42" i="10" s="1"/>
  <c r="AL42" i="1"/>
  <c r="AM42" i="1"/>
  <c r="AN42" i="1"/>
  <c r="AO42" i="1"/>
  <c r="AP42" i="1"/>
  <c r="M42" i="10" s="1"/>
  <c r="AQ42" i="1"/>
  <c r="BB42" i="1"/>
  <c r="BE42" i="1" a="1"/>
  <c r="BE42" i="1"/>
  <c r="BR42" i="1"/>
  <c r="BS42" i="1"/>
  <c r="BT42" i="1"/>
  <c r="A43" i="1"/>
  <c r="C43" i="1"/>
  <c r="G43" i="1"/>
  <c r="M43" i="1" a="1"/>
  <c r="M43" i="1"/>
  <c r="K40" i="15" s="1"/>
  <c r="N43" i="1" a="1"/>
  <c r="N43" i="1"/>
  <c r="L40" i="15" s="1"/>
  <c r="R43" i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K43" i="10" s="1"/>
  <c r="AL43" i="1"/>
  <c r="AM43" i="1"/>
  <c r="AN43" i="1"/>
  <c r="AO43" i="1"/>
  <c r="AP43" i="1"/>
  <c r="M43" i="10" s="1"/>
  <c r="AQ43" i="1"/>
  <c r="BB43" i="1"/>
  <c r="BE43" i="1" a="1"/>
  <c r="BE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/>
  <c r="E42" i="15" s="1"/>
  <c r="U45" i="1" a="1"/>
  <c r="U45" i="1" s="1"/>
  <c r="AI45" i="1"/>
  <c r="AJ45" i="1"/>
  <c r="AK45" i="1"/>
  <c r="K45" i="10" s="1"/>
  <c r="AL45" i="1"/>
  <c r="AO45" i="1"/>
  <c r="BE45" i="1" s="1" a="1"/>
  <c r="BE45" i="1" s="1"/>
  <c r="AP45" i="1"/>
  <c r="M45" i="10" s="1"/>
  <c r="AQ45" i="1"/>
  <c r="BB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/>
  <c r="AI46" i="1"/>
  <c r="AJ46" i="1"/>
  <c r="AK46" i="1"/>
  <c r="K46" i="10" s="1"/>
  <c r="AL46" i="1"/>
  <c r="AM46" i="1"/>
  <c r="AN46" i="1"/>
  <c r="AO46" i="1"/>
  <c r="BE46" i="1" s="1" a="1"/>
  <c r="BE46" i="1" s="1"/>
  <c r="AP46" i="1"/>
  <c r="M46" i="10" s="1"/>
  <c r="AQ46" i="1"/>
  <c r="BB46" i="1"/>
  <c r="BR46" i="1"/>
  <c r="BS46" i="1"/>
  <c r="BT46" i="1"/>
  <c r="A47" i="1"/>
  <c r="C47" i="1"/>
  <c r="G47" i="1"/>
  <c r="R47" i="1"/>
  <c r="R44" i="15" s="1"/>
  <c r="U47" i="1" a="1"/>
  <c r="U47" i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/>
  <c r="AI48" i="1"/>
  <c r="AJ48" i="1"/>
  <c r="AK48" i="1"/>
  <c r="K48" i="10" s="1"/>
  <c r="AL48" i="1"/>
  <c r="AM48" i="1"/>
  <c r="AN48" i="1"/>
  <c r="AO48" i="1"/>
  <c r="AP48" i="1"/>
  <c r="M48" i="10" s="1"/>
  <c r="AQ48" i="1"/>
  <c r="BB48" i="1"/>
  <c r="BE48" i="1" a="1"/>
  <c r="BE48" i="1" s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AP51" i="1"/>
  <c r="M51" i="10" s="1"/>
  <c r="AQ51" i="1"/>
  <c r="BB51" i="1"/>
  <c r="BE51" i="1" a="1"/>
  <c r="BE51" i="1" s="1"/>
  <c r="BR51" i="1"/>
  <c r="BS51" i="1"/>
  <c r="BT51" i="1"/>
  <c r="A52" i="1"/>
  <c r="C52" i="1"/>
  <c r="G52" i="1"/>
  <c r="M52" i="1" a="1"/>
  <c r="M52" i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/>
  <c r="AI52" i="1"/>
  <c r="AJ52" i="1"/>
  <c r="AK52" i="1"/>
  <c r="K52" i="10" s="1"/>
  <c r="AL52" i="1"/>
  <c r="AO52" i="1"/>
  <c r="BE52" i="1" s="1" a="1"/>
  <c r="BE52" i="1" s="1"/>
  <c r="AP52" i="1"/>
  <c r="M52" i="10" s="1"/>
  <c r="AQ52" i="1"/>
  <c r="BB52" i="1"/>
  <c r="BR52" i="1"/>
  <c r="BS52" i="1"/>
  <c r="BT52" i="1"/>
  <c r="A53" i="1"/>
  <c r="C53" i="1"/>
  <c r="G53" i="1"/>
  <c r="R53" i="1"/>
  <c r="R50" i="15" s="1"/>
  <c r="S53" i="1" a="1"/>
  <c r="S53" i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AP53" i="1"/>
  <c r="M53" i="10" s="1"/>
  <c r="AQ53" i="1"/>
  <c r="BB53" i="1"/>
  <c r="BE53" i="1" a="1"/>
  <c r="BE53" i="1" s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/>
  <c r="E55" i="15" s="1"/>
  <c r="U58" i="1" a="1"/>
  <c r="U58" i="1" s="1"/>
  <c r="AI58" i="1"/>
  <c r="AJ58" i="1"/>
  <c r="AK58" i="1"/>
  <c r="K58" i="10" s="1"/>
  <c r="AL58" i="1"/>
  <c r="AO58" i="1"/>
  <c r="BE58" i="1" s="1" a="1"/>
  <c r="BE58" i="1" s="1"/>
  <c r="AP58" i="1"/>
  <c r="M58" i="10" s="1"/>
  <c r="AQ58" i="1"/>
  <c r="BB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AP60" i="1"/>
  <c r="M60" i="10" s="1"/>
  <c r="AQ60" i="1"/>
  <c r="BB60" i="1"/>
  <c r="BE60" i="1" a="1"/>
  <c r="BE60" i="1" s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/>
  <c r="E58" i="15" s="1"/>
  <c r="U61" i="1" a="1"/>
  <c r="U61" i="1" s="1"/>
  <c r="AI61" i="1"/>
  <c r="AJ61" i="1"/>
  <c r="AK61" i="1"/>
  <c r="K61" i="10" s="1"/>
  <c r="AL61" i="1"/>
  <c r="AM61" i="1"/>
  <c r="AN61" i="1"/>
  <c r="AO61" i="1"/>
  <c r="AP61" i="1"/>
  <c r="M61" i="10" s="1"/>
  <c r="AQ61" i="1"/>
  <c r="BB61" i="1"/>
  <c r="BE61" i="1" a="1"/>
  <c r="BE61" i="1" s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/>
  <c r="AI62" i="1"/>
  <c r="AJ62" i="1"/>
  <c r="AK62" i="1"/>
  <c r="K62" i="10" s="1"/>
  <c r="AL62" i="1"/>
  <c r="AM62" i="1"/>
  <c r="AN62" i="1"/>
  <c r="AO62" i="1"/>
  <c r="BE62" i="1" s="1" a="1"/>
  <c r="BE62" i="1" s="1"/>
  <c r="AP62" i="1"/>
  <c r="M62" i="10" s="1"/>
  <c r="AQ62" i="1"/>
  <c r="BB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AP63" i="1"/>
  <c r="M63" i="10" s="1"/>
  <c r="AQ63" i="1"/>
  <c r="BB63" i="1"/>
  <c r="BE63" i="1" a="1"/>
  <c r="BE63" i="1" s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/>
  <c r="E61" i="15" s="1"/>
  <c r="U64" i="1" a="1"/>
  <c r="U64" i="1" s="1"/>
  <c r="AI64" i="1"/>
  <c r="AJ64" i="1"/>
  <c r="AK64" i="1"/>
  <c r="K64" i="10" s="1"/>
  <c r="AL64" i="1"/>
  <c r="AM64" i="1"/>
  <c r="AN64" i="1"/>
  <c r="AO64" i="1"/>
  <c r="AP64" i="1"/>
  <c r="M64" i="10" s="1"/>
  <c r="AQ64" i="1"/>
  <c r="BB64" i="1"/>
  <c r="BE64" i="1" a="1"/>
  <c r="BE64" i="1" s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AJ65" i="1"/>
  <c r="AK65" i="1"/>
  <c r="K65" i="10" s="1"/>
  <c r="AL65" i="1"/>
  <c r="AM65" i="1"/>
  <c r="AN65" i="1"/>
  <c r="AO65" i="1"/>
  <c r="AP65" i="1"/>
  <c r="M65" i="10" s="1"/>
  <c r="AQ65" i="1"/>
  <c r="BB65" i="1"/>
  <c r="BE65" i="1" a="1"/>
  <c r="BE65" i="1" s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AM68" i="1"/>
  <c r="R68" i="1"/>
  <c r="R65" i="15" s="1"/>
  <c r="S68" i="1" a="1"/>
  <c r="S68" i="1" s="1"/>
  <c r="D65" i="15" s="1"/>
  <c r="T68" i="1" a="1"/>
  <c r="T68" i="1"/>
  <c r="E65" i="15" s="1"/>
  <c r="U68" i="1" a="1"/>
  <c r="U68" i="1" s="1"/>
  <c r="AJ68" i="1"/>
  <c r="AK68" i="1"/>
  <c r="K68" i="10" s="1"/>
  <c r="AL68" i="1"/>
  <c r="AO68" i="1"/>
  <c r="AP68" i="1"/>
  <c r="M68" i="10" s="1"/>
  <c r="AQ68" i="1"/>
  <c r="BB68" i="1"/>
  <c r="BE68" i="1" a="1"/>
  <c r="BE68" i="1" s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AM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32" i="10" s="1"/>
  <c r="AL132" i="1"/>
  <c r="AO132" i="1"/>
  <c r="AP132" i="1"/>
  <c r="M132" i="10" s="1"/>
  <c r="AQ132" i="1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M137" i="1" a="1"/>
  <c r="M137" i="1" s="1"/>
  <c r="K134" i="15" s="1"/>
  <c r="N137" i="1" a="1"/>
  <c r="N137" i="1" s="1"/>
  <c r="L134" i="15" s="1"/>
  <c r="R137" i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M157" i="1" a="1"/>
  <c r="M157" i="1" s="1"/>
  <c r="K154" i="15" s="1"/>
  <c r="N157" i="1" a="1"/>
  <c r="N157" i="1" s="1"/>
  <c r="L154" i="15" s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M158" i="1" a="1"/>
  <c r="M158" i="1" s="1"/>
  <c r="K155" i="15" s="1"/>
  <c r="N158" i="1" a="1"/>
  <c r="N158" i="1" s="1"/>
  <c r="L155" i="15" s="1"/>
  <c r="R158" i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M159" i="1" a="1"/>
  <c r="M159" i="1" s="1"/>
  <c r="K156" i="15" s="1"/>
  <c r="N159" i="1" a="1"/>
  <c r="N159" i="1" s="1"/>
  <c r="L156" i="15" s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M163" i="1" a="1"/>
  <c r="M163" i="1" s="1"/>
  <c r="K160" i="15" s="1"/>
  <c r="N163" i="1" a="1"/>
  <c r="N163" i="1" s="1"/>
  <c r="L160" i="15" s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M164" i="1" a="1"/>
  <c r="M164" i="1" s="1"/>
  <c r="K161" i="15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M165" i="1" a="1"/>
  <c r="M165" i="1" s="1"/>
  <c r="K162" i="15" s="1"/>
  <c r="N165" i="1" a="1"/>
  <c r="N165" i="1" s="1"/>
  <c r="L162" i="15" s="1"/>
  <c r="R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M167" i="1" a="1"/>
  <c r="M167" i="1" s="1"/>
  <c r="K164" i="15" s="1"/>
  <c r="N167" i="1" a="1"/>
  <c r="N167" i="1" s="1"/>
  <c r="L164" i="15" s="1"/>
  <c r="R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M168" i="1" a="1"/>
  <c r="M168" i="1" s="1"/>
  <c r="K165" i="15" s="1"/>
  <c r="N168" i="1" a="1"/>
  <c r="N168" i="1" s="1"/>
  <c r="L165" i="15" s="1"/>
  <c r="R168" i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M169" i="1" a="1"/>
  <c r="M169" i="1" s="1"/>
  <c r="K166" i="15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M173" i="1" a="1"/>
  <c r="M173" i="1" s="1"/>
  <c r="K170" i="15" s="1"/>
  <c r="N173" i="1" a="1"/>
  <c r="N173" i="1" s="1"/>
  <c r="L170" i="15" s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M174" i="1" a="1"/>
  <c r="M174" i="1" s="1"/>
  <c r="K171" i="15" s="1"/>
  <c r="N174" i="1" a="1"/>
  <c r="N174" i="1" s="1"/>
  <c r="L171" i="15" s="1"/>
  <c r="R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M184" i="1" a="1"/>
  <c r="M184" i="1" s="1"/>
  <c r="K181" i="15" s="1"/>
  <c r="N184" i="1" a="1"/>
  <c r="N184" i="1" s="1"/>
  <c r="L181" i="15" s="1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M185" i="1" a="1"/>
  <c r="M185" i="1" s="1"/>
  <c r="K182" i="15" s="1"/>
  <c r="N185" i="1" a="1"/>
  <c r="N185" i="1" s="1"/>
  <c r="L182" i="15" s="1"/>
  <c r="R185" i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N188" i="1" a="1"/>
  <c r="N188" i="1" s="1"/>
  <c r="L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M189" i="1" a="1"/>
  <c r="M189" i="1" s="1"/>
  <c r="K186" i="15" s="1"/>
  <c r="N189" i="1" a="1"/>
  <c r="N189" i="1" s="1"/>
  <c r="L186" i="15" s="1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M190" i="1" a="1"/>
  <c r="M190" i="1" s="1"/>
  <c r="K187" i="15" s="1"/>
  <c r="N190" i="1" a="1"/>
  <c r="N190" i="1" s="1"/>
  <c r="L187" i="15" s="1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M193" i="1" a="1"/>
  <c r="M193" i="1" s="1"/>
  <c r="K190" i="15" s="1"/>
  <c r="N193" i="1" a="1"/>
  <c r="N193" i="1" s="1"/>
  <c r="L190" i="15" s="1"/>
  <c r="R193" i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K193" i="10" s="1"/>
  <c r="AL193" i="1"/>
  <c r="AO193" i="1"/>
  <c r="AP193" i="1"/>
  <c r="M193" i="10" s="1"/>
  <c r="AQ193" i="1"/>
  <c r="BR193" i="1"/>
  <c r="BS193" i="1"/>
  <c r="BT193" i="1"/>
  <c r="A194" i="1"/>
  <c r="C194" i="1"/>
  <c r="G194" i="1"/>
  <c r="M194" i="1" a="1"/>
  <c r="M194" i="1" s="1"/>
  <c r="K191" i="15" s="1"/>
  <c r="N194" i="1" a="1"/>
  <c r="N194" i="1" s="1"/>
  <c r="L191" i="15" s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M195" i="1" a="1"/>
  <c r="M195" i="1" s="1"/>
  <c r="K192" i="15" s="1"/>
  <c r="N195" i="1" a="1"/>
  <c r="N195" i="1" s="1"/>
  <c r="L192" i="15" s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M197" i="1" a="1"/>
  <c r="M197" i="1" s="1"/>
  <c r="K194" i="15" s="1"/>
  <c r="N197" i="1" a="1"/>
  <c r="N197" i="1" s="1"/>
  <c r="L194" i="15" s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M198" i="1" a="1"/>
  <c r="M198" i="1" s="1"/>
  <c r="K195" i="15" s="1"/>
  <c r="N198" i="1" a="1"/>
  <c r="N198" i="1" s="1"/>
  <c r="L195" i="15" s="1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M200" i="1" a="1"/>
  <c r="M200" i="1" s="1"/>
  <c r="K197" i="15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M201" i="1" a="1"/>
  <c r="M201" i="1" s="1"/>
  <c r="K198" i="15" s="1"/>
  <c r="N201" i="1" a="1"/>
  <c r="N201" i="1" s="1"/>
  <c r="L198" i="15" s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M202" i="1" a="1"/>
  <c r="M202" i="1" s="1"/>
  <c r="K199" i="15" s="1"/>
  <c r="N202" i="1" a="1"/>
  <c r="N202" i="1" s="1"/>
  <c r="L199" i="15" s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M203" i="1" a="1"/>
  <c r="M203" i="1" s="1"/>
  <c r="K200" i="15" s="1"/>
  <c r="N203" i="1" a="1"/>
  <c r="N203" i="1" s="1"/>
  <c r="L200" i="15" s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M207" i="1" a="1"/>
  <c r="M207" i="1" s="1"/>
  <c r="K204" i="15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AP209" i="1"/>
  <c r="M209" i="10" s="1"/>
  <c r="AQ209" i="1"/>
  <c r="BR209" i="1"/>
  <c r="BS209" i="1"/>
  <c r="BT209" i="1"/>
  <c r="A210" i="1"/>
  <c r="C210" i="1"/>
  <c r="G210" i="1"/>
  <c r="M210" i="1" a="1"/>
  <c r="M210" i="1" s="1"/>
  <c r="K207" i="15" s="1"/>
  <c r="N210" i="1" a="1"/>
  <c r="N210" i="1" s="1"/>
  <c r="L207" i="15" s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AP210" i="1"/>
  <c r="AQ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M212" i="1" a="1"/>
  <c r="M212" i="1" s="1"/>
  <c r="K209" i="15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M216" i="1" a="1"/>
  <c r="M216" i="1" s="1"/>
  <c r="K213" i="15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M217" i="1" a="1"/>
  <c r="M217" i="1" s="1"/>
  <c r="K214" i="15" s="1"/>
  <c r="N217" i="1" a="1"/>
  <c r="N217" i="1" s="1"/>
  <c r="L214" i="15" s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M218" i="1" a="1"/>
  <c r="M218" i="1" s="1"/>
  <c r="K215" i="15" s="1"/>
  <c r="N218" i="1" a="1"/>
  <c r="N218" i="1" s="1"/>
  <c r="L215" i="15" s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M219" i="1" a="1"/>
  <c r="M219" i="1" s="1"/>
  <c r="K216" i="15" s="1"/>
  <c r="N219" i="1" a="1"/>
  <c r="N219" i="1" s="1"/>
  <c r="L216" i="15" s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M220" i="1" a="1"/>
  <c r="M220" i="1" s="1"/>
  <c r="K217" i="15" s="1"/>
  <c r="N220" i="1" a="1"/>
  <c r="N220" i="1" s="1"/>
  <c r="L217" i="15" s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AP220" i="1"/>
  <c r="M220" i="10" s="1"/>
  <c r="AQ220" i="1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M223" i="1" a="1"/>
  <c r="M223" i="1" s="1"/>
  <c r="K220" i="15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M224" i="1" a="1"/>
  <c r="M224" i="1" s="1"/>
  <c r="K221" i="15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M225" i="1" a="1"/>
  <c r="M225" i="1" s="1"/>
  <c r="K222" i="15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M226" i="1" a="1"/>
  <c r="M226" i="1" s="1"/>
  <c r="K223" i="15" s="1"/>
  <c r="N226" i="1" a="1"/>
  <c r="N226" i="1" s="1"/>
  <c r="L223" i="15" s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M227" i="1" a="1"/>
  <c r="M227" i="1" s="1"/>
  <c r="K224" i="15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M228" i="1" a="1"/>
  <c r="M228" i="1" s="1"/>
  <c r="K225" i="15" s="1"/>
  <c r="N228" i="1" a="1"/>
  <c r="N228" i="1" s="1"/>
  <c r="L225" i="15" s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M229" i="1" a="1"/>
  <c r="M229" i="1" s="1"/>
  <c r="K226" i="15" s="1"/>
  <c r="N229" i="1" a="1"/>
  <c r="N229" i="1" s="1"/>
  <c r="L226" i="15" s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M230" i="1" a="1"/>
  <c r="M230" i="1" s="1"/>
  <c r="K227" i="15" s="1"/>
  <c r="N230" i="1" a="1"/>
  <c r="N230" i="1" s="1"/>
  <c r="L227" i="15" s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AP230" i="1"/>
  <c r="M230" i="10" s="1"/>
  <c r="AQ230" i="1"/>
  <c r="BR230" i="1"/>
  <c r="BS230" i="1"/>
  <c r="BT230" i="1"/>
  <c r="A231" i="1"/>
  <c r="C231" i="1"/>
  <c r="G231" i="1"/>
  <c r="M231" i="1" a="1"/>
  <c r="M231" i="1" s="1"/>
  <c r="K228" i="15" s="1"/>
  <c r="N231" i="1" a="1"/>
  <c r="N231" i="1" s="1"/>
  <c r="L228" i="15" s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AO231" i="1"/>
  <c r="AP231" i="1"/>
  <c r="M231" i="10" s="1"/>
  <c r="AQ231" i="1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M233" i="1" a="1"/>
  <c r="M233" i="1" s="1"/>
  <c r="K230" i="15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M234" i="1" a="1"/>
  <c r="M234" i="1" s="1"/>
  <c r="K231" i="15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M235" i="1" a="1"/>
  <c r="M235" i="1" s="1"/>
  <c r="K232" i="15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M236" i="1" a="1"/>
  <c r="M236" i="1" s="1"/>
  <c r="K233" i="15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M237" i="1" a="1"/>
  <c r="M237" i="1" s="1"/>
  <c r="K234" i="15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M238" i="1" a="1"/>
  <c r="M238" i="1" s="1"/>
  <c r="K235" i="15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M239" i="1" a="1"/>
  <c r="M239" i="1" s="1"/>
  <c r="K236" i="15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M240" i="1" a="1"/>
  <c r="M240" i="1" s="1"/>
  <c r="K237" i="15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M241" i="1" a="1"/>
  <c r="M241" i="1" s="1"/>
  <c r="K238" i="15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M242" i="1" a="1"/>
  <c r="M242" i="1" s="1"/>
  <c r="K239" i="15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M243" i="1" a="1"/>
  <c r="M243" i="1" s="1"/>
  <c r="K240" i="15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M244" i="1" a="1"/>
  <c r="M244" i="1" s="1"/>
  <c r="K241" i="15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M246" i="1" a="1"/>
  <c r="M246" i="1" s="1"/>
  <c r="K243" i="15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M247" i="1" a="1"/>
  <c r="M247" i="1" s="1"/>
  <c r="K244" i="15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M248" i="1" a="1"/>
  <c r="M248" i="1" s="1"/>
  <c r="K245" i="15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M250" i="1" a="1"/>
  <c r="M250" i="1" s="1"/>
  <c r="K247" i="15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M251" i="1" a="1"/>
  <c r="M251" i="1" s="1"/>
  <c r="K248" i="15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M252" i="1" a="1"/>
  <c r="M252" i="1" s="1"/>
  <c r="K249" i="15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M253" i="1" a="1"/>
  <c r="M253" i="1" s="1"/>
  <c r="K250" i="15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M254" i="1" a="1"/>
  <c r="M254" i="1" s="1"/>
  <c r="K251" i="15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M256" i="1" a="1"/>
  <c r="M256" i="1" s="1"/>
  <c r="K253" i="15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M257" i="1" a="1"/>
  <c r="M257" i="1" s="1"/>
  <c r="K254" i="15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M258" i="1" a="1"/>
  <c r="M258" i="1" s="1"/>
  <c r="K255" i="15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M259" i="1" a="1"/>
  <c r="M259" i="1" s="1"/>
  <c r="K256" i="15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M260" i="1" a="1"/>
  <c r="M260" i="1" s="1"/>
  <c r="K257" i="15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M261" i="1" a="1"/>
  <c r="M261" i="1" s="1"/>
  <c r="K258" i="15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M262" i="1" a="1"/>
  <c r="M262" i="1" s="1"/>
  <c r="K259" i="15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M263" i="1" a="1"/>
  <c r="M263" i="1" s="1"/>
  <c r="K260" i="15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M264" i="1" a="1"/>
  <c r="M264" i="1" s="1"/>
  <c r="K261" i="15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M265" i="1" a="1"/>
  <c r="M265" i="1" s="1"/>
  <c r="K262" i="15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M266" i="1" a="1"/>
  <c r="M266" i="1" s="1"/>
  <c r="K263" i="15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M267" i="1" a="1"/>
  <c r="M267" i="1" s="1"/>
  <c r="K264" i="15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M268" i="1" a="1"/>
  <c r="M268" i="1" s="1"/>
  <c r="K265" i="15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M269" i="1" a="1"/>
  <c r="M269" i="1" s="1"/>
  <c r="K266" i="15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M270" i="1" a="1"/>
  <c r="M270" i="1" s="1"/>
  <c r="K267" i="15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M271" i="1" a="1"/>
  <c r="M271" i="1" s="1"/>
  <c r="K268" i="15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M272" i="1" a="1"/>
  <c r="M272" i="1" s="1"/>
  <c r="K269" i="15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AP274" i="1"/>
  <c r="M274" i="10" s="1"/>
  <c r="AQ274" i="1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R275" i="1"/>
  <c r="BS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M277" i="1" a="1"/>
  <c r="M277" i="1" s="1"/>
  <c r="K274" i="15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R277" i="1"/>
  <c r="BS277" i="1"/>
  <c r="BT277" i="1"/>
  <c r="A278" i="1"/>
  <c r="C278" i="1"/>
  <c r="G278" i="1"/>
  <c r="M278" i="1" a="1"/>
  <c r="M278" i="1" s="1"/>
  <c r="K275" i="15" s="1"/>
  <c r="N278" i="1" a="1"/>
  <c r="N278" i="1" s="1"/>
  <c r="L275" i="15" s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M279" i="1" a="1"/>
  <c r="M279" i="1" s="1"/>
  <c r="K276" i="15" s="1"/>
  <c r="N279" i="1" a="1"/>
  <c r="N279" i="1" s="1"/>
  <c r="L276" i="15" s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M280" i="1" a="1"/>
  <c r="M280" i="1" s="1"/>
  <c r="K277" i="15" s="1"/>
  <c r="N280" i="1" a="1"/>
  <c r="N280" i="1" s="1"/>
  <c r="L277" i="15" s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M281" i="1" a="1"/>
  <c r="M281" i="1" s="1"/>
  <c r="K278" i="15" s="1"/>
  <c r="N281" i="1" a="1"/>
  <c r="N281" i="1" s="1"/>
  <c r="L278" i="15" s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M283" i="1" a="1"/>
  <c r="M283" i="1" s="1"/>
  <c r="K280" i="15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M284" i="1" a="1"/>
  <c r="M284" i="1" s="1"/>
  <c r="K281" i="15" s="1"/>
  <c r="N284" i="1" a="1"/>
  <c r="N284" i="1" s="1"/>
  <c r="L281" i="15" s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M285" i="1" a="1"/>
  <c r="M285" i="1" s="1"/>
  <c r="K282" i="15" s="1"/>
  <c r="N285" i="1" a="1"/>
  <c r="N285" i="1" s="1"/>
  <c r="L282" i="15" s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M286" i="1" a="1"/>
  <c r="M286" i="1" s="1"/>
  <c r="K283" i="15" s="1"/>
  <c r="N286" i="1" a="1"/>
  <c r="N286" i="1" s="1"/>
  <c r="L283" i="15" s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M288" i="1" a="1"/>
  <c r="M288" i="1" s="1"/>
  <c r="K285" i="15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M289" i="1" a="1"/>
  <c r="M289" i="1" s="1"/>
  <c r="K286" i="15" s="1"/>
  <c r="N289" i="1" a="1"/>
  <c r="N289" i="1" s="1"/>
  <c r="L286" i="15" s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M290" i="1" a="1"/>
  <c r="M290" i="1" s="1"/>
  <c r="K287" i="15" s="1"/>
  <c r="N290" i="1" a="1"/>
  <c r="N290" i="1" s="1"/>
  <c r="L287" i="15" s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M291" i="1" a="1"/>
  <c r="M291" i="1" s="1"/>
  <c r="K288" i="15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M294" i="1" a="1"/>
  <c r="M294" i="1" s="1"/>
  <c r="K291" i="15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M295" i="1" a="1"/>
  <c r="M295" i="1" s="1"/>
  <c r="K292" i="15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M297" i="1" a="1"/>
  <c r="M297" i="1" s="1"/>
  <c r="K294" i="15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K302" i="10" s="1"/>
  <c r="AL302" i="1"/>
  <c r="AO302" i="1"/>
  <c r="AP302" i="1"/>
  <c r="M302" i="10" s="1"/>
  <c r="AQ302" i="1"/>
  <c r="BR302" i="1"/>
  <c r="BS302" i="1"/>
  <c r="BT302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AO306" i="1"/>
  <c r="AP306" i="1"/>
  <c r="M306" i="10" s="1"/>
  <c r="AQ306" i="1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M310" i="1" a="1"/>
  <c r="M310" i="1" s="1"/>
  <c r="K307" i="15" s="1"/>
  <c r="N310" i="1" a="1"/>
  <c r="N310" i="1" s="1"/>
  <c r="L307" i="15" s="1"/>
  <c r="R310" i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AP326" i="1"/>
  <c r="M326" i="10" s="1"/>
  <c r="AQ326" i="1"/>
  <c r="BR326" i="1"/>
  <c r="BS326" i="1"/>
  <c r="BT326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AP327" i="1"/>
  <c r="M327" i="10" s="1"/>
  <c r="AQ327" i="1"/>
  <c r="BR327" i="1"/>
  <c r="BS327" i="1"/>
  <c r="BT327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AO329" i="1"/>
  <c r="AP329" i="1"/>
  <c r="M329" i="10" s="1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BR387" i="1"/>
  <c r="BS387" i="1"/>
  <c r="BT387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AP388" i="1"/>
  <c r="M388" i="10" s="1"/>
  <c r="AQ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N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N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N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N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N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M67" i="1" l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C228" i="1" a="1"/>
  <c r="BC228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AM220" i="1"/>
  <c r="N220" i="10" s="1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2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AN329" i="1"/>
  <c r="AM329" i="1"/>
  <c r="F325" i="12"/>
  <c r="G329" i="10"/>
  <c r="D328" i="10"/>
  <c r="C328" i="10"/>
  <c r="AN328" i="1"/>
  <c r="AM328" i="1"/>
  <c r="F324" i="12"/>
  <c r="G328" i="10"/>
  <c r="D327" i="10"/>
  <c r="C327" i="10"/>
  <c r="AN327" i="1"/>
  <c r="AM327" i="1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AN306" i="1"/>
  <c r="AM306" i="1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AN302" i="1"/>
  <c r="AM302" i="1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N274" i="1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AN231" i="1"/>
  <c r="AM231" i="1"/>
  <c r="F227" i="12"/>
  <c r="G231" i="10"/>
  <c r="D230" i="10"/>
  <c r="C230" i="10"/>
  <c r="AN230" i="1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AN220" i="1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AN210" i="1"/>
  <c r="AM210" i="1"/>
  <c r="F206" i="12"/>
  <c r="G210" i="10"/>
  <c r="D209" i="10"/>
  <c r="C209" i="10"/>
  <c r="AN209" i="1"/>
  <c r="AM209" i="1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AN142" i="1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<sst xmlns="http://schemas.openxmlformats.org/spreadsheetml/2006/main" count="4868" uniqueCount="1316">
  <si>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</si>
  <si>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</si>
  <si>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</si>
  <si>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</si>
  <si>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</si>
  <si>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</si>
  <si>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</si>
  <si>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</si>
  <si>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</si>
  <si>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</si>
  <si>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</si>
  <si>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</si>
  <si>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</si>
  <si>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</si>
  <si>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</si>
  <si>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</si>
  <si>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</si>
  <si>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</si>
  <si>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</si>
  <si>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</si>
  <si>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</si>
  <si>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</si>
  <si>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</si>
  <si>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</si>
  <si>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</si>
  <si>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</si>
  <si>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</si>
  <si>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</si>
  <si>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</si>
  <si>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</si>
  <si>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</si>
  <si>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</si>
  <si>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</si>
  <si>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</si>
  <si>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</si>
  <si>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</si>
  <si>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</si>
  <si>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</si>
  <si>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</si>
  <si>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</si>
  <si>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</si>
  <si>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</si>
  <si>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</si>
  <si>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</si>
  <si>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</si>
  <si>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</si>
  <si>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</si>
  <si>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</si>
  <si>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</si>
  <si>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</si>
  <si>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</si>
  <si>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</si>
  <si>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</si>
  <si>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</si>
  <si>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</si>
  <si>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</si>
  <si>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</si>
  <si>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</si>
  <si>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</si>
  <si>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</si>
  <si>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</si>
  <si>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</si>
  <si>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</si>
  <si>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</si>
  <si>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</si>
  <si>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</si>
  <si>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</si>
  <si>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</si>
  <si>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</si>
  <si>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</si>
  <si>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</si>
  <si>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</si>
  <si>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</si>
  <si>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</si>
  <si>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</si>
  <si>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</si>
  <si>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</si>
  <si>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</si>
  <si>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</si>
  <si>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</si>
  <si>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</si>
  <si>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</si>
  <si>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</si>
  <si>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</si>
  <si>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</si>
  <si>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</si>
  <si>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</si>
  <si>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</si>
  <si>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</si>
  <si>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</si>
  <si>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</si>
  <si>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</si>
  <si>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</si>
  <si>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</si>
  <si>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</si>
  <si>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</si>
  <si>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</si>
  <si>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</si>
  <si>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</si>
  <si>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</si>
  <si>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</si>
  <si>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</si>
  <si>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</si>
  <si>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</si>
  <si>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</si>
  <si>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</si>
  <si>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</si>
  <si>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</si>
  <si>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</si>
  <si>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</si>
  <si>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</si>
  <si>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</si>
  <si>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</si>
  <si>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</si>
  <si>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</si>
  <si>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</si>
  <si>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</si>
  <si>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</si>
  <si>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</si>
  <si>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</si>
  <si>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</si>
  <si>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</si>
  <si>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</si>
  <si>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</si>
  <si>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</si>
  <si>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</si>
  <si>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</si>
  <si>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</si>
  <si>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</si>
  <si>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</si>
  <si>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</si>
  <si>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</si>
  <si>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</si>
  <si>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</si>
  <si>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</si>
  <si>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</si>
  <si>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</si>
  <si>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</si>
  <si>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</si>
  <si>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</si>
  <si>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</si>
  <si>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</si>
  <si>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</si>
  <si>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</si>
  <si>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</si>
  <si>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</si>
  <si>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</si>
  <si>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</si>
  <si>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</si>
  <si>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</si>
  <si>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</si>
  <si>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</si>
  <si>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</si>
  <si>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</si>
  <si>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</si>
  <si>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</si>
  <si>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</si>
  <si>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</si>
  <si>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</si>
  <si>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</si>
  <si>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</si>
  <si>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</si>
  <si>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</si>
  <si>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</si>
  <si>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</si>
  <si>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</si>
  <si>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</si>
  <si>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</si>
  <si>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</si>
  <si>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</si>
  <si>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</si>
  <si>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</si>
  <si>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</si>
  <si>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</si>
  <si>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</si>
  <si>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</si>
  <si>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</si>
  <si>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</si>
  <si>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</si>
  <si>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</si>
  <si>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</si>
  <si>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</si>
  <si>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</si>
  <si>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</si>
  <si>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</si>
  <si>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</si>
  <si>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</si>
  <si>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</si>
  <si>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</si>
  <si>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</si>
  <si>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</si>
  <si>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</si>
  <si>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</si>
  <si>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</si>
  <si>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</si>
  <si>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</si>
  <si>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</si>
  <si>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</si>
  <si>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</si>
  <si>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</si>
  <si>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</si>
  <si>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</si>
  <si>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</si>
  <si>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</si>
  <si>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</si>
  <si>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</si>
  <si>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</si>
  <si>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</si>
  <si>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</si>
  <si>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</si>
  <si>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</si>
  <si>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</si>
  <si>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</si>
  <si>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</si>
  <si>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</si>
  <si>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</si>
  <si>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</si>
  <si>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</si>
  <si>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</si>
  <si>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</si>
  <si>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</si>
  <si>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</si>
  <si>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</si>
  <si>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</si>
  <si>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</si>
  <si>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</si>
  <si>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</si>
  <si>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</si>
  <si>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</si>
  <si>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</si>
  <si>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</si>
  <si>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</si>
  <si>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</si>
  <si>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</si>
  <si>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</si>
  <si>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</si>
  <si>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</si>
  <si>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</si>
  <si>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</si>
  <si>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</si>
  <si>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</si>
  <si>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</si>
  <si>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</si>
  <si>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</si>
  <si>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</si>
  <si>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</si>
  <si>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</si>
  <si>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</si>
  <si>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</si>
  <si>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</si>
  <si>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</si>
  <si>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</si>
  <si>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</si>
  <si>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</si>
  <si>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</si>
  <si>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</si>
  <si>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</si>
  <si>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</si>
  <si>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</si>
  <si>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</si>
  <si>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</si>
  <si>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</si>
  <si>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</si>
  <si>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</si>
  <si>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</si>
  <si>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</si>
  <si>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</si>
  <si>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</si>
  <si>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</si>
  <si>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</si>
  <si>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</si>
  <si>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</si>
  <si>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</si>
  <si>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</si>
  <si>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</si>
  <si>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</si>
  <si>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</si>
  <si>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</si>
  <si>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</si>
  <si>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</si>
  <si>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</si>
  <si>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</si>
  <si>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</si>
  <si>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</si>
  <si>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</si>
  <si>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</si>
  <si>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</si>
  <si>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</si>
  <si>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</si>
  <si>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</si>
  <si>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</si>
  <si>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</si>
  <si>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</si>
  <si>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</si>
  <si>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</si>
  <si>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</si>
  <si>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</si>
  <si>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</si>
  <si>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</si>
  <si>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</si>
  <si>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</si>
  <si>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</si>
  <si>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</si>
  <si>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</si>
  <si>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</si>
  <si>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</si>
  <si>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</si>
  <si>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</si>
  <si>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</si>
  <si>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</si>
  <si>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</si>
  <si>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</si>
  <si>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</si>
  <si>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</si>
  <si>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</si>
  <si>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</si>
  <si>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</si>
  <si>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</si>
  <si>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</si>
  <si>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</si>
  <si>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</si>
  <si>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</si>
  <si>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</si>
  <si>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</si>
  <si>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</si>
  <si>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</si>
  <si>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</si>
  <si>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</si>
  <si>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</si>
  <si>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</si>
  <si>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</si>
  <si>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</si>
  <si>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</si>
  <si>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</si>
  <si>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</si>
  <si>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</si>
  <si>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</si>
  <si>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</si>
  <si>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</si>
  <si>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</si>
  <si>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</si>
  <si>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</si>
  <si>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</si>
  <si>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</si>
  <si>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</si>
  <si>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</si>
  <si>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</si>
  <si>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</si>
  <si>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</si>
  <si>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</si>
  <si>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</si>
  <si>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</si>
  <si>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</si>
  <si>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</si>
  <si>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</si>
  <si>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</si>
  <si>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</si>
  <si>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</si>
  <si>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</si>
  <si>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</si>
  <si>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</si>
  <si>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</si>
  <si>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</si>
  <si>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</si>
  <si>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</si>
  <si>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</si>
  <si>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</si>
  <si>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</si>
  <si>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</si>
  <si>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</si>
  <si>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</si>
  <si>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</si>
  <si>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</si>
  <si>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</si>
  <si>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</si>
  <si>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</si>
  <si>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</si>
  <si>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</si>
  <si>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</si>
  <si>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</si>
  <si>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</si>
  <si>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</si>
  <si>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</si>
  <si>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</si>
  <si>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</si>
  <si>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</si>
  <si>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</si>
  <si>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</si>
  <si>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</si>
  <si>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</si>
  <si>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</si>
  <si>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</si>
  <si>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</si>
  <si>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</si>
  <si>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</si>
  <si>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</si>
  <si>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</si>
  <si>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</si>
  <si>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</si>
  <si>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</si>
  <si>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</si>
  <si>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</si>
  <si>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</si>
  <si>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</si>
  <si>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</si>
  <si>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</si>
  <si>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</si>
  <si>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</si>
  <si>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</si>
  <si>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</si>
  <si>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</si>
  <si>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</si>
  <si>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</si>
  <si>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</si>
  <si>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</si>
  <si>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</si>
  <si>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</si>
  <si>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</si>
  <si>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</si>
  <si>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</si>
  <si>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</si>
  <si>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</si>
  <si>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</si>
  <si>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</si>
  <si>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</si>
  <si>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</si>
  <si>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</si>
  <si>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</si>
  <si>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</si>
  <si>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</si>
  <si>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</si>
  <si>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</si>
  <si>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</si>
  <si>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</si>
  <si>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</si>
  <si>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</si>
  <si>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</si>
  <si>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</si>
  <si>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</si>
  <si>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</si>
  <si>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</si>
  <si>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</si>
  <si>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</si>
  <si>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</si>
  <si>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</si>
  <si>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</si>
  <si>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</si>
  <si>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</si>
  <si>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</si>
  <si>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</si>
  <si>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</si>
  <si>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</si>
  <si>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</si>
  <si>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</si>
  <si>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</si>
  <si>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</si>
  <si>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</si>
  <si>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</si>
  <si>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</si>
  <si>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</si>
  <si>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</si>
  <si>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</si>
  <si>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</si>
  <si>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</si>
  <si>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</si>
  <si>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</si>
  <si>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</si>
  <si>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</si>
  <si>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</si>
  <si>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</si>
  <si>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</si>
  <si>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</si>
  <si>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</si>
  <si>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</si>
  <si>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</si>
  <si>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</si>
  <si>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</si>
  <si>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</si>
  <si>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</si>
  <si>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</si>
  <si>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</si>
  <si>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</si>
  <si>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</si>
  <si>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</si>
  <si>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</si>
  <si>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</si>
  <si>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</si>
  <si>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</si>
  <si>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</si>
  <si>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</si>
  <si>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</si>
  <si>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</si>
  <si>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</si>
  <si>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</si>
  <si>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</si>
  <si>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</si>
  <si>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</si>
  <si>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</si>
  <si>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</si>
  <si>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</si>
  <si>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</si>
  <si>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</si>
  <si>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</si>
  <si>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</si>
  <si>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</si>
  <si>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</si>
  <si>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</si>
  <si>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</si>
  <si>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</si>
  <si>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</si>
  <si>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</si>
  <si>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</si>
  <si>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</si>
  <si>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</si>
  <si>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</si>
  <si>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</si>
  <si>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</si>
  <si>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</si>
  <si>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</si>
  <si>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</si>
  <si>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</si>
  <si>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</si>
  <si>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</si>
  <si>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</si>
  <si>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</si>
  <si>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</si>
  <si>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</si>
  <si>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</si>
  <si>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</si>
  <si>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</si>
  <si>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</si>
  <si>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</si>
  <si>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</si>
  <si>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</si>
  <si>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</si>
  <si>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</si>
  <si>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</si>
  <si>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</si>
  <si>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</si>
  <si>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</si>
  <si>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</si>
  <si>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</si>
  <si>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</si>
  <si>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</si>
  <si>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</si>
  <si>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</si>
  <si>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</si>
  <si>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</si>
  <si>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</si>
  <si>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</si>
  <si>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</si>
  <si>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</si>
  <si>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</si>
  <si>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</si>
  <si>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</si>
  <si>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</si>
  <si>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</si>
  <si>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</si>
  <si>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</si>
  <si>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</si>
  <si>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</si>
  <si>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</si>
  <si>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</si>
  <si>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</si>
  <si>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</si>
  <si>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</si>
  <si>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</si>
  <si>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</si>
  <si>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</si>
  <si>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</si>
  <si>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</si>
  <si>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</si>
  <si>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</si>
  <si>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</si>
  <si>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</si>
  <si>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</si>
  <si>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</si>
  <si>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</si>
  <si>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</si>
  <si>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</si>
  <si>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</si>
  <si>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</si>
  <si>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</si>
  <si>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</si>
  <si>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</si>
  <si>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</si>
  <si>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</si>
  <si>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</si>
  <si>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</si>
  <si>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</si>
  <si>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</si>
  <si>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</si>
  <si>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</si>
  <si>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</si>
  <si>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</si>
  <si>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</si>
  <si>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</si>
  <si>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</si>
  <si>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</si>
  <si>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</si>
  <si>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</si>
  <si>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</si>
  <si>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</si>
  <si>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</si>
  <si>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</si>
  <si>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</si>
  <si>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</si>
  <si>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</si>
  <si>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</si>
  <si>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</si>
  <si>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</si>
  <si>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</si>
  <si>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</si>
  <si>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</si>
  <si>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</si>
  <si>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</si>
  <si>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</si>
  <si>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</si>
  <si>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</si>
  <si>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</si>
  <si>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</si>
  <si>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</si>
  <si>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</si>
  <si>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</si>
  <si>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</si>
  <si>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</si>
  <si>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</si>
  <si>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</si>
  <si>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</si>
  <si>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</si>
  <si>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</si>
  <si>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</si>
  <si>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</si>
  <si>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</si>
  <si>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</si>
  <si>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</si>
  <si>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</si>
  <si>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</si>
  <si>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</si>
  <si>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</si>
  <si>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</si>
  <si>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</si>
  <si>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</si>
  <si>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</si>
  <si>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</si>
  <si>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</si>
  <si>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</si>
  <si>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</si>
  <si>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</si>
  <si>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</si>
  <si>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</si>
  <si>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</si>
  <si>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</si>
  <si>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</si>
  <si>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</si>
  <si>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</si>
  <si>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</si>
  <si>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</si>
  <si>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</si>
  <si>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</si>
  <si>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</si>
  <si>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</si>
  <si>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</si>
  <si>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</si>
  <si>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</si>
  <si>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</si>
  <si>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</si>
  <si>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</si>
  <si>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</si>
  <si>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</si>
  <si>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</si>
  <si>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</si>
  <si>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</si>
  <si>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</si>
  <si>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</si>
  <si>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</si>
  <si>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</si>
  <si>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</si>
  <si>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</si>
  <si>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</si>
  <si>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</si>
  <si>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</si>
  <si>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</si>
  <si>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</si>
  <si>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</si>
  <si>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</si>
  <si>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</si>
  <si>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</si>
  <si>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</si>
  <si>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</si>
  <si>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</si>
  <si>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</si>
  <si>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</si>
  <si>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</si>
  <si>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</si>
  <si>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</si>
  <si>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</si>
  <si>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</si>
  <si>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</si>
  <si>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</si>
  <si>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</si>
  <si>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</si>
  <si>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</si>
  <si>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</si>
  <si>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</si>
  <si>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</si>
  <si>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</si>
  <si>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</si>
  <si>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</si>
  <si>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</si>
  <si>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</si>
  <si>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</si>
  <si>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</si>
  <si>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</si>
  <si>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</si>
  <si>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</si>
  <si>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</si>
  <si>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</si>
  <si>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</si>
  <si>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</si>
  <si>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</si>
  <si>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</si>
  <si>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</si>
  <si>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</si>
  <si>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</si>
  <si>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</si>
  <si>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</si>
  <si>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</si>
  <si>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</si>
  <si>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</si>
  <si>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</si>
  <si>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</si>
  <si>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</si>
  <si>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</si>
  <si>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</si>
  <si>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</si>
  <si>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</si>
  <si>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</si>
  <si>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</si>
  <si>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</si>
  <si>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</si>
  <si>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</si>
  <si>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</si>
  <si>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</si>
  <si>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</si>
  <si>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</si>
  <si>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</si>
  <si>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</si>
  <si>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</si>
  <si>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</si>
  <si>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</si>
  <si>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</si>
  <si>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</si>
  <si>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</si>
  <si>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</si>
  <si>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</si>
  <si>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</si>
  <si>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</si>
  <si>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</si>
  <si>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</si>
  <si>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</si>
  <si>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</si>
  <si>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</si>
  <si>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</si>
  <si>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</si>
  <si>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</si>
  <si>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</si>
  <si>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</si>
  <si>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</si>
  <si>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</si>
  <si>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</si>
  <si>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</si>
  <si>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</si>
  <si>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</si>
  <si>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</si>
  <si>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</si>
  <si>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</si>
  <si>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</si>
  <si>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</si>
  <si>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</si>
  <si>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</si>
  <si>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</si>
  <si>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</si>
  <si>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</si>
  <si>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</si>
  <si>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</si>
  <si>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</si>
  <si>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</si>
  <si>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</si>
  <si>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</si>
  <si>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</si>
  <si>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</si>
  <si>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</si>
  <si>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</si>
  <si>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</si>
  <si>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</si>
  <si>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</si>
  <si>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</si>
  <si>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</si>
  <si>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</si>
  <si>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</si>
  <si>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</si>
  <si>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</si>
  <si>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</si>
  <si>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</si>
  <si>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</si>
  <si>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</si>
  <si>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</si>
  <si>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</si>
  <si>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</si>
  <si>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</si>
  <si>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</si>
  <si>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</si>
  <si>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</si>
  <si>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</si>
  <si>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</si>
  <si>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</si>
  <si>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</si>
  <si>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</si>
  <si>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</si>
  <si>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</si>
  <si>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</si>
  <si>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</si>
  <si>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</si>
  <si>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</si>
  <si>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</si>
  <si>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</si>
  <si>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</si>
  <si>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</si>
  <si>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</si>
  <si>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</si>
  <si>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</si>
  <si>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</si>
  <si>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</si>
  <si>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</si>
  <si>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</si>
  <si>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</si>
  <si>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</si>
  <si>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</si>
  <si>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</si>
  <si>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</si>
  <si>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</si>
  <si>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</si>
  <si>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</si>
  <si>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</si>
  <si>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</si>
  <si>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</si>
  <si>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</si>
  <si>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</si>
  <si>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</si>
  <si>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</si>
  <si>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</si>
  <si>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</si>
  <si>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</si>
  <si>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</si>
  <si>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</si>
  <si>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</si>
  <si>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</si>
  <si>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</si>
  <si>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</si>
  <si>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</si>
  <si>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</si>
  <si>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</si>
  <si>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</si>
  <si>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</si>
  <si>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</si>
  <si>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</si>
  <si>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</si>
  <si>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</si>
  <si>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</si>
  <si>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</si>
  <si>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</si>
  <si>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</si>
  <si>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</si>
  <si>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</si>
  <si>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</si>
  <si>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</si>
  <si>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</si>
  <si>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</si>
  <si>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</si>
  <si>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</si>
  <si>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</si>
  <si>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</si>
  <si>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</si>
  <si>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</si>
  <si>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</si>
  <si>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</si>
  <si>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</si>
  <si>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</si>
  <si>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</si>
  <si>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</si>
  <si>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</si>
  <si>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</si>
  <si>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</si>
  <si>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</si>
  <si>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</si>
  <si>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</si>
  <si>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</si>
  <si>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</si>
  <si>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</si>
  <si>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</si>
  <si>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</si>
  <si>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</si>
  <si>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</si>
  <si>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</si>
  <si>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</si>
  <si>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</si>
  <si>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</si>
  <si>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</si>
  <si>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</si>
  <si>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</si>
  <si>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</si>
  <si>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</si>
  <si>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</si>
  <si>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</si>
  <si>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</si>
  <si>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</si>
  <si>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</si>
  <si>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</si>
  <si>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</si>
  <si>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</si>
  <si>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</si>
  <si>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</si>
  <si>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</si>
  <si>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</si>
  <si>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</si>
  <si>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</si>
  <si>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</si>
  <si>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</si>
  <si>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</si>
  <si>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</si>
  <si>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</si>
  <si>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</si>
  <si>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</si>
  <si>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</si>
  <si>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</si>
  <si>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</si>
  <si>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</si>
  <si>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</si>
  <si>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</si>
  <si>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</si>
  <si>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</si>
  <si>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</si>
  <si>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</si>
  <si>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</si>
  <si>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</si>
  <si>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</si>
  <si>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</si>
  <si>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</si>
  <si>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</si>
  <si>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</si>
  <si>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</si>
  <si>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</si>
  <si>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</si>
  <si>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</si>
  <si>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</si>
  <si>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</si>
  <si>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</si>
  <si>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</si>
  <si>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</si>
  <si>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</si>
  <si>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</si>
  <si>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</si>
  <si>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</si>
  <si>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</si>
  <si>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</si>
  <si>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</si>
  <si>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</si>
  <si>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</si>
  <si>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</si>
  <si>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</si>
  <si>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</si>
  <si>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</si>
  <si>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</si>
  <si>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</si>
  <si>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</si>
  <si>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</si>
  <si>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</si>
  <si>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</si>
  <si>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</si>
  <si>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</si>
  <si>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</si>
  <si>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</si>
  <si>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</si>
  <si>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</si>
  <si>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</si>
  <si>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</si>
  <si>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</si>
  <si>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</si>
  <si>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</si>
  <si>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</si>
  <si>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</si>
  <si>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</si>
  <si>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</si>
  <si>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</si>
  <si>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</si>
  <si>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</si>
  <si>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</si>
  <si>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</si>
  <si>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</si>
  <si>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</si>
  <si>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</si>
  <si>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</si>
  <si>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</si>
  <si>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</si>
  <si>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</si>
  <si>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</si>
  <si>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</si>
  <si>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</si>
  <si>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</si>
  <si>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</si>
  <si>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</si>
  <si>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</si>
  <si>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</si>
  <si>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</si>
  <si>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</si>
  <si>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</si>
  <si>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</si>
  <si>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</si>
  <si>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</si>
  <si>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</si>
  <si>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</si>
  <si>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</si>
  <si>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</si>
  <si>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</si>
  <si>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</si>
  <si>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</si>
  <si>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</si>
  <si>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</si>
  <si>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</si>
  <si>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</si>
  <si>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</si>
  <si>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</si>
  <si>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</si>
  <si>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</si>
  <si>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</si>
  <si>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</si>
  <si>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</si>
  <si>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</si>
  <si>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</si>
  <si>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</si>
  <si>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</si>
  <si>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</si>
  <si>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</si>
  <si>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</si>
  <si>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</si>
  <si>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</si>
  <si>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</si>
  <si>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</si>
  <si>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</si>
  <si>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</si>
  <si>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</si>
  <si>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</si>
  <si>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</si>
  <si>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</si>
  <si>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</si>
  <si>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</si>
  <si>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</si>
  <si>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</si>
  <si>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</si>
  <si>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</si>
  <si>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</si>
  <si>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</si>
  <si>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</si>
  <si>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</si>
  <si>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</si>
  <si>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</si>
  <si>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</si>
  <si>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</si>
  <si>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</si>
  <si>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</si>
  <si>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</si>
  <si>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</si>
  <si>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</si>
  <si>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</si>
  <si>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</si>
  <si>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</si>
  <si>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</si>
  <si>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</si>
  <si>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</si>
  <si>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</si>
  <si>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</si>
  <si>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</si>
  <si>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</si>
  <si>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</si>
  <si>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</si>
  <si>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</si>
  <si>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</si>
  <si>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</si>
  <si>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</si>
  <si>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</si>
  <si>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</si>
  <si>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</si>
  <si>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</si>
  <si>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</si>
  <si>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</si>
  <si>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</si>
  <si>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</si>
  <si>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</si>
  <si>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</si>
  <si>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</si>
  <si>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</si>
  <si>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</si>
  <si>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</si>
  <si>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</si>
  <si>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</si>
  <si>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</si>
  <si>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</si>
  <si>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</si>
  <si>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</si>
  <si>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</si>
  <si>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</si>
  <si>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</si>
  <si>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</si>
  <si>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</si>
  <si>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</si>
  <si>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</si>
  <si>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</si>
  <si>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</si>
  <si>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</si>
  <si>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</si>
  <si>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</si>
  <si>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</si>
  <si>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</si>
  <si>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</si>
  <si>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</si>
  <si>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</si>
  <si>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</si>
  <si>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</si>
  <si>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</si>
  <si>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</si>
  <si>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</si>
  <si>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</si>
  <si>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</si>
  <si>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</si>
  <si>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</si>
  <si>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</si>
  <si>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</si>
  <si>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</si>
  <si>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</si>
  <si>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</si>
  <si>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</si>
  <si>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</si>
  <si>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</si>
  <si>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</si>
  <si>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</si>
  <si>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</si>
  <si>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</si>
  <si>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</si>
  <si>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</si>
  <si>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</si>
  <si>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</si>
  <si>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</si>
  <si>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</si>
  <si>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</si>
  <si>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</si>
  <si>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</si>
  <si>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</si>
  <si>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</si>
  <si>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</si>
  <si>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</si>
  <si>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</si>
  <si>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</si>
  <si>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</si>
  <si>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</si>
  <si>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</si>
  <si>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</si>
  <si>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</si>
  <si>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</si>
  <si>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</si>
  <si>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</si>
  <si>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</si>
  <si>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</si>
  <si>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</si>
  <si>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</si>
  <si>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</si>
  <si>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</si>
  <si>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</si>
  <si>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</si>
  <si>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</si>
  <si>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</si>
  <si>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</si>
  <si>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</si>
  <si>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</si>
  <si>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</si>
  <si>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</si>
  <si>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</si>
  <si>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</si>
  <si>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</si>
  <si>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</si>
  <si>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</si>
  <si>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</si>
  <si>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</si>
  <si>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</si>
  <si>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</si>
  <si>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</si>
  <si>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</si>
  <si>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</si>
  <si>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</si>
  <si>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</si>
  <si>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</si>
  <si>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</si>
  <si>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</si>
  <si>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</si>
  <si>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</si>
  <si>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</si>
  <si>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</si>
  <si>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</si>
  <si>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</si>
  <si>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</si>
  <si>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</si>
  <si>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</si>
  <si>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</si>
  <si>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</si>
  <si>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</si>
  <si>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</si>
  <si>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</si>
  <si>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</si>
  <si>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</si>
  <si>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</si>
  <si>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</si>
  <si>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</si>
  <si>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</si>
  <si>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</si>
  <si>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</si>
  <si>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</si>
  <si>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</si>
  <si>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</si>
  <si>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</si>
  <si>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</si>
  <si>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</si>
  <si>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Alterado programação para km134+800 / TP pronto 08h20 / Aguardando oportunidade de faixa</t>
  </si>
  <si>
    <t>MC1 07h54 / Sem oportunidade de faixa</t>
  </si>
  <si>
    <t xml:space="preserve">Cancelado / Priorizado equipe para  E42 / </t>
  </si>
  <si>
    <t xml:space="preserve">Previsão de MC1 11h00 / </t>
  </si>
  <si>
    <t>ZYU-1</t>
  </si>
  <si>
    <t xml:space="preserve">Alterado a programação para km 202+415 ao km 202+800 via 1. TP pronto 07h31 / </t>
  </si>
  <si>
    <t xml:space="preserve">TP pronto 09h16 / </t>
  </si>
  <si>
    <t xml:space="preserve">Alterado programação para descarga no km 205+000/ MC1 08h24 / Autorizado entrada na via 08h56 / </t>
  </si>
  <si>
    <t xml:space="preserve">MC1 09h10 / </t>
  </si>
  <si>
    <t>2 (Escala) -Obs: Necessário 2 maquinista da escala para realizar deslocamento de ZKW até ZCP-1;</t>
  </si>
  <si>
    <t>PDM - Descarga de dormentes - Descarga de 55 dormentes km118+000 via 1 e descarga de 14 dormentes no km114+500 via 1</t>
  </si>
  <si>
    <t>Aguardando W61 chegar no bloco para iniciar intervalo</t>
  </si>
  <si>
    <t xml:space="preserve">MC1 08h14 / </t>
  </si>
  <si>
    <t>Cancelado intervalo / devido anomalia dos vazios.</t>
  </si>
  <si>
    <t xml:space="preserve">TP pronto 09h22 /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</si>
  <si>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</si>
  <si>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</si>
  <si>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</si>
  <si>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</si>
  <si>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</si>
  <si>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</si>
  <si>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</si>
  <si>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</si>
  <si>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</si>
  <si>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</si>
  <si>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</si>
  <si>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</si>
  <si>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</si>
  <si>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</si>
  <si>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</si>
  <si>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</si>
  <si>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</si>
  <si>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</si>
  <si>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</si>
  <si>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</si>
  <si>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</si>
  <si>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</si>
  <si>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</si>
  <si>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</si>
  <si>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</si>
  <si>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</si>
  <si>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</si>
  <si>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</si>
  <si>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</si>
  <si>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</si>
  <si>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</si>
  <si>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</si>
  <si>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</si>
  <si>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</si>
  <si>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</si>
  <si>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</si>
  <si>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</si>
  <si>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</si>
  <si>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</si>
  <si>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Realizado abastecimento 02/02 4500Litros</t>
  </si>
  <si>
    <t xml:space="preserve">W62 </t>
  </si>
  <si>
    <t>Confirmado com Marcio</t>
  </si>
  <si>
    <t>Realizado abastecimento 9000 litros para 27/01</t>
  </si>
  <si>
    <t>7683 (Frente ZKE)</t>
  </si>
  <si>
    <t>Confirmado com maquinista</t>
  </si>
  <si>
    <t>Realizado abastecimento em ZKE 26/01  - 8500 Litros</t>
  </si>
  <si>
    <t>9298 (Lado ZKE)</t>
  </si>
  <si>
    <t>Realizado abastecimento em ZKE 26/01  - 6300 Litros</t>
  </si>
  <si>
    <t>9302 (Lado Serra)</t>
  </si>
  <si>
    <t>9295 (Lado Serra</t>
  </si>
  <si>
    <t>Loco Vandalizada 04/02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</si>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</sst>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27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141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141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141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141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141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141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141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141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141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141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141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141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141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65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141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141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141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141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141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141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141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141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141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141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141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141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141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141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141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141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141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141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141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141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141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141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141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141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141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141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141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141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141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141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141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141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141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141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141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141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141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141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141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141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141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141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141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141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141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141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141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141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141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141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141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141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141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141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141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141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141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141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141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141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141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141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141" t="s">
        <v>817</v>
      </c>
    </row>
    <row r="83" spans="1:11">
      <c r="A83" s="141" t="s">
        <v>818</v>
      </c>
    </row>
    <row r="84" spans="1:11">
      <c r="A84" s="141" t="s">
        <v>819</v>
      </c>
    </row>
    <row r="85" spans="1:11">
      <c r="A85" s="141" t="s">
        <v>820</v>
      </c>
    </row>
    <row r="86" spans="1:11">
      <c r="A86" s="141" t="s">
        <v>821</v>
      </c>
    </row>
    <row r="87" spans="1:11">
      <c r="A87" s="141" t="s">
        <v>822</v>
      </c>
    </row>
    <row r="88" spans="1:11">
      <c r="A88" s="141" t="s">
        <v>823</v>
      </c>
    </row>
    <row r="89" spans="1:11">
      <c r="A89" s="141" t="s">
        <v>824</v>
      </c>
    </row>
    <row r="90" spans="1:11">
      <c r="A90" s="141" t="s">
        <v>825</v>
      </c>
    </row>
    <row r="91" spans="1:11">
      <c r="A91" s="141" t="s">
        <v>826</v>
      </c>
    </row>
    <row r="92" spans="1:11">
      <c r="A92" s="141" t="s">
        <v>827</v>
      </c>
    </row>
    <row r="93" spans="1:11">
      <c r="A93" s="141" t="s">
        <v>828</v>
      </c>
    </row>
    <row r="94" spans="1:11">
      <c r="A94" s="141" t="s">
        <v>829</v>
      </c>
    </row>
    <row r="95" spans="1:11">
      <c r="A95" s="141" t="s">
        <v>830</v>
      </c>
    </row>
    <row r="96" spans="1:11">
      <c r="A96" s="141" t="s">
        <v>831</v>
      </c>
    </row>
    <row r="97" spans="1:1">
      <c r="A97" s="141" t="s">
        <v>832</v>
      </c>
    </row>
    <row r="98" spans="1:1">
      <c r="A98" s="141" t="s">
        <v>833</v>
      </c>
    </row>
    <row r="99" spans="1:1">
      <c r="A99" s="141" t="s">
        <v>834</v>
      </c>
    </row>
    <row r="100" spans="1:1">
      <c r="A100" s="141" t="s">
        <v>835</v>
      </c>
    </row>
    <row r="101" spans="1:1">
      <c r="A101" s="141" t="s">
        <v>836</v>
      </c>
    </row>
    <row r="102" spans="1:1">
      <c r="A102" s="141" t="s">
        <v>837</v>
      </c>
    </row>
    <row r="103" spans="1:1">
      <c r="A103" s="141" t="s">
        <v>838</v>
      </c>
    </row>
    <row r="104" spans="1:1">
      <c r="A104" s="141" t="s">
        <v>839</v>
      </c>
    </row>
    <row r="105" spans="1:1">
      <c r="A105" s="141" t="s">
        <v>840</v>
      </c>
    </row>
    <row r="106" spans="1:1">
      <c r="A106" s="141" t="s">
        <v>841</v>
      </c>
    </row>
    <row r="107" spans="1:1">
      <c r="A107" s="141" t="s">
        <v>842</v>
      </c>
    </row>
    <row r="108" spans="1:1">
      <c r="A108" s="141" t="s">
        <v>843</v>
      </c>
    </row>
    <row r="109" spans="1:1">
      <c r="A109" s="141" t="s">
        <v>844</v>
      </c>
    </row>
    <row r="110" spans="1:1">
      <c r="A110" s="141" t="s">
        <v>736</v>
      </c>
    </row>
    <row r="111" spans="1:1">
      <c r="A111" s="141" t="s">
        <v>845</v>
      </c>
    </row>
    <row r="112" spans="1:1">
      <c r="A112" s="141" t="s">
        <v>846</v>
      </c>
    </row>
    <row r="113" spans="1:1">
      <c r="A113" s="141" t="s">
        <v>847</v>
      </c>
    </row>
    <row r="114" spans="1:1">
      <c r="A114" s="141" t="s">
        <v>848</v>
      </c>
    </row>
    <row r="115" spans="1:1">
      <c r="A115" s="141" t="s">
        <v>849</v>
      </c>
    </row>
    <row r="116" spans="1:1">
      <c r="A116" s="141" t="s">
        <v>850</v>
      </c>
    </row>
    <row r="117" spans="1:1">
      <c r="A117" s="141" t="s">
        <v>851</v>
      </c>
    </row>
    <row r="118" spans="1:1">
      <c r="A118" s="141" t="s">
        <v>852</v>
      </c>
    </row>
    <row r="119" spans="1:1">
      <c r="A119" s="141" t="s">
        <v>853</v>
      </c>
    </row>
    <row r="120" spans="1:1">
      <c r="A120" t="s">
        <v>854</v>
      </c>
    </row>
    <row r="121" spans="1:1">
      <c r="A121" s="141" t="s">
        <v>855</v>
      </c>
    </row>
    <row r="122" spans="1:1">
      <c r="A122" s="141" t="s">
        <v>856</v>
      </c>
    </row>
    <row r="123" spans="1:1">
      <c r="A123" s="141" t="s">
        <v>857</v>
      </c>
    </row>
    <row r="124" spans="1:1">
      <c r="A124" s="141" t="s">
        <v>858</v>
      </c>
    </row>
    <row r="125" spans="1:1">
      <c r="A125" t="s">
        <v>859</v>
      </c>
    </row>
    <row r="126" spans="1:1">
      <c r="A126" s="141" t="s">
        <v>860</v>
      </c>
    </row>
    <row r="127" spans="1:1">
      <c r="A127" s="141" t="s">
        <v>861</v>
      </c>
    </row>
    <row r="128" spans="1:1">
      <c r="A128" s="141" t="s">
        <v>862</v>
      </c>
    </row>
    <row r="129" spans="1:1">
      <c r="A129" s="141" t="s">
        <v>863</v>
      </c>
    </row>
    <row r="130" spans="1:1">
      <c r="A130" s="141" t="s">
        <v>864</v>
      </c>
    </row>
    <row r="131" spans="1:1">
      <c r="A131" s="141" t="s">
        <v>865</v>
      </c>
    </row>
    <row r="132" spans="1:1">
      <c r="A132" s="141" t="s">
        <v>866</v>
      </c>
    </row>
    <row r="133" spans="1:1">
      <c r="A133" s="141" t="s">
        <v>867</v>
      </c>
    </row>
    <row r="134" spans="1:1">
      <c r="A134" t="s">
        <v>868</v>
      </c>
    </row>
    <row r="135" spans="1:1">
      <c r="A135" s="141" t="s">
        <v>869</v>
      </c>
    </row>
    <row r="136" spans="1:1">
      <c r="A136" s="141" t="s">
        <v>870</v>
      </c>
    </row>
    <row r="137" spans="1:1">
      <c r="A137" s="141" t="s">
        <v>871</v>
      </c>
    </row>
    <row r="138" spans="1:1">
      <c r="A138" s="141" t="s">
        <v>872</v>
      </c>
    </row>
    <row r="139" spans="1:1">
      <c r="A139" s="141" t="s">
        <v>873</v>
      </c>
    </row>
    <row r="140" spans="1:1">
      <c r="A140" s="141" t="s">
        <v>874</v>
      </c>
    </row>
    <row r="141" spans="1:1">
      <c r="A141" s="141" t="s">
        <v>875</v>
      </c>
    </row>
    <row r="142" spans="1:1">
      <c r="A142" s="141" t="s">
        <v>876</v>
      </c>
    </row>
    <row r="143" spans="1:1">
      <c r="A143" s="141" t="s">
        <v>877</v>
      </c>
    </row>
    <row r="144" spans="1:1">
      <c r="A144" s="141" t="s">
        <v>878</v>
      </c>
    </row>
    <row r="145" spans="1:1">
      <c r="A145" t="s">
        <v>879</v>
      </c>
    </row>
    <row r="146" spans="1:1">
      <c r="A146" s="141" t="s">
        <v>880</v>
      </c>
    </row>
    <row r="147" spans="1:1">
      <c r="A147" s="141" t="s">
        <v>881</v>
      </c>
    </row>
    <row r="148" spans="1:1">
      <c r="A148" s="141" t="s">
        <v>882</v>
      </c>
    </row>
    <row r="149" spans="1:1">
      <c r="A149" s="141" t="s">
        <v>883</v>
      </c>
    </row>
    <row r="150" spans="1:1">
      <c r="A150" s="141" t="s">
        <v>884</v>
      </c>
    </row>
    <row r="151" spans="1:1">
      <c r="A151" s="141" t="s">
        <v>885</v>
      </c>
    </row>
    <row r="152" spans="1:1">
      <c r="A152" s="141" t="s">
        <v>886</v>
      </c>
    </row>
    <row r="153" spans="1:1">
      <c r="A153" s="141" t="s">
        <v>887</v>
      </c>
    </row>
    <row r="154" spans="1:1">
      <c r="A154" s="141" t="s">
        <v>888</v>
      </c>
    </row>
    <row r="155" spans="1:1">
      <c r="A155" s="141" t="s">
        <v>889</v>
      </c>
    </row>
    <row r="156" spans="1:1">
      <c r="A156" t="s">
        <v>890</v>
      </c>
    </row>
    <row r="157" spans="1:1">
      <c r="A157" s="141" t="s">
        <v>891</v>
      </c>
    </row>
    <row r="158" spans="1:1">
      <c r="A158" s="141" t="s">
        <v>892</v>
      </c>
    </row>
    <row r="159" spans="1:1">
      <c r="A159" s="141" t="s">
        <v>893</v>
      </c>
    </row>
    <row r="160" spans="1:1">
      <c r="A160" s="141" t="s">
        <v>894</v>
      </c>
    </row>
    <row r="161" spans="1:1">
      <c r="A161" s="141" t="s">
        <v>895</v>
      </c>
    </row>
    <row r="162" spans="1:1">
      <c r="A162" s="141" t="s">
        <v>896</v>
      </c>
    </row>
    <row r="163" spans="1:1">
      <c r="A163" t="s">
        <v>897</v>
      </c>
    </row>
    <row r="164" spans="1:1">
      <c r="A164" s="141" t="s">
        <v>898</v>
      </c>
    </row>
    <row r="165" spans="1:1">
      <c r="A165" s="141" t="s">
        <v>899</v>
      </c>
    </row>
    <row r="166" spans="1:1">
      <c r="A166" s="141" t="s">
        <v>900</v>
      </c>
    </row>
    <row r="167" spans="1:1">
      <c r="A167" s="141" t="s">
        <v>901</v>
      </c>
    </row>
    <row r="168" spans="1:1">
      <c r="A168" s="141" t="s">
        <v>902</v>
      </c>
    </row>
    <row r="169" spans="1:1">
      <c r="A169" s="141" t="s">
        <v>903</v>
      </c>
    </row>
    <row r="170" spans="1:1">
      <c r="A170" s="141" t="s">
        <v>904</v>
      </c>
    </row>
    <row r="171" spans="1:1">
      <c r="A171" s="141" t="s">
        <v>905</v>
      </c>
    </row>
    <row r="172" spans="1:1">
      <c r="A172" s="141" t="s">
        <v>906</v>
      </c>
    </row>
    <row r="173" spans="1:1">
      <c r="A173" s="141" t="s">
        <v>907</v>
      </c>
    </row>
    <row r="174" spans="1:1">
      <c r="A174" s="141" t="s">
        <v>908</v>
      </c>
    </row>
    <row r="175" spans="1:1">
      <c r="A175" t="s">
        <v>909</v>
      </c>
    </row>
    <row r="176" spans="1:1">
      <c r="A176" s="141" t="s">
        <v>910</v>
      </c>
    </row>
    <row r="177" spans="1:1">
      <c r="A177" s="141" t="s">
        <v>911</v>
      </c>
    </row>
    <row r="178" spans="1:1">
      <c r="A178" s="141" t="s">
        <v>912</v>
      </c>
    </row>
    <row r="179" spans="1:1">
      <c r="A179" s="141" t="s">
        <v>913</v>
      </c>
    </row>
    <row r="180" spans="1:1">
      <c r="A180" s="141" t="s">
        <v>914</v>
      </c>
    </row>
    <row r="181" spans="1:1">
      <c r="A181" s="141" t="s">
        <v>915</v>
      </c>
    </row>
    <row r="182" spans="1:1">
      <c r="A182" s="141" t="s">
        <v>916</v>
      </c>
    </row>
    <row r="183" spans="1:1">
      <c r="A183" t="s">
        <v>917</v>
      </c>
    </row>
    <row r="184" spans="1:1">
      <c r="A184" s="141" t="s">
        <v>918</v>
      </c>
    </row>
    <row r="185" spans="1:1">
      <c r="A185" s="141" t="s">
        <v>919</v>
      </c>
    </row>
    <row r="186" spans="1:1">
      <c r="A186" t="s">
        <v>920</v>
      </c>
    </row>
    <row r="187" spans="1:1">
      <c r="A187" t="s">
        <v>921</v>
      </c>
    </row>
    <row r="188" spans="1:1">
      <c r="A188" s="141" t="s">
        <v>922</v>
      </c>
    </row>
    <row r="189" spans="1:1">
      <c r="A189" s="141" t="s">
        <v>923</v>
      </c>
    </row>
    <row r="190" spans="1:1">
      <c r="A190" t="s">
        <v>924</v>
      </c>
    </row>
    <row r="191" spans="1:1">
      <c r="A191" t="s">
        <v>925</v>
      </c>
    </row>
    <row r="192" spans="1:1">
      <c r="A192" s="141" t="s">
        <v>926</v>
      </c>
    </row>
    <row r="193" spans="1:1">
      <c r="A193" s="141" t="s">
        <v>927</v>
      </c>
    </row>
    <row r="194" spans="1:1">
      <c r="A194" t="s">
        <v>928</v>
      </c>
    </row>
    <row r="195" spans="1:1">
      <c r="A195" t="s">
        <v>929</v>
      </c>
    </row>
    <row r="196" spans="1:1">
      <c r="A196" s="141" t="s">
        <v>930</v>
      </c>
    </row>
    <row r="197" spans="1:1">
      <c r="A197" s="141" t="s">
        <v>931</v>
      </c>
    </row>
    <row r="198" spans="1:1">
      <c r="A198" s="141" t="s">
        <v>932</v>
      </c>
    </row>
    <row r="199" spans="1:1">
      <c r="A199" s="141" t="s">
        <v>933</v>
      </c>
    </row>
    <row r="200" spans="1:1">
      <c r="A200" s="141" t="s">
        <v>934</v>
      </c>
    </row>
    <row r="201" spans="1:1">
      <c r="A201" s="141" t="s">
        <v>935</v>
      </c>
    </row>
    <row r="202" spans="1:1">
      <c r="A202" s="141" t="s">
        <v>936</v>
      </c>
    </row>
    <row r="203" spans="1:1">
      <c r="A203" s="141" t="s">
        <v>937</v>
      </c>
    </row>
    <row r="204" spans="1:1">
      <c r="A204" s="141" t="s">
        <v>938</v>
      </c>
    </row>
    <row r="205" spans="1:1">
      <c r="A205" s="141" t="s">
        <v>939</v>
      </c>
    </row>
    <row r="206" spans="1:1">
      <c r="A206" s="141" t="s">
        <v>940</v>
      </c>
    </row>
    <row r="207" spans="1:1">
      <c r="A207" s="141" t="s">
        <v>941</v>
      </c>
    </row>
    <row r="208" spans="1:1">
      <c r="A208" s="141" t="s">
        <v>942</v>
      </c>
    </row>
    <row r="209" spans="1:1">
      <c r="A209" s="141" t="s">
        <v>943</v>
      </c>
    </row>
    <row r="210" spans="1:1">
      <c r="A210" t="s">
        <v>944</v>
      </c>
    </row>
    <row r="211" spans="1:1">
      <c r="A211" s="141" t="s">
        <v>945</v>
      </c>
    </row>
    <row r="212" spans="1:1">
      <c r="A212" s="141" t="s">
        <v>946</v>
      </c>
    </row>
    <row r="213" spans="1:1">
      <c r="A213" s="141" t="s">
        <v>947</v>
      </c>
    </row>
    <row r="214" spans="1:1">
      <c r="A214" s="141" t="s">
        <v>948</v>
      </c>
    </row>
    <row r="215" spans="1:1">
      <c r="A215" s="141" t="s">
        <v>949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BB1" activePane="topRight" state="frozen"/>
      <selection pane="topRight" activeCell="BJ155" sqref="BJ155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207" t="s">
        <v>950</v>
      </c>
      <c r="C1" s="208"/>
      <c r="D1" s="208"/>
      <c r="E1" s="3"/>
      <c r="F1" s="207" t="s">
        <v>951</v>
      </c>
      <c r="G1" s="208"/>
      <c r="H1" s="209"/>
      <c r="I1" s="208"/>
      <c r="J1" s="208"/>
      <c r="K1" s="208"/>
      <c r="L1" s="208"/>
      <c r="M1" s="208"/>
      <c r="N1" s="208"/>
      <c r="O1" s="208"/>
      <c r="P1" s="208"/>
      <c r="Q1" s="208"/>
      <c r="R1" s="208"/>
      <c r="S1" s="208"/>
      <c r="T1" s="208"/>
      <c r="U1" s="208"/>
      <c r="V1" s="208"/>
      <c r="W1" s="208"/>
      <c r="X1" s="208"/>
      <c r="Y1" s="208"/>
      <c r="Z1" s="208"/>
      <c r="AA1" s="208"/>
      <c r="AB1" s="208"/>
      <c r="AC1" s="208"/>
      <c r="AD1" s="208"/>
      <c r="AE1" s="208"/>
      <c r="AF1" s="208"/>
      <c r="AG1" s="210"/>
      <c r="AH1" s="5"/>
      <c r="AI1" s="184" t="s">
        <v>952</v>
      </c>
      <c r="AJ1" s="185"/>
      <c r="AK1" s="185"/>
      <c r="AL1" s="185"/>
      <c r="AM1" s="186"/>
      <c r="AN1" s="187"/>
      <c r="AO1" s="185"/>
      <c r="AP1" s="185"/>
      <c r="AQ1" s="185"/>
      <c r="AR1" s="185"/>
      <c r="AS1" s="185"/>
      <c r="AT1" s="185"/>
      <c r="AU1" s="185"/>
      <c r="AV1" s="185"/>
      <c r="AW1" s="185"/>
      <c r="AX1" s="185"/>
      <c r="AY1" s="185"/>
      <c r="AZ1" s="185"/>
      <c r="BA1" s="185"/>
      <c r="BB1" s="185"/>
      <c r="BC1" s="185"/>
      <c r="BD1" s="185"/>
      <c r="BE1" s="185"/>
      <c r="BF1" s="188"/>
      <c r="BG1" s="5"/>
      <c r="BH1" s="189" t="s">
        <v>953</v>
      </c>
      <c r="BI1" s="190"/>
      <c r="BJ1" s="190"/>
      <c r="BK1" s="191"/>
      <c r="BL1" s="5"/>
      <c r="BM1" s="181" t="s">
        <v>954</v>
      </c>
      <c r="BN1" s="182"/>
      <c r="BO1" s="182"/>
      <c r="BP1" s="182"/>
      <c r="BQ1" s="182"/>
      <c r="BR1" s="182"/>
      <c r="BS1" s="183"/>
      <c r="BT1" s="8"/>
    </row>
    <row r="2" spans="1:72" s="7" customFormat="1" ht="11.25">
      <c r="A2" s="1"/>
      <c r="B2" s="1"/>
      <c r="C2" s="2"/>
      <c r="D2" s="1"/>
      <c r="E2" s="3"/>
      <c r="F2" s="20" t="s">
        <v>955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956</v>
      </c>
      <c r="T2" s="21"/>
      <c r="U2" s="21"/>
      <c r="V2" s="21"/>
      <c r="W2" s="24"/>
      <c r="X2" s="21"/>
      <c r="Y2" s="22"/>
      <c r="Z2" s="4"/>
      <c r="AA2" s="20" t="s">
        <v>957</v>
      </c>
      <c r="AB2" s="21"/>
      <c r="AC2" s="21"/>
      <c r="AD2" s="21"/>
      <c r="AE2" s="21"/>
      <c r="AF2" s="21"/>
      <c r="AG2" s="22"/>
      <c r="AH2" s="5"/>
      <c r="AI2" s="184" t="s">
        <v>955</v>
      </c>
      <c r="AJ2" s="185"/>
      <c r="AK2" s="185"/>
      <c r="AL2" s="185"/>
      <c r="AM2" s="186"/>
      <c r="AN2" s="187"/>
      <c r="AO2" s="185"/>
      <c r="AP2" s="185"/>
      <c r="AQ2" s="188"/>
      <c r="AR2" s="6"/>
      <c r="AS2" s="184" t="s">
        <v>958</v>
      </c>
      <c r="AT2" s="185"/>
      <c r="AU2" s="185"/>
      <c r="AV2" s="185"/>
      <c r="AW2" s="185"/>
      <c r="AX2" s="185"/>
      <c r="AY2" s="188"/>
      <c r="AZ2" s="6"/>
      <c r="BA2" s="198" t="s">
        <v>959</v>
      </c>
      <c r="BB2" s="199"/>
      <c r="BC2" s="184" t="s">
        <v>956</v>
      </c>
      <c r="BD2" s="185"/>
      <c r="BE2" s="185"/>
      <c r="BF2" s="188"/>
      <c r="BG2" s="5"/>
      <c r="BH2" s="192"/>
      <c r="BI2" s="193"/>
      <c r="BJ2" s="193"/>
      <c r="BK2" s="194"/>
      <c r="BL2" s="5"/>
      <c r="BM2" s="195"/>
      <c r="BN2" s="196"/>
      <c r="BO2" s="196"/>
      <c r="BP2" s="196"/>
      <c r="BQ2" s="196"/>
      <c r="BR2" s="196"/>
      <c r="BS2" s="197"/>
      <c r="BT2" s="8"/>
    </row>
    <row r="3" spans="1:72" s="7" customFormat="1" ht="11.25">
      <c r="A3" s="1"/>
      <c r="B3" s="1"/>
      <c r="C3" s="2"/>
      <c r="D3" s="1"/>
      <c r="E3" s="48"/>
      <c r="F3" s="49" t="s">
        <v>960</v>
      </c>
      <c r="G3" s="50"/>
      <c r="H3" s="149" t="s">
        <v>961</v>
      </c>
      <c r="I3" s="51"/>
      <c r="J3" s="51"/>
      <c r="K3" s="51"/>
      <c r="L3" s="50"/>
      <c r="M3" s="51"/>
      <c r="N3" s="51"/>
      <c r="O3" s="49" t="s">
        <v>958</v>
      </c>
      <c r="P3" s="50"/>
      <c r="Q3" s="49" t="s">
        <v>962</v>
      </c>
      <c r="R3" s="50"/>
      <c r="S3" s="49" t="s">
        <v>963</v>
      </c>
      <c r="T3" s="51"/>
      <c r="U3" s="125"/>
      <c r="V3" s="50"/>
      <c r="W3" s="52" t="s">
        <v>964</v>
      </c>
      <c r="X3" s="53"/>
      <c r="Y3" s="54"/>
      <c r="Z3" s="55"/>
      <c r="AA3" s="56" t="s">
        <v>965</v>
      </c>
      <c r="AB3" s="57"/>
      <c r="AC3" s="57"/>
      <c r="AD3" s="58"/>
      <c r="AE3" s="59" t="s">
        <v>966</v>
      </c>
      <c r="AF3" s="60"/>
      <c r="AG3" s="61"/>
      <c r="AH3" s="62"/>
      <c r="AI3" s="198" t="s">
        <v>960</v>
      </c>
      <c r="AJ3" s="199"/>
      <c r="AK3" s="198" t="s">
        <v>961</v>
      </c>
      <c r="AL3" s="204"/>
      <c r="AM3" s="205"/>
      <c r="AN3" s="206"/>
      <c r="AO3" s="204"/>
      <c r="AP3" s="204"/>
      <c r="AQ3" s="199"/>
      <c r="AR3" s="63"/>
      <c r="AS3" s="202" t="s">
        <v>967</v>
      </c>
      <c r="AT3" s="203"/>
      <c r="AU3" s="202" t="s">
        <v>968</v>
      </c>
      <c r="AV3" s="203"/>
      <c r="AW3" s="202" t="s">
        <v>969</v>
      </c>
      <c r="AX3" s="203"/>
      <c r="AY3" s="63" t="s">
        <v>970</v>
      </c>
      <c r="AZ3" s="63"/>
      <c r="BA3" s="200"/>
      <c r="BB3" s="201"/>
      <c r="BC3" s="198" t="s">
        <v>963</v>
      </c>
      <c r="BD3" s="204"/>
      <c r="BE3" s="204"/>
      <c r="BF3" s="199"/>
      <c r="BG3" s="62"/>
      <c r="BH3" s="192"/>
      <c r="BI3" s="193"/>
      <c r="BJ3" s="193"/>
      <c r="BK3" s="194"/>
      <c r="BL3" s="62"/>
      <c r="BM3" s="181" t="s">
        <v>971</v>
      </c>
      <c r="BN3" s="182"/>
      <c r="BO3" s="182"/>
      <c r="BP3" s="183"/>
      <c r="BQ3" s="181" t="s">
        <v>742</v>
      </c>
      <c r="BR3" s="182"/>
      <c r="BS3" s="183"/>
      <c r="BT3" s="155"/>
    </row>
    <row r="4" spans="1:72" s="8" customFormat="1" ht="11.25">
      <c r="A4" s="39" t="s">
        <v>972</v>
      </c>
      <c r="B4" s="40" t="s">
        <v>973</v>
      </c>
      <c r="C4" s="41" t="s">
        <v>972</v>
      </c>
      <c r="D4" s="42" t="s">
        <v>974</v>
      </c>
      <c r="E4" s="43"/>
      <c r="F4" s="42" t="s">
        <v>974</v>
      </c>
      <c r="G4" s="39" t="s">
        <v>972</v>
      </c>
      <c r="H4" s="117" t="s">
        <v>973</v>
      </c>
      <c r="I4" s="40" t="s">
        <v>973</v>
      </c>
      <c r="J4" s="40" t="s">
        <v>973</v>
      </c>
      <c r="K4" s="40" t="s">
        <v>973</v>
      </c>
      <c r="L4" s="40" t="s">
        <v>973</v>
      </c>
      <c r="M4" s="40" t="s">
        <v>973</v>
      </c>
      <c r="N4" s="40" t="s">
        <v>973</v>
      </c>
      <c r="O4" s="40" t="s">
        <v>973</v>
      </c>
      <c r="P4" s="40" t="s">
        <v>973</v>
      </c>
      <c r="Q4" s="40" t="s">
        <v>973</v>
      </c>
      <c r="R4" s="39" t="s">
        <v>972</v>
      </c>
      <c r="S4" s="42" t="s">
        <v>974</v>
      </c>
      <c r="T4" s="42" t="s">
        <v>974</v>
      </c>
      <c r="U4" s="39" t="s">
        <v>972</v>
      </c>
      <c r="V4" s="44" t="s">
        <v>973</v>
      </c>
      <c r="W4" s="44" t="s">
        <v>973</v>
      </c>
      <c r="X4" s="42" t="s">
        <v>974</v>
      </c>
      <c r="Y4" s="42" t="s">
        <v>974</v>
      </c>
      <c r="Z4" s="42" t="s">
        <v>974</v>
      </c>
      <c r="AA4" s="40" t="s">
        <v>973</v>
      </c>
      <c r="AB4" s="42" t="s">
        <v>974</v>
      </c>
      <c r="AC4" s="42" t="s">
        <v>974</v>
      </c>
      <c r="AD4" s="40" t="s">
        <v>973</v>
      </c>
      <c r="AE4" s="40" t="s">
        <v>973</v>
      </c>
      <c r="AF4" s="40" t="s">
        <v>973</v>
      </c>
      <c r="AG4" s="40" t="s">
        <v>973</v>
      </c>
      <c r="AH4" s="45"/>
      <c r="AI4" s="42" t="s">
        <v>974</v>
      </c>
      <c r="AJ4" s="39" t="s">
        <v>972</v>
      </c>
      <c r="AK4" s="40" t="s">
        <v>973</v>
      </c>
      <c r="AL4" s="40" t="s">
        <v>973</v>
      </c>
      <c r="AM4" s="119" t="s">
        <v>973</v>
      </c>
      <c r="AN4" s="117" t="s">
        <v>973</v>
      </c>
      <c r="AO4" s="40" t="s">
        <v>973</v>
      </c>
      <c r="AP4" s="40" t="s">
        <v>973</v>
      </c>
      <c r="AQ4" s="40" t="s">
        <v>973</v>
      </c>
      <c r="AR4" s="40" t="s">
        <v>973</v>
      </c>
      <c r="AS4" s="40" t="s">
        <v>973</v>
      </c>
      <c r="AT4" s="40" t="s">
        <v>973</v>
      </c>
      <c r="AU4" s="40" t="s">
        <v>973</v>
      </c>
      <c r="AV4" s="40" t="s">
        <v>973</v>
      </c>
      <c r="AW4" s="40" t="s">
        <v>973</v>
      </c>
      <c r="AX4" s="40" t="s">
        <v>973</v>
      </c>
      <c r="AY4" s="39" t="s">
        <v>972</v>
      </c>
      <c r="AZ4" s="42" t="s">
        <v>974</v>
      </c>
      <c r="BA4" s="40" t="s">
        <v>973</v>
      </c>
      <c r="BB4" s="39" t="s">
        <v>972</v>
      </c>
      <c r="BC4" s="42" t="s">
        <v>974</v>
      </c>
      <c r="BD4" s="42" t="s">
        <v>974</v>
      </c>
      <c r="BE4" s="39" t="s">
        <v>972</v>
      </c>
      <c r="BF4" s="117" t="s">
        <v>973</v>
      </c>
      <c r="BG4" s="46" t="s">
        <v>975</v>
      </c>
      <c r="BH4" s="40" t="s">
        <v>973</v>
      </c>
      <c r="BI4" s="40" t="s">
        <v>973</v>
      </c>
      <c r="BJ4" s="40" t="s">
        <v>973</v>
      </c>
      <c r="BK4" s="40" t="s">
        <v>973</v>
      </c>
      <c r="BL4" s="46" t="s">
        <v>975</v>
      </c>
      <c r="BM4" s="42" t="s">
        <v>974</v>
      </c>
      <c r="BN4" s="42" t="s">
        <v>974</v>
      </c>
      <c r="BO4" s="42" t="s">
        <v>974</v>
      </c>
      <c r="BP4" s="40" t="s">
        <v>973</v>
      </c>
      <c r="BQ4" s="39" t="s">
        <v>972</v>
      </c>
      <c r="BR4" s="39" t="s">
        <v>972</v>
      </c>
      <c r="BS4" s="39" t="s">
        <v>972</v>
      </c>
    </row>
    <row r="5" spans="1:72" s="7" customFormat="1" ht="14.25" customHeight="1">
      <c r="A5" s="123" t="s">
        <v>976</v>
      </c>
      <c r="B5" s="123" t="s">
        <v>977</v>
      </c>
      <c r="C5" s="123" t="s">
        <v>978</v>
      </c>
      <c r="D5" s="123" t="s">
        <v>979</v>
      </c>
      <c r="E5" s="131" t="s">
        <v>980</v>
      </c>
      <c r="F5" s="123" t="s">
        <v>981</v>
      </c>
      <c r="G5" s="123" t="s">
        <v>982</v>
      </c>
      <c r="H5" s="123" t="s">
        <v>983</v>
      </c>
      <c r="I5" s="123" t="s">
        <v>984</v>
      </c>
      <c r="J5" s="123" t="s">
        <v>1</v>
      </c>
      <c r="K5" s="123" t="s">
        <v>985</v>
      </c>
      <c r="L5" s="123" t="s">
        <v>986</v>
      </c>
      <c r="M5" s="123" t="s">
        <v>987</v>
      </c>
      <c r="N5" s="123" t="s">
        <v>5</v>
      </c>
      <c r="O5" s="123" t="s">
        <v>988</v>
      </c>
      <c r="P5" s="123" t="s">
        <v>989</v>
      </c>
      <c r="Q5" s="123" t="s">
        <v>990</v>
      </c>
      <c r="R5" s="123" t="s">
        <v>991</v>
      </c>
      <c r="S5" s="123" t="s">
        <v>992</v>
      </c>
      <c r="T5" s="123" t="s">
        <v>993</v>
      </c>
      <c r="U5" s="123" t="s">
        <v>4</v>
      </c>
      <c r="V5" s="123" t="s">
        <v>994</v>
      </c>
      <c r="W5" s="123" t="s">
        <v>995</v>
      </c>
      <c r="X5" s="123" t="s">
        <v>996</v>
      </c>
      <c r="Y5" s="123" t="s">
        <v>997</v>
      </c>
      <c r="Z5" s="123" t="s">
        <v>411</v>
      </c>
      <c r="AA5" s="123" t="s">
        <v>998</v>
      </c>
      <c r="AB5" s="123" t="s">
        <v>999</v>
      </c>
      <c r="AC5" s="123" t="s">
        <v>1000</v>
      </c>
      <c r="AD5" s="123" t="s">
        <v>1001</v>
      </c>
      <c r="AE5" s="123" t="s">
        <v>1002</v>
      </c>
      <c r="AF5" s="123" t="s">
        <v>1003</v>
      </c>
      <c r="AG5" s="123" t="s">
        <v>1004</v>
      </c>
      <c r="AH5" s="154" t="s">
        <v>1005</v>
      </c>
      <c r="AI5" s="123" t="s">
        <v>1006</v>
      </c>
      <c r="AJ5" s="123" t="s">
        <v>1007</v>
      </c>
      <c r="AK5" s="123" t="s">
        <v>1008</v>
      </c>
      <c r="AL5" s="123" t="s">
        <v>1009</v>
      </c>
      <c r="AM5" s="123" t="s">
        <v>1010</v>
      </c>
      <c r="AN5" s="123" t="s">
        <v>1011</v>
      </c>
      <c r="AO5" s="123" t="s">
        <v>1012</v>
      </c>
      <c r="AP5" s="123" t="s">
        <v>1013</v>
      </c>
      <c r="AQ5" s="123" t="s">
        <v>1014</v>
      </c>
      <c r="AR5" s="123" t="s">
        <v>1015</v>
      </c>
      <c r="AS5" s="123" t="s">
        <v>1016</v>
      </c>
      <c r="AT5" s="123" t="s">
        <v>1017</v>
      </c>
      <c r="AU5" s="123" t="s">
        <v>1018</v>
      </c>
      <c r="AV5" s="123" t="s">
        <v>1019</v>
      </c>
      <c r="AW5" s="123" t="s">
        <v>1020</v>
      </c>
      <c r="AX5" s="123" t="s">
        <v>1021</v>
      </c>
      <c r="AY5" s="123" t="s">
        <v>970</v>
      </c>
      <c r="AZ5" s="123" t="s">
        <v>1022</v>
      </c>
      <c r="BA5" s="123" t="s">
        <v>1023</v>
      </c>
      <c r="BB5" s="123" t="s">
        <v>1024</v>
      </c>
      <c r="BC5" s="123" t="s">
        <v>1025</v>
      </c>
      <c r="BD5" s="123" t="s">
        <v>1026</v>
      </c>
      <c r="BE5" s="123" t="s">
        <v>1027</v>
      </c>
      <c r="BF5" s="123" t="s">
        <v>1028</v>
      </c>
      <c r="BG5" s="154" t="s">
        <v>1029</v>
      </c>
      <c r="BH5" s="123" t="s">
        <v>1030</v>
      </c>
      <c r="BI5" s="123" t="s">
        <v>1031</v>
      </c>
      <c r="BJ5" s="123" t="s">
        <v>1032</v>
      </c>
      <c r="BK5" s="123" t="s">
        <v>1033</v>
      </c>
      <c r="BL5" s="154" t="s">
        <v>1034</v>
      </c>
      <c r="BM5" s="123" t="s">
        <v>1035</v>
      </c>
      <c r="BN5" s="123" t="s">
        <v>1036</v>
      </c>
      <c r="BO5" s="123" t="s">
        <v>1037</v>
      </c>
      <c r="BP5" s="123" t="s">
        <v>1038</v>
      </c>
      <c r="BQ5" s="123" t="s">
        <v>1039</v>
      </c>
      <c r="BR5" s="123" t="s">
        <v>1040</v>
      </c>
      <c r="BS5" s="123" t="s">
        <v>1041</v>
      </c>
      <c r="BT5" s="8" t="s">
        <v>1042</v>
      </c>
    </row>
    <row r="6" spans="1:72" s="8" customFormat="1" ht="15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1043</v>
      </c>
      <c r="E6" s="159"/>
      <c r="F6" s="126" t="s">
        <v>607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593</v>
      </c>
      <c r="M6" s="105" t="s">
        <v>1044</v>
      </c>
      <c r="N6" s="150" t="s">
        <v>1045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1046</v>
      </c>
      <c r="W6" s="151" t="s">
        <v>1047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593</v>
      </c>
      <c r="AD6" s="107">
        <v>0.29166666666666669</v>
      </c>
      <c r="AE6" s="105">
        <v>6249</v>
      </c>
      <c r="AF6" s="105" t="s">
        <v>593</v>
      </c>
      <c r="AG6" s="105" t="s">
        <v>593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1048</v>
      </c>
      <c r="BK6" s="18" t="s">
        <v>1049</v>
      </c>
      <c r="BL6" s="16"/>
      <c r="BM6" s="130" t="s">
        <v>445</v>
      </c>
      <c r="BN6" s="130" t="s">
        <v>445</v>
      </c>
      <c r="BO6" s="130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767</v>
      </c>
      <c r="E7" s="159"/>
      <c r="F7" s="126" t="s">
        <v>698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1046</v>
      </c>
      <c r="W7" s="151" t="s">
        <v>1050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593</v>
      </c>
      <c r="AD7" s="107">
        <v>0.29166666666666669</v>
      </c>
      <c r="AE7" s="105">
        <v>6242</v>
      </c>
      <c r="AF7" s="105" t="s">
        <v>593</v>
      </c>
      <c r="AG7" s="105" t="s">
        <v>593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1051</v>
      </c>
      <c r="BK7" s="17" t="s">
        <v>1051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794</v>
      </c>
      <c r="E8" s="159"/>
      <c r="F8" s="126" t="s">
        <v>698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737</v>
      </c>
      <c r="E9" s="159">
        <v>4</v>
      </c>
      <c r="F9" s="126" t="s">
        <v>595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911</v>
      </c>
      <c r="E12" s="159"/>
      <c r="F12" s="126" t="s">
        <v>775</v>
      </c>
      <c r="G12" s="142" t="str">
        <f>IF(D12="","*",VLOOKUP(F12,BS_ATIVIDADE[],3,FALSE))</f>
        <v>SOLDA</v>
      </c>
      <c r="H12" s="106" t="s">
        <v>593</v>
      </c>
      <c r="I12" s="106" t="s">
        <v>593</v>
      </c>
      <c r="J12" s="105">
        <v>70</v>
      </c>
      <c r="K12" s="105">
        <v>134.9</v>
      </c>
      <c r="L12" s="105" t="s">
        <v>593</v>
      </c>
      <c r="M12" s="105" t="s">
        <v>1052</v>
      </c>
      <c r="N12" s="150" t="s">
        <v>1053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1054</v>
      </c>
      <c r="W12" s="151" t="s">
        <v>1055</v>
      </c>
      <c r="X12" s="104" t="s">
        <v>421</v>
      </c>
      <c r="Y12" s="129" t="s">
        <v>424</v>
      </c>
      <c r="Z12" s="104"/>
      <c r="AA12" s="105" t="s">
        <v>593</v>
      </c>
      <c r="AB12" s="126"/>
      <c r="AC12" s="126"/>
      <c r="AD12" s="107" t="s">
        <v>593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1056</v>
      </c>
      <c r="BG12" s="16"/>
      <c r="BH12" s="17">
        <v>0</v>
      </c>
      <c r="BI12" s="17"/>
      <c r="BJ12" s="17" t="s">
        <v>1057</v>
      </c>
      <c r="BK12" s="18" t="s">
        <v>1057</v>
      </c>
      <c r="BL12" s="16"/>
      <c r="BM12" s="130" t="s">
        <v>451</v>
      </c>
      <c r="BN12" s="130" t="s">
        <v>451</v>
      </c>
      <c r="BO12" s="130" t="s">
        <v>451</v>
      </c>
      <c r="BP12" s="18" t="s">
        <v>1057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594</v>
      </c>
      <c r="E13" s="159"/>
      <c r="F13" s="126" t="s">
        <v>654</v>
      </c>
      <c r="G13" s="142" t="str">
        <f>IF(D13="","*",VLOOKUP(F13,BS_ATIVIDADE[],3,FALSE))</f>
        <v>EXPANSÃO</v>
      </c>
      <c r="H13" s="106" t="s">
        <v>593</v>
      </c>
      <c r="I13" s="106" t="s">
        <v>593</v>
      </c>
      <c r="J13" s="105">
        <v>170</v>
      </c>
      <c r="K13" s="105">
        <v>114.045</v>
      </c>
      <c r="L13" s="105" t="s">
        <v>593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1058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1059</v>
      </c>
      <c r="W13" s="151" t="s">
        <v>1055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593</v>
      </c>
      <c r="AD13" s="107">
        <v>0.29166666666666669</v>
      </c>
      <c r="AE13" s="105">
        <v>6249</v>
      </c>
      <c r="AF13" s="105" t="s">
        <v>593</v>
      </c>
      <c r="AG13" s="105" t="s">
        <v>593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1059</v>
      </c>
      <c r="BG13" s="16"/>
      <c r="BH13" s="17">
        <v>0</v>
      </c>
      <c r="BI13" s="17"/>
      <c r="BJ13" s="17" t="s">
        <v>1060</v>
      </c>
      <c r="BK13" s="18" t="s">
        <v>1060</v>
      </c>
      <c r="BL13" s="16"/>
      <c r="BM13" s="130" t="s">
        <v>447</v>
      </c>
      <c r="BN13" s="130" t="s">
        <v>471</v>
      </c>
      <c r="BO13" s="130" t="s">
        <v>471</v>
      </c>
      <c r="BP13" s="18" t="s">
        <v>1060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791</v>
      </c>
      <c r="E14" s="159"/>
      <c r="F14" s="126" t="s">
        <v>698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593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1061</v>
      </c>
      <c r="W14" s="151" t="s">
        <v>1050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593</v>
      </c>
      <c r="AD14" s="107" t="s">
        <v>593</v>
      </c>
      <c r="AE14" s="105" t="s">
        <v>593</v>
      </c>
      <c r="AF14" s="105" t="s">
        <v>593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1062</v>
      </c>
      <c r="AL14" s="31" t="s">
        <v>1062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1061</v>
      </c>
      <c r="BG14" s="16"/>
      <c r="BH14" s="17">
        <v>0</v>
      </c>
      <c r="BI14" s="17"/>
      <c r="BJ14" s="17" t="s">
        <v>1063</v>
      </c>
      <c r="BK14" s="18" t="s">
        <v>1063</v>
      </c>
      <c r="BL14" s="16"/>
      <c r="BM14" s="130" t="s">
        <v>451</v>
      </c>
      <c r="BN14" s="130" t="s">
        <v>451</v>
      </c>
      <c r="BO14" s="130" t="s">
        <v>451</v>
      </c>
      <c r="BP14" s="18" t="s">
        <v>1063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1043</v>
      </c>
      <c r="E15" s="159"/>
      <c r="F15" s="126" t="s">
        <v>698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1046</v>
      </c>
      <c r="W15" s="151" t="s">
        <v>1050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593</v>
      </c>
      <c r="AD15" s="107">
        <v>0.29166666666666669</v>
      </c>
      <c r="AE15" s="105">
        <v>6249</v>
      </c>
      <c r="AF15" s="105" t="s">
        <v>593</v>
      </c>
      <c r="AG15" s="105" t="s">
        <v>593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1046</v>
      </c>
      <c r="BG15" s="16"/>
      <c r="BH15" s="17">
        <v>0</v>
      </c>
      <c r="BI15" s="17"/>
      <c r="BJ15" s="17" t="s">
        <v>1063</v>
      </c>
      <c r="BK15" s="18" t="s">
        <v>1063</v>
      </c>
      <c r="BL15" s="16"/>
      <c r="BM15" s="130" t="s">
        <v>451</v>
      </c>
      <c r="BN15" s="130" t="s">
        <v>451</v>
      </c>
      <c r="BO15" s="130" t="s">
        <v>451</v>
      </c>
      <c r="BP15" s="18" t="s">
        <v>1063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824</v>
      </c>
      <c r="E16" s="159"/>
      <c r="F16" s="126" t="s">
        <v>756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1064</v>
      </c>
      <c r="W16" s="151" t="s">
        <v>1065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593</v>
      </c>
      <c r="AD16" s="107">
        <v>0.29166666666666669</v>
      </c>
      <c r="AE16" s="105">
        <v>9341</v>
      </c>
      <c r="AF16" s="105" t="s">
        <v>593</v>
      </c>
      <c r="AG16" s="105" t="s">
        <v>593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1064</v>
      </c>
      <c r="BG16" s="16"/>
      <c r="BH16" s="17">
        <v>0</v>
      </c>
      <c r="BI16" s="17"/>
      <c r="BJ16" s="17" t="s">
        <v>1066</v>
      </c>
      <c r="BK16" s="18" t="s">
        <v>1063</v>
      </c>
      <c r="BL16" s="16"/>
      <c r="BM16" s="130" t="s">
        <v>451</v>
      </c>
      <c r="BN16" s="130" t="s">
        <v>451</v>
      </c>
      <c r="BO16" s="130" t="s">
        <v>451</v>
      </c>
      <c r="BP16" s="18" t="s">
        <v>1063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824</v>
      </c>
      <c r="E17" s="159"/>
      <c r="F17" s="126" t="s">
        <v>786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593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1064</v>
      </c>
      <c r="W17" s="151" t="s">
        <v>1067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593</v>
      </c>
      <c r="AD17" s="107">
        <v>0.29166666666666669</v>
      </c>
      <c r="AE17" s="105">
        <v>9341</v>
      </c>
      <c r="AF17" s="105" t="s">
        <v>593</v>
      </c>
      <c r="AG17" s="105" t="s">
        <v>593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1064</v>
      </c>
      <c r="BG17" s="16"/>
      <c r="BH17" s="17">
        <v>0</v>
      </c>
      <c r="BI17" s="17"/>
      <c r="BJ17" s="17" t="s">
        <v>1066</v>
      </c>
      <c r="BK17" s="18" t="s">
        <v>1063</v>
      </c>
      <c r="BL17" s="16"/>
      <c r="BM17" s="130" t="s">
        <v>451</v>
      </c>
      <c r="BN17" s="130" t="s">
        <v>451</v>
      </c>
      <c r="BO17" s="130" t="s">
        <v>451</v>
      </c>
      <c r="BP17" s="18" t="s">
        <v>1063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767</v>
      </c>
      <c r="E19" s="159"/>
      <c r="F19" s="126" t="s">
        <v>698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1046</v>
      </c>
      <c r="W19" s="151" t="s">
        <v>1050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593</v>
      </c>
      <c r="AD19" s="107">
        <v>0.29166666666666669</v>
      </c>
      <c r="AE19" s="105">
        <v>6242</v>
      </c>
      <c r="AF19" s="105" t="s">
        <v>593</v>
      </c>
      <c r="AG19" s="105" t="s">
        <v>593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1046</v>
      </c>
      <c r="BG19" s="16"/>
      <c r="BH19" s="17">
        <v>0</v>
      </c>
      <c r="BI19" s="17"/>
      <c r="BJ19" s="17" t="s">
        <v>1068</v>
      </c>
      <c r="BK19" s="18" t="s">
        <v>1068</v>
      </c>
      <c r="BL19" s="16"/>
      <c r="BM19" s="130" t="s">
        <v>451</v>
      </c>
      <c r="BN19" s="130" t="s">
        <v>451</v>
      </c>
      <c r="BO19" s="130" t="s">
        <v>451</v>
      </c>
      <c r="BP19" s="18" t="s">
        <v>1068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876</v>
      </c>
      <c r="E20" s="159"/>
      <c r="F20" s="126" t="s">
        <v>779</v>
      </c>
      <c r="G20" s="142" t="str">
        <f>IF(D20="","*",VLOOKUP(F20,BS_ATIVIDADE[],3,FALSE))</f>
        <v>DORMENTE - SUBSTITUIÇÂO</v>
      </c>
      <c r="H20" s="105" t="s">
        <v>593</v>
      </c>
      <c r="I20" s="105" t="s">
        <v>593</v>
      </c>
      <c r="J20" s="105">
        <v>56</v>
      </c>
      <c r="K20" s="105">
        <v>205</v>
      </c>
      <c r="L20" s="105" t="s">
        <v>593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1069</v>
      </c>
      <c r="W20" s="151" t="s">
        <v>1070</v>
      </c>
      <c r="X20" s="104" t="s">
        <v>421</v>
      </c>
      <c r="Y20" s="129" t="s">
        <v>424</v>
      </c>
      <c r="Z20" s="104"/>
      <c r="AA20" s="105" t="s">
        <v>593</v>
      </c>
      <c r="AB20" s="126" t="s">
        <v>593</v>
      </c>
      <c r="AC20" s="126" t="s">
        <v>593</v>
      </c>
      <c r="AD20" s="107" t="s">
        <v>593</v>
      </c>
      <c r="AE20" s="105" t="s">
        <v>593</v>
      </c>
      <c r="AF20" s="105" t="s">
        <v>593</v>
      </c>
      <c r="AG20" s="105" t="s">
        <v>593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1069</v>
      </c>
      <c r="BG20" s="16"/>
      <c r="BH20" s="17">
        <v>0</v>
      </c>
      <c r="BI20" s="17"/>
      <c r="BJ20" s="17" t="s">
        <v>1071</v>
      </c>
      <c r="BK20" s="18" t="s">
        <v>1072</v>
      </c>
      <c r="BL20" s="16"/>
      <c r="BM20" s="130" t="s">
        <v>451</v>
      </c>
      <c r="BN20" s="130" t="s">
        <v>451</v>
      </c>
      <c r="BO20" s="130" t="s">
        <v>451</v>
      </c>
      <c r="BP20" s="18" t="s">
        <v>1072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825</v>
      </c>
      <c r="E21" s="159"/>
      <c r="F21" s="126" t="s">
        <v>607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1073</v>
      </c>
      <c r="N21" s="150" t="s">
        <v>1074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1075</v>
      </c>
      <c r="W21" s="151" t="s">
        <v>1076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593</v>
      </c>
      <c r="AD21" s="107">
        <v>0.29166666666666669</v>
      </c>
      <c r="AE21" s="105">
        <v>7629</v>
      </c>
      <c r="AF21" s="105" t="s">
        <v>593</v>
      </c>
      <c r="AG21" s="105" t="s">
        <v>593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1075</v>
      </c>
      <c r="BG21" s="16"/>
      <c r="BH21" s="17">
        <v>2</v>
      </c>
      <c r="BI21" s="17"/>
      <c r="BJ21" s="17" t="s">
        <v>1077</v>
      </c>
      <c r="BK21" s="18" t="s">
        <v>1077</v>
      </c>
      <c r="BL21" s="16"/>
      <c r="BM21" s="130" t="s">
        <v>445</v>
      </c>
      <c r="BN21" s="130" t="s">
        <v>445</v>
      </c>
      <c r="BO21" s="130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933</v>
      </c>
      <c r="E22" s="159"/>
      <c r="F22" s="126" t="s">
        <v>815</v>
      </c>
      <c r="G22" s="142" t="str">
        <f>IF(D22="","*",VLOOKUP(F22,BS_ATIVIDADE[],3,FALSE))</f>
        <v>OUTROS</v>
      </c>
      <c r="H22" s="105" t="s">
        <v>593</v>
      </c>
      <c r="I22" s="105" t="s">
        <v>593</v>
      </c>
      <c r="J22" s="105">
        <v>56</v>
      </c>
      <c r="K22" s="105">
        <v>168</v>
      </c>
      <c r="L22" s="105" t="s">
        <v>593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1078</v>
      </c>
      <c r="W22" s="151" t="s">
        <v>1079</v>
      </c>
      <c r="X22" s="104" t="s">
        <v>421</v>
      </c>
      <c r="Y22" s="129" t="s">
        <v>424</v>
      </c>
      <c r="Z22" s="104"/>
      <c r="AA22" s="105" t="s">
        <v>593</v>
      </c>
      <c r="AB22" s="126" t="s">
        <v>593</v>
      </c>
      <c r="AC22" s="126" t="s">
        <v>593</v>
      </c>
      <c r="AD22" s="107" t="s">
        <v>593</v>
      </c>
      <c r="AE22" s="105" t="s">
        <v>593</v>
      </c>
      <c r="AF22" s="105" t="s">
        <v>593</v>
      </c>
      <c r="AG22" s="105" t="s">
        <v>593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1078</v>
      </c>
      <c r="BG22" s="16"/>
      <c r="BH22" s="17">
        <v>0</v>
      </c>
      <c r="BI22" s="17"/>
      <c r="BJ22" s="17" t="s">
        <v>1080</v>
      </c>
      <c r="BK22" s="18" t="s">
        <v>1072</v>
      </c>
      <c r="BL22" s="16"/>
      <c r="BM22" s="130" t="s">
        <v>451</v>
      </c>
      <c r="BN22" s="130" t="s">
        <v>451</v>
      </c>
      <c r="BO22" s="130" t="s">
        <v>451</v>
      </c>
      <c r="BP22" s="18" t="s">
        <v>1072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924</v>
      </c>
      <c r="E23" s="159"/>
      <c r="F23" s="126" t="s">
        <v>753</v>
      </c>
      <c r="G23" s="142" t="str">
        <f>IF(D23="","*",VLOOKUP(F23,BS_ATIVIDADE[],3,FALSE))</f>
        <v>AMV</v>
      </c>
      <c r="H23" s="105" t="s">
        <v>593</v>
      </c>
      <c r="I23" s="105" t="s">
        <v>593</v>
      </c>
      <c r="J23" s="105">
        <v>56</v>
      </c>
      <c r="K23" s="105">
        <v>157.9</v>
      </c>
      <c r="L23" s="105" t="s">
        <v>593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1081</v>
      </c>
      <c r="W23" s="151" t="s">
        <v>1082</v>
      </c>
      <c r="X23" s="104" t="s">
        <v>421</v>
      </c>
      <c r="Y23" s="129" t="s">
        <v>424</v>
      </c>
      <c r="Z23" s="104"/>
      <c r="AA23" s="105" t="s">
        <v>593</v>
      </c>
      <c r="AB23" s="126" t="s">
        <v>593</v>
      </c>
      <c r="AC23" s="126" t="s">
        <v>593</v>
      </c>
      <c r="AD23" s="107" t="s">
        <v>593</v>
      </c>
      <c r="AE23" s="105" t="s">
        <v>593</v>
      </c>
      <c r="AF23" s="105" t="s">
        <v>593</v>
      </c>
      <c r="AG23" s="105" t="s">
        <v>593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1081</v>
      </c>
      <c r="BG23" s="16"/>
      <c r="BH23" s="17">
        <v>0</v>
      </c>
      <c r="BI23" s="17"/>
      <c r="BJ23" s="17" t="s">
        <v>1083</v>
      </c>
      <c r="BK23" s="18" t="s">
        <v>1083</v>
      </c>
      <c r="BL23" s="16"/>
      <c r="BM23" s="130" t="s">
        <v>430</v>
      </c>
      <c r="BN23" s="130" t="s">
        <v>455</v>
      </c>
      <c r="BO23" s="130" t="s">
        <v>517</v>
      </c>
      <c r="BP23" s="18" t="s">
        <v>1083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737</v>
      </c>
      <c r="E26" s="159">
        <v>4</v>
      </c>
      <c r="F26" s="126" t="s">
        <v>595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1084</v>
      </c>
      <c r="W26" s="151" t="s">
        <v>1085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593</v>
      </c>
      <c r="AF26" s="105" t="s">
        <v>593</v>
      </c>
      <c r="AG26" s="105" t="s">
        <v>593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1084</v>
      </c>
      <c r="BG26" s="16"/>
      <c r="BH26" s="17">
        <v>0</v>
      </c>
      <c r="BI26" s="17"/>
      <c r="BJ26" s="17" t="s">
        <v>1086</v>
      </c>
      <c r="BK26" s="18" t="s">
        <v>1087</v>
      </c>
      <c r="BL26" s="16"/>
      <c r="BM26" s="130" t="s">
        <v>451</v>
      </c>
      <c r="BN26" s="130" t="s">
        <v>451</v>
      </c>
      <c r="BO26" s="130" t="s">
        <v>451</v>
      </c>
      <c r="BP26" s="18" t="s">
        <v>1087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803</v>
      </c>
      <c r="E27" s="159"/>
      <c r="F27" s="126" t="s">
        <v>698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1061</v>
      </c>
      <c r="W27" s="151" t="s">
        <v>1050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1061</v>
      </c>
      <c r="BG27" s="16"/>
      <c r="BH27" s="17">
        <v>2</v>
      </c>
      <c r="BI27" s="17"/>
      <c r="BJ27" s="17" t="s">
        <v>1088</v>
      </c>
      <c r="BK27" s="18" t="s">
        <v>1089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744</v>
      </c>
      <c r="E28" s="159"/>
      <c r="F28" s="126" t="s">
        <v>660</v>
      </c>
      <c r="G28" s="142" t="str">
        <f>IF(D28="","*",VLOOKUP(F28,BS_ATIVIDADE[],3,FALSE))</f>
        <v>TRILHEIRO - DESCARGA</v>
      </c>
      <c r="H28" s="106" t="s">
        <v>201</v>
      </c>
      <c r="I28" s="106" t="s">
        <v>1090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1091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1092</v>
      </c>
      <c r="W28" s="151" t="s">
        <v>1093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593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1092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892</v>
      </c>
      <c r="E29" s="159"/>
      <c r="F29" s="126" t="s">
        <v>775</v>
      </c>
      <c r="G29" s="142" t="str">
        <f>IF(D29="","*",VLOOKUP(F29,BS_ATIVIDADE[],3,FALSE))</f>
        <v>SOLDA</v>
      </c>
      <c r="H29" s="105" t="s">
        <v>593</v>
      </c>
      <c r="I29" s="105" t="s">
        <v>593</v>
      </c>
      <c r="J29" s="105">
        <v>55</v>
      </c>
      <c r="K29" s="105">
        <v>94.664000000000001</v>
      </c>
      <c r="L29" s="105" t="s">
        <v>593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1094</v>
      </c>
      <c r="W29" s="151" t="s">
        <v>1055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593</v>
      </c>
      <c r="AD29" s="107">
        <v>0.45833333333333331</v>
      </c>
      <c r="AE29" s="105">
        <v>6239</v>
      </c>
      <c r="AF29" s="105" t="s">
        <v>593</v>
      </c>
      <c r="AG29" s="105" t="s">
        <v>593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1094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860</v>
      </c>
      <c r="E30" s="159"/>
      <c r="F30" s="126" t="s">
        <v>726</v>
      </c>
      <c r="G30" s="142" t="str">
        <f>IF(D30="","*",VLOOKUP(F30,BS_ATIVIDADE[],3,FALSE))</f>
        <v>MODERNIZAÇÃO</v>
      </c>
      <c r="H30" s="105" t="s">
        <v>593</v>
      </c>
      <c r="I30" s="105" t="s">
        <v>593</v>
      </c>
      <c r="J30" s="105">
        <v>48</v>
      </c>
      <c r="K30" s="105">
        <v>123.363</v>
      </c>
      <c r="L30" s="105" t="s">
        <v>593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1095</v>
      </c>
      <c r="W30" s="151" t="s">
        <v>1055</v>
      </c>
      <c r="X30" s="104" t="s">
        <v>421</v>
      </c>
      <c r="Y30" s="129" t="s">
        <v>424</v>
      </c>
      <c r="Z30" s="104"/>
      <c r="AA30" s="105" t="s">
        <v>593</v>
      </c>
      <c r="AB30" s="126" t="s">
        <v>593</v>
      </c>
      <c r="AC30" s="126" t="s">
        <v>593</v>
      </c>
      <c r="AD30" s="107" t="s">
        <v>593</v>
      </c>
      <c r="AE30" s="105" t="s">
        <v>593</v>
      </c>
      <c r="AF30" s="105" t="s">
        <v>593</v>
      </c>
      <c r="AG30" s="105" t="s">
        <v>593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1095</v>
      </c>
      <c r="BG30" s="16"/>
      <c r="BH30" s="17">
        <v>0</v>
      </c>
      <c r="BI30" s="17"/>
      <c r="BJ30" s="17" t="s">
        <v>1060</v>
      </c>
      <c r="BK30" s="18" t="s">
        <v>1060</v>
      </c>
      <c r="BL30" s="16"/>
      <c r="BM30" s="130" t="s">
        <v>447</v>
      </c>
      <c r="BN30" s="130" t="s">
        <v>471</v>
      </c>
      <c r="BO30" s="130" t="s">
        <v>471</v>
      </c>
      <c r="BP30" s="18" t="s">
        <v>1060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826</v>
      </c>
      <c r="E33" s="159"/>
      <c r="F33" s="126" t="s">
        <v>788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1092</v>
      </c>
      <c r="W33" s="151" t="s">
        <v>1096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593</v>
      </c>
      <c r="AD33" s="107">
        <v>0.29166666666666669</v>
      </c>
      <c r="AE33" s="105">
        <v>7694</v>
      </c>
      <c r="AF33" s="105" t="s">
        <v>593</v>
      </c>
      <c r="AG33" s="105" t="s">
        <v>593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1092</v>
      </c>
      <c r="BG33" s="16"/>
      <c r="BH33" s="17">
        <v>0</v>
      </c>
      <c r="BI33" s="17"/>
      <c r="BJ33" s="17" t="s">
        <v>1097</v>
      </c>
      <c r="BK33" s="18" t="s">
        <v>1098</v>
      </c>
      <c r="BL33" s="16"/>
      <c r="BM33" s="130" t="s">
        <v>436</v>
      </c>
      <c r="BN33" s="130" t="s">
        <v>456</v>
      </c>
      <c r="BO33" s="130" t="s">
        <v>522</v>
      </c>
      <c r="BP33" s="18" t="s">
        <v>1098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826</v>
      </c>
      <c r="E34" s="159"/>
      <c r="F34" s="126" t="s">
        <v>756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593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1092</v>
      </c>
      <c r="W34" s="151" t="s">
        <v>1099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593</v>
      </c>
      <c r="AD34" s="107">
        <v>0.29166666666666669</v>
      </c>
      <c r="AE34" s="105">
        <v>7694</v>
      </c>
      <c r="AF34" s="105" t="s">
        <v>593</v>
      </c>
      <c r="AG34" s="105" t="s">
        <v>593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1092</v>
      </c>
      <c r="BG34" s="16"/>
      <c r="BH34" s="17">
        <v>0</v>
      </c>
      <c r="BI34" s="17"/>
      <c r="BJ34" s="17" t="s">
        <v>1097</v>
      </c>
      <c r="BK34" s="18" t="s">
        <v>1098</v>
      </c>
      <c r="BL34" s="16"/>
      <c r="BM34" s="130" t="s">
        <v>436</v>
      </c>
      <c r="BN34" s="130" t="s">
        <v>456</v>
      </c>
      <c r="BO34" s="130" t="s">
        <v>522</v>
      </c>
      <c r="BP34" s="18" t="s">
        <v>1098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840</v>
      </c>
      <c r="E35" s="159"/>
      <c r="F35" s="126" t="s">
        <v>715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1100</v>
      </c>
      <c r="W35" s="151" t="s">
        <v>1099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593</v>
      </c>
      <c r="AD35" s="107">
        <v>0.29166666666666669</v>
      </c>
      <c r="AE35" s="105" t="s">
        <v>593</v>
      </c>
      <c r="AF35" s="105" t="s">
        <v>593</v>
      </c>
      <c r="AG35" s="105" t="s">
        <v>593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1100</v>
      </c>
      <c r="BG35" s="16"/>
      <c r="BH35" s="17">
        <v>0</v>
      </c>
      <c r="BI35" s="17"/>
      <c r="BJ35" s="17" t="s">
        <v>1101</v>
      </c>
      <c r="BK35" s="18" t="s">
        <v>1102</v>
      </c>
      <c r="BL35" s="16"/>
      <c r="BM35" s="130" t="s">
        <v>440</v>
      </c>
      <c r="BN35" s="130" t="s">
        <v>469</v>
      </c>
      <c r="BO35" s="130" t="s">
        <v>547</v>
      </c>
      <c r="BP35" s="18" t="s">
        <v>1103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827</v>
      </c>
      <c r="E36" s="159"/>
      <c r="F36" s="126" t="s">
        <v>607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593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1104</v>
      </c>
      <c r="W36" s="151" t="s">
        <v>1105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1104</v>
      </c>
      <c r="BG36" s="16"/>
      <c r="BH36" s="17">
        <v>2</v>
      </c>
      <c r="BI36" s="17"/>
      <c r="BJ36" s="17" t="s">
        <v>1106</v>
      </c>
      <c r="BK36" s="18" t="s">
        <v>1106</v>
      </c>
      <c r="BL36" s="16"/>
      <c r="BM36" s="130" t="s">
        <v>445</v>
      </c>
      <c r="BN36" s="130" t="s">
        <v>445</v>
      </c>
      <c r="BO36" s="130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828</v>
      </c>
      <c r="E37" s="159"/>
      <c r="F37" s="126" t="s">
        <v>607</v>
      </c>
      <c r="G37" s="142" t="str">
        <f>IF(D37="","*",VLOOKUP(F37,BS_ATIVIDADE[],3,FALSE))</f>
        <v>OUTROS</v>
      </c>
      <c r="H37" s="106" t="s">
        <v>184</v>
      </c>
      <c r="I37" s="106" t="s">
        <v>1107</v>
      </c>
      <c r="J37" s="105">
        <v>92</v>
      </c>
      <c r="K37" s="105">
        <v>83.7</v>
      </c>
      <c r="L37" s="105" t="s">
        <v>593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1104</v>
      </c>
      <c r="W37" s="151" t="s">
        <v>1105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1104</v>
      </c>
      <c r="BG37" s="16"/>
      <c r="BH37" s="17">
        <v>2</v>
      </c>
      <c r="BI37" s="17"/>
      <c r="BJ37" s="17" t="s">
        <v>1108</v>
      </c>
      <c r="BK37" s="18" t="s">
        <v>1108</v>
      </c>
      <c r="BL37" s="16"/>
      <c r="BM37" s="130" t="s">
        <v>445</v>
      </c>
      <c r="BN37" s="130" t="s">
        <v>445</v>
      </c>
      <c r="BO37" s="130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859</v>
      </c>
      <c r="E38" s="159"/>
      <c r="F38" s="126" t="s">
        <v>753</v>
      </c>
      <c r="G38" s="142" t="str">
        <f>IF(D38="","*",VLOOKUP(F38,BS_ATIVIDADE[],3,FALSE))</f>
        <v>AMV</v>
      </c>
      <c r="H38" s="106" t="s">
        <v>593</v>
      </c>
      <c r="I38" s="105" t="s">
        <v>593</v>
      </c>
      <c r="J38" s="105">
        <v>54</v>
      </c>
      <c r="K38" s="105">
        <v>81.814999999999998</v>
      </c>
      <c r="L38" s="105" t="s">
        <v>593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1104</v>
      </c>
      <c r="W38" s="151" t="s">
        <v>1109</v>
      </c>
      <c r="X38" s="104" t="s">
        <v>421</v>
      </c>
      <c r="Y38" s="129" t="s">
        <v>424</v>
      </c>
      <c r="Z38" s="104"/>
      <c r="AA38" s="105" t="s">
        <v>593</v>
      </c>
      <c r="AB38" s="126" t="s">
        <v>593</v>
      </c>
      <c r="AC38" s="126" t="s">
        <v>593</v>
      </c>
      <c r="AD38" s="107" t="s">
        <v>593</v>
      </c>
      <c r="AE38" s="105" t="s">
        <v>593</v>
      </c>
      <c r="AF38" s="105" t="s">
        <v>593</v>
      </c>
      <c r="AG38" s="105" t="s">
        <v>593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1104</v>
      </c>
      <c r="BG38" s="16"/>
      <c r="BH38" s="17">
        <v>0</v>
      </c>
      <c r="BI38" s="17"/>
      <c r="BJ38" s="17" t="s">
        <v>1080</v>
      </c>
      <c r="BK38" s="18" t="s">
        <v>1110</v>
      </c>
      <c r="BL38" s="16"/>
      <c r="BM38" s="130" t="s">
        <v>441</v>
      </c>
      <c r="BN38" s="130" t="s">
        <v>470</v>
      </c>
      <c r="BO38" s="130" t="s">
        <v>521</v>
      </c>
      <c r="BP38" s="18" t="s">
        <v>1110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889</v>
      </c>
      <c r="E39" s="173"/>
      <c r="F39" s="126" t="s">
        <v>775</v>
      </c>
      <c r="G39" s="142" t="str">
        <f>IF(D39="","*",VLOOKUP(F39,BS_ATIVIDADE[],3,FALSE))</f>
        <v>SOLDA</v>
      </c>
      <c r="H39" s="106" t="s">
        <v>593</v>
      </c>
      <c r="I39" s="105" t="s">
        <v>593</v>
      </c>
      <c r="J39" s="105">
        <v>54</v>
      </c>
      <c r="K39" s="105">
        <v>65.3</v>
      </c>
      <c r="L39" s="105" t="s">
        <v>593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1104</v>
      </c>
      <c r="W39" s="151" t="s">
        <v>1055</v>
      </c>
      <c r="X39" s="104" t="s">
        <v>421</v>
      </c>
      <c r="Y39" s="129" t="s">
        <v>424</v>
      </c>
      <c r="Z39" s="104"/>
      <c r="AA39" s="105" t="s">
        <v>593</v>
      </c>
      <c r="AB39" s="126" t="s">
        <v>593</v>
      </c>
      <c r="AC39" s="126" t="s">
        <v>593</v>
      </c>
      <c r="AD39" s="107" t="s">
        <v>593</v>
      </c>
      <c r="AE39" s="105" t="s">
        <v>593</v>
      </c>
      <c r="AF39" s="105" t="s">
        <v>593</v>
      </c>
      <c r="AG39" s="105" t="s">
        <v>593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1104</v>
      </c>
      <c r="BG39" s="16"/>
      <c r="BH39" s="17">
        <v>0</v>
      </c>
      <c r="BI39" s="17"/>
      <c r="BJ39" s="17" t="s">
        <v>1111</v>
      </c>
      <c r="BK39" s="18" t="s">
        <v>1111</v>
      </c>
      <c r="BL39" s="16"/>
      <c r="BM39" s="130" t="s">
        <v>451</v>
      </c>
      <c r="BN39" s="130" t="s">
        <v>451</v>
      </c>
      <c r="BO39" s="130" t="s">
        <v>451</v>
      </c>
      <c r="BP39" s="18" t="s">
        <v>1111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594</v>
      </c>
      <c r="E40" s="173">
        <v>650</v>
      </c>
      <c r="F40" s="126" t="s">
        <v>654</v>
      </c>
      <c r="G40" s="142" t="str">
        <f>IF(D40="","*",VLOOKUP(F40,BS_ATIVIDADE[],3,FALSE))</f>
        <v>EXPANSÃO</v>
      </c>
      <c r="H40" s="106" t="s">
        <v>593</v>
      </c>
      <c r="I40" s="106"/>
      <c r="J40" s="105">
        <v>53</v>
      </c>
      <c r="K40" s="105">
        <v>123.8</v>
      </c>
      <c r="L40" s="105" t="s">
        <v>593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1112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1113</v>
      </c>
      <c r="W40" s="151" t="s">
        <v>1055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1113</v>
      </c>
      <c r="BG40" s="16"/>
      <c r="BH40" s="17">
        <v>2</v>
      </c>
      <c r="BI40" s="17"/>
      <c r="BJ40" s="17" t="s">
        <v>1114</v>
      </c>
      <c r="BK40" s="18" t="s">
        <v>1115</v>
      </c>
      <c r="BL40" s="16"/>
      <c r="BM40" s="130" t="s">
        <v>445</v>
      </c>
      <c r="BN40" s="130" t="s">
        <v>445</v>
      </c>
      <c r="BO40" s="130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911</v>
      </c>
      <c r="E44" s="159"/>
      <c r="F44" s="126" t="s">
        <v>775</v>
      </c>
      <c r="G44" s="142" t="str">
        <f>IF(D44="","*",VLOOKUP(F44,BS_ATIVIDADE[],3,FALSE))</f>
        <v>SOLDA</v>
      </c>
      <c r="H44" s="106" t="s">
        <v>593</v>
      </c>
      <c r="I44" s="106" t="s">
        <v>593</v>
      </c>
      <c r="J44" s="105">
        <v>70</v>
      </c>
      <c r="K44" s="105">
        <v>87.3</v>
      </c>
      <c r="L44" s="105" t="s">
        <v>593</v>
      </c>
      <c r="M44" s="105" t="s">
        <v>1052</v>
      </c>
      <c r="N44" s="150" t="s">
        <v>1053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1054</v>
      </c>
      <c r="W44" s="151" t="s">
        <v>1055</v>
      </c>
      <c r="X44" s="104" t="s">
        <v>421</v>
      </c>
      <c r="Y44" s="129"/>
      <c r="Z44" s="104"/>
      <c r="AA44" s="105" t="s">
        <v>593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791</v>
      </c>
      <c r="E45" s="159"/>
      <c r="F45" s="126" t="s">
        <v>698</v>
      </c>
      <c r="G45" s="142" t="str">
        <f>IF(D45="","*",VLOOKUP(F45,BS_ATIVIDADE[],3,FALSE))</f>
        <v>MECANIZAÇÃO - SOCADORA</v>
      </c>
      <c r="H45" s="106" t="s">
        <v>1062</v>
      </c>
      <c r="I45" s="106" t="s">
        <v>1062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1061</v>
      </c>
      <c r="W45" s="151" t="s">
        <v>1050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593</v>
      </c>
      <c r="AD45" s="107" t="s">
        <v>593</v>
      </c>
      <c r="AE45" s="105" t="s">
        <v>593</v>
      </c>
      <c r="AF45" s="105" t="s">
        <v>593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1116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594</v>
      </c>
      <c r="E46" s="159"/>
      <c r="F46" s="126" t="s">
        <v>654</v>
      </c>
      <c r="G46" s="142" t="str">
        <f>IF(D46="","*",VLOOKUP(F46,BS_ATIVIDADE[],3,FALSE))</f>
        <v>EXPANSÃO</v>
      </c>
      <c r="H46" s="106" t="s">
        <v>593</v>
      </c>
      <c r="I46" s="106" t="s">
        <v>593</v>
      </c>
      <c r="J46" s="105">
        <v>70</v>
      </c>
      <c r="K46" s="105">
        <v>113.5</v>
      </c>
      <c r="L46" s="105" t="s">
        <v>593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1059</v>
      </c>
      <c r="W46" s="151" t="s">
        <v>1055</v>
      </c>
      <c r="X46" s="104" t="s">
        <v>421</v>
      </c>
      <c r="Y46" s="129" t="s">
        <v>424</v>
      </c>
      <c r="Z46" s="104"/>
      <c r="AA46" s="105" t="s">
        <v>593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1117</v>
      </c>
      <c r="BK46" s="18" t="s">
        <v>1117</v>
      </c>
      <c r="BL46" s="16"/>
      <c r="BM46" s="130" t="s">
        <v>447</v>
      </c>
      <c r="BN46" s="130" t="s">
        <v>471</v>
      </c>
      <c r="BO46" s="130" t="s">
        <v>471</v>
      </c>
      <c r="BP46" s="18" t="s">
        <v>1117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594</v>
      </c>
      <c r="E47" s="159">
        <v>40</v>
      </c>
      <c r="F47" s="126" t="s">
        <v>618</v>
      </c>
      <c r="G47" s="142" t="str">
        <f>IF(D47="","*",VLOOKUP(F47,BS_ATIVIDADE[],3,FALSE))</f>
        <v>EXPANSÃO</v>
      </c>
      <c r="H47" s="106" t="s">
        <v>593</v>
      </c>
      <c r="I47" s="106" t="s">
        <v>593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1059</v>
      </c>
      <c r="W47" s="151" t="s">
        <v>1118</v>
      </c>
      <c r="X47" s="104" t="s">
        <v>421</v>
      </c>
      <c r="Y47" s="129" t="s">
        <v>424</v>
      </c>
      <c r="Z47" s="104"/>
      <c r="AA47" s="105" t="s">
        <v>593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1117</v>
      </c>
      <c r="BK47" s="18" t="s">
        <v>1117</v>
      </c>
      <c r="BL47" s="16"/>
      <c r="BM47" s="130" t="s">
        <v>447</v>
      </c>
      <c r="BN47" s="130" t="s">
        <v>471</v>
      </c>
      <c r="BO47" s="130" t="s">
        <v>471</v>
      </c>
      <c r="BP47" s="18" t="s">
        <v>1117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911</v>
      </c>
      <c r="E48" s="159"/>
      <c r="F48" s="126" t="s">
        <v>775</v>
      </c>
      <c r="G48" s="142" t="str">
        <f>IF(D48="","*",VLOOKUP(F48,BS_ATIVIDADE[],3,FALSE))</f>
        <v>SOLDA</v>
      </c>
      <c r="H48" s="106" t="s">
        <v>593</v>
      </c>
      <c r="I48" s="106" t="s">
        <v>593</v>
      </c>
      <c r="J48" s="105">
        <v>70</v>
      </c>
      <c r="K48" s="105">
        <v>87.3</v>
      </c>
      <c r="L48" s="105" t="s">
        <v>593</v>
      </c>
      <c r="M48" s="105" t="s">
        <v>1119</v>
      </c>
      <c r="N48" s="150" t="s">
        <v>1120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1054</v>
      </c>
      <c r="W48" s="151" t="s">
        <v>1055</v>
      </c>
      <c r="X48" s="104" t="s">
        <v>421</v>
      </c>
      <c r="Y48" s="129" t="s">
        <v>424</v>
      </c>
      <c r="Z48" s="104"/>
      <c r="AA48" s="105" t="s">
        <v>593</v>
      </c>
      <c r="AB48" s="126"/>
      <c r="AC48" s="126" t="s">
        <v>593</v>
      </c>
      <c r="AD48" s="107" t="s">
        <v>593</v>
      </c>
      <c r="AE48" s="105" t="s">
        <v>593</v>
      </c>
      <c r="AF48" s="105" t="s">
        <v>593</v>
      </c>
      <c r="AG48" s="105" t="s">
        <v>593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1121</v>
      </c>
      <c r="BK48" s="18" t="s">
        <v>1121</v>
      </c>
      <c r="BL48" s="16"/>
      <c r="BM48" s="130" t="s">
        <v>440</v>
      </c>
      <c r="BN48" s="130" t="s">
        <v>469</v>
      </c>
      <c r="BO48" s="130" t="s">
        <v>451</v>
      </c>
      <c r="BP48" s="18" t="s">
        <v>1121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1043</v>
      </c>
      <c r="E49" s="159"/>
      <c r="F49" s="126" t="s">
        <v>698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1046</v>
      </c>
      <c r="W49" s="151" t="s">
        <v>1050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593</v>
      </c>
      <c r="AD49" s="107">
        <v>0.29166666666666669</v>
      </c>
      <c r="AE49" s="105">
        <v>6249</v>
      </c>
      <c r="AF49" s="105" t="s">
        <v>593</v>
      </c>
      <c r="AG49" s="105" t="s">
        <v>593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1122</v>
      </c>
      <c r="BK49" s="18" t="s">
        <v>1122</v>
      </c>
      <c r="BL49" s="16"/>
      <c r="BM49" s="130" t="s">
        <v>440</v>
      </c>
      <c r="BN49" s="130" t="s">
        <v>469</v>
      </c>
      <c r="BO49" s="130" t="s">
        <v>451</v>
      </c>
      <c r="BP49" s="18" t="s">
        <v>1122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824</v>
      </c>
      <c r="E50" s="159"/>
      <c r="F50" s="126" t="s">
        <v>756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1064</v>
      </c>
      <c r="W50" s="151" t="s">
        <v>1065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593</v>
      </c>
      <c r="AD50" s="107">
        <v>0.29166666666666669</v>
      </c>
      <c r="AE50" s="105">
        <v>9341</v>
      </c>
      <c r="AF50" s="105" t="s">
        <v>593</v>
      </c>
      <c r="AG50" s="105" t="s">
        <v>593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1123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824</v>
      </c>
      <c r="E51" s="159"/>
      <c r="F51" s="126" t="s">
        <v>786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593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1064</v>
      </c>
      <c r="W51" s="151" t="s">
        <v>1067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593</v>
      </c>
      <c r="AD51" s="107">
        <v>0.29166666666666669</v>
      </c>
      <c r="AE51" s="105">
        <v>9341</v>
      </c>
      <c r="AF51" s="105" t="s">
        <v>593</v>
      </c>
      <c r="AG51" s="105" t="s">
        <v>593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1124</v>
      </c>
      <c r="BK51" s="18" t="s">
        <v>1124</v>
      </c>
      <c r="BL51" s="16"/>
      <c r="BM51" s="130" t="s">
        <v>440</v>
      </c>
      <c r="BN51" s="130" t="s">
        <v>469</v>
      </c>
      <c r="BO51" s="130" t="s">
        <v>451</v>
      </c>
      <c r="BP51" s="18" t="s">
        <v>1124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767</v>
      </c>
      <c r="E53" s="159"/>
      <c r="F53" s="126" t="s">
        <v>698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1046</v>
      </c>
      <c r="W53" s="151" t="s">
        <v>1050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1125</v>
      </c>
      <c r="BK53" s="18" t="s">
        <v>1125</v>
      </c>
      <c r="BL53" s="16"/>
      <c r="BM53" s="130" t="s">
        <v>440</v>
      </c>
      <c r="BN53" s="130" t="s">
        <v>469</v>
      </c>
      <c r="BO53" s="130" t="s">
        <v>451</v>
      </c>
      <c r="BP53" s="18" t="s">
        <v>1125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876</v>
      </c>
      <c r="E54" s="159"/>
      <c r="F54" s="126" t="s">
        <v>779</v>
      </c>
      <c r="G54" s="142" t="str">
        <f>IF(D54="","*",VLOOKUP(F54,BS_ATIVIDADE[],3,FALSE))</f>
        <v>DORMENTE - SUBSTITUIÇÂO</v>
      </c>
      <c r="H54" s="105" t="s">
        <v>593</v>
      </c>
      <c r="I54" s="105" t="s">
        <v>593</v>
      </c>
      <c r="J54" s="105">
        <v>56</v>
      </c>
      <c r="K54" s="105">
        <v>205</v>
      </c>
      <c r="L54" s="105" t="s">
        <v>593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1069</v>
      </c>
      <c r="W54" s="151" t="s">
        <v>1126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593</v>
      </c>
      <c r="AD54" s="107">
        <v>0.29166666666666669</v>
      </c>
      <c r="AE54" s="105">
        <v>6242</v>
      </c>
      <c r="AF54" s="105" t="s">
        <v>593</v>
      </c>
      <c r="AG54" s="105" t="s">
        <v>593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1127</v>
      </c>
      <c r="BK54" s="18" t="s">
        <v>1127</v>
      </c>
      <c r="BL54" s="16"/>
      <c r="BM54" s="130" t="s">
        <v>440</v>
      </c>
      <c r="BN54" s="130" t="s">
        <v>469</v>
      </c>
      <c r="BO54" s="130" t="s">
        <v>451</v>
      </c>
      <c r="BP54" s="18" t="s">
        <v>1127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865</v>
      </c>
      <c r="E55" s="159">
        <v>52</v>
      </c>
      <c r="F55" s="126" t="s">
        <v>775</v>
      </c>
      <c r="G55" s="142" t="str">
        <f>IF(D55="","*",VLOOKUP(F55,BS_ATIVIDADE[],3,FALSE))</f>
        <v>SOLDA</v>
      </c>
      <c r="H55" s="106" t="s">
        <v>593</v>
      </c>
      <c r="I55" s="106" t="s">
        <v>593</v>
      </c>
      <c r="J55" s="105">
        <v>56</v>
      </c>
      <c r="K55" s="105">
        <v>200.035</v>
      </c>
      <c r="L55" s="105" t="s">
        <v>593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1104</v>
      </c>
      <c r="W55" s="151" t="s">
        <v>1055</v>
      </c>
      <c r="X55" s="104" t="s">
        <v>421</v>
      </c>
      <c r="Y55" s="129"/>
      <c r="Z55" s="104"/>
      <c r="AA55" s="105" t="s">
        <v>593</v>
      </c>
      <c r="AB55" s="103"/>
      <c r="AC55" s="152"/>
      <c r="AD55" s="107" t="s">
        <v>593</v>
      </c>
      <c r="AE55" s="105" t="s">
        <v>593</v>
      </c>
      <c r="AF55" s="105" t="s">
        <v>593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825</v>
      </c>
      <c r="E56" s="159"/>
      <c r="F56" s="126" t="s">
        <v>756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1128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1104</v>
      </c>
      <c r="W56" s="151" t="s">
        <v>1129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593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1130</v>
      </c>
      <c r="BK56" s="18" t="s">
        <v>1130</v>
      </c>
      <c r="BL56" s="16"/>
      <c r="BM56" s="130" t="s">
        <v>440</v>
      </c>
      <c r="BN56" s="130" t="s">
        <v>469</v>
      </c>
      <c r="BO56" s="130" t="s">
        <v>451</v>
      </c>
      <c r="BP56" s="18" t="s">
        <v>1130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933</v>
      </c>
      <c r="E57" s="159"/>
      <c r="F57" s="126" t="s">
        <v>815</v>
      </c>
      <c r="G57" s="142" t="str">
        <f>IF(D57="","*",VLOOKUP(F57,BS_ATIVIDADE[],3,FALSE))</f>
        <v>OUTROS</v>
      </c>
      <c r="H57" s="105" t="s">
        <v>593</v>
      </c>
      <c r="I57" s="105" t="s">
        <v>593</v>
      </c>
      <c r="J57" s="105">
        <v>56</v>
      </c>
      <c r="K57" s="105">
        <v>168</v>
      </c>
      <c r="L57" s="105" t="s">
        <v>593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1078</v>
      </c>
      <c r="W57" s="151" t="s">
        <v>1079</v>
      </c>
      <c r="X57" s="104" t="s">
        <v>421</v>
      </c>
      <c r="Y57" s="129" t="s">
        <v>424</v>
      </c>
      <c r="Z57" s="104"/>
      <c r="AA57" s="105" t="s">
        <v>593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1131</v>
      </c>
      <c r="BK57" s="18" t="s">
        <v>1131</v>
      </c>
      <c r="BL57" s="16"/>
      <c r="BM57" s="130" t="s">
        <v>441</v>
      </c>
      <c r="BN57" s="130" t="s">
        <v>470</v>
      </c>
      <c r="BO57" s="130" t="s">
        <v>521</v>
      </c>
      <c r="BP57" s="18" t="s">
        <v>1131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861</v>
      </c>
      <c r="E58" s="159">
        <v>52</v>
      </c>
      <c r="F58" s="126" t="s">
        <v>775</v>
      </c>
      <c r="G58" s="142" t="str">
        <f>IF(D58="","*",VLOOKUP(F58,BS_ATIVIDADE[],3,FALSE))</f>
        <v>SOLDA</v>
      </c>
      <c r="H58" s="106" t="s">
        <v>593</v>
      </c>
      <c r="I58" s="106" t="s">
        <v>593</v>
      </c>
      <c r="J58" s="105">
        <v>56</v>
      </c>
      <c r="K58" s="105">
        <v>154.30000000000001</v>
      </c>
      <c r="L58" s="105" t="s">
        <v>593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1104</v>
      </c>
      <c r="W58" s="151" t="s">
        <v>1055</v>
      </c>
      <c r="X58" s="104" t="s">
        <v>421</v>
      </c>
      <c r="Y58" s="129" t="s">
        <v>424</v>
      </c>
      <c r="Z58" s="104"/>
      <c r="AA58" s="105" t="s">
        <v>593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1132</v>
      </c>
      <c r="BK58" s="18" t="s">
        <v>1117</v>
      </c>
      <c r="BL58" s="16"/>
      <c r="BM58" s="130" t="s">
        <v>447</v>
      </c>
      <c r="BN58" s="130" t="s">
        <v>471</v>
      </c>
      <c r="BO58" s="130" t="s">
        <v>471</v>
      </c>
      <c r="BP58" s="18" t="s">
        <v>1117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737</v>
      </c>
      <c r="E59" s="159">
        <v>4</v>
      </c>
      <c r="F59" s="126" t="s">
        <v>595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1084</v>
      </c>
      <c r="W59" s="151" t="s">
        <v>1085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593</v>
      </c>
      <c r="AF59" s="105" t="s">
        <v>593</v>
      </c>
      <c r="AG59" s="105" t="s">
        <v>593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1123</v>
      </c>
      <c r="BK59" s="18" t="s">
        <v>1133</v>
      </c>
      <c r="BL59" s="16"/>
      <c r="BM59" s="130" t="s">
        <v>447</v>
      </c>
      <c r="BN59" s="130" t="s">
        <v>471</v>
      </c>
      <c r="BO59" s="130" t="s">
        <v>471</v>
      </c>
      <c r="BP59" s="18" t="s">
        <v>1133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803</v>
      </c>
      <c r="E60" s="159"/>
      <c r="F60" s="126" t="s">
        <v>698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1061</v>
      </c>
      <c r="W60" s="151" t="s">
        <v>1050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593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744</v>
      </c>
      <c r="E61" s="159"/>
      <c r="F61" s="126" t="s">
        <v>660</v>
      </c>
      <c r="G61" s="142" t="str">
        <f>IF(D61="","*",VLOOKUP(F61,BS_ATIVIDADE[],3,FALSE))</f>
        <v>TRILHEIRO - DESCARGA</v>
      </c>
      <c r="H61" s="106" t="s">
        <v>201</v>
      </c>
      <c r="I61" s="106" t="s">
        <v>1090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1091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1092</v>
      </c>
      <c r="W61" s="151" t="s">
        <v>1093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593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1134</v>
      </c>
      <c r="BK61" s="18" t="s">
        <v>1135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859</v>
      </c>
      <c r="E62" s="159">
        <v>57</v>
      </c>
      <c r="F62" s="126" t="s">
        <v>726</v>
      </c>
      <c r="G62" s="142" t="str">
        <f>IF(D62="","*",VLOOKUP(F62,BS_ATIVIDADE[],3,FALSE))</f>
        <v>MODERNIZAÇÃO</v>
      </c>
      <c r="H62" s="106" t="s">
        <v>593</v>
      </c>
      <c r="I62" s="106" t="s">
        <v>593</v>
      </c>
      <c r="J62" s="105">
        <v>48</v>
      </c>
      <c r="K62" s="105">
        <v>123.363</v>
      </c>
      <c r="L62" s="105" t="s">
        <v>593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1100</v>
      </c>
      <c r="W62" s="151" t="s">
        <v>1055</v>
      </c>
      <c r="X62" s="104" t="s">
        <v>421</v>
      </c>
      <c r="Y62" s="129" t="s">
        <v>424</v>
      </c>
      <c r="Z62" s="104"/>
      <c r="AA62" s="105" t="s">
        <v>593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1136</v>
      </c>
      <c r="BK62" s="18" t="s">
        <v>1136</v>
      </c>
      <c r="BL62" s="16"/>
      <c r="BM62" s="130" t="s">
        <v>447</v>
      </c>
      <c r="BN62" s="130" t="s">
        <v>463</v>
      </c>
      <c r="BO62" s="130" t="s">
        <v>549</v>
      </c>
      <c r="BP62" s="18" t="s">
        <v>1136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945</v>
      </c>
      <c r="E63" s="159">
        <v>58</v>
      </c>
      <c r="F63" s="126" t="s">
        <v>726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593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1100</v>
      </c>
      <c r="W63" s="151" t="s">
        <v>1055</v>
      </c>
      <c r="X63" s="104" t="s">
        <v>421</v>
      </c>
      <c r="Y63" s="129" t="s">
        <v>424</v>
      </c>
      <c r="Z63" s="104"/>
      <c r="AA63" s="105" t="s">
        <v>593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1136</v>
      </c>
      <c r="BK63" s="18" t="s">
        <v>1136</v>
      </c>
      <c r="BL63" s="16"/>
      <c r="BM63" s="130" t="s">
        <v>447</v>
      </c>
      <c r="BN63" s="130" t="s">
        <v>463</v>
      </c>
      <c r="BO63" s="130" t="s">
        <v>549</v>
      </c>
      <c r="BP63" s="18" t="s">
        <v>1136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864</v>
      </c>
      <c r="E64" s="159">
        <v>56</v>
      </c>
      <c r="F64" s="126" t="s">
        <v>775</v>
      </c>
      <c r="G64" s="142" t="str">
        <f>IF(D64="","*",VLOOKUP(F64,BS_ATIVIDADE[],3,FALSE))</f>
        <v>SOLDA</v>
      </c>
      <c r="H64" s="106" t="s">
        <v>593</v>
      </c>
      <c r="I64" s="106" t="s">
        <v>593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1092</v>
      </c>
      <c r="W64" s="151" t="s">
        <v>1055</v>
      </c>
      <c r="X64" s="104" t="s">
        <v>421</v>
      </c>
      <c r="Y64" s="129" t="s">
        <v>424</v>
      </c>
      <c r="Z64" s="104"/>
      <c r="AA64" s="105" t="s">
        <v>593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1137</v>
      </c>
      <c r="BK64" s="18" t="s">
        <v>1138</v>
      </c>
      <c r="BL64" s="16"/>
      <c r="BM64" s="130" t="s">
        <v>447</v>
      </c>
      <c r="BN64" s="130" t="s">
        <v>471</v>
      </c>
      <c r="BO64" s="130" t="s">
        <v>471</v>
      </c>
      <c r="BP64" s="18" t="s">
        <v>1138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892</v>
      </c>
      <c r="E65" s="159">
        <v>57</v>
      </c>
      <c r="F65" s="126" t="s">
        <v>775</v>
      </c>
      <c r="G65" s="142" t="str">
        <f>IF(D65="","*",VLOOKUP(F65,BS_ATIVIDADE[],3,FALSE))</f>
        <v>SOLDA</v>
      </c>
      <c r="H65" s="106" t="s">
        <v>593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1092</v>
      </c>
      <c r="W65" s="151" t="s">
        <v>1055</v>
      </c>
      <c r="X65" s="104" t="s">
        <v>421</v>
      </c>
      <c r="Y65" s="129" t="s">
        <v>424</v>
      </c>
      <c r="Z65" s="104"/>
      <c r="AA65" s="105" t="s">
        <v>593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1137</v>
      </c>
      <c r="BK65" s="18" t="s">
        <v>1138</v>
      </c>
      <c r="BL65" s="16"/>
      <c r="BM65" s="130" t="s">
        <v>447</v>
      </c>
      <c r="BN65" s="130" t="s">
        <v>471</v>
      </c>
      <c r="BO65" s="130" t="s">
        <v>471</v>
      </c>
      <c r="BP65" s="18" t="s">
        <v>1138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840</v>
      </c>
      <c r="E66" s="159"/>
      <c r="F66" s="126" t="s">
        <v>715</v>
      </c>
      <c r="G66" s="142" t="str">
        <f>IF(D66="","*",VLOOKUP(F66,BS_ATIVIDADE[],3,FALSE))</f>
        <v>MODERNIZAÇÃO</v>
      </c>
      <c r="H66" s="106" t="s">
        <v>1139</v>
      </c>
      <c r="I66" s="106" t="s">
        <v>1139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1100</v>
      </c>
      <c r="W66" s="151" t="s">
        <v>1140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593</v>
      </c>
      <c r="AF66" s="105" t="s">
        <v>593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1141</v>
      </c>
      <c r="BK66" s="18" t="s">
        <v>1141</v>
      </c>
      <c r="BL66" s="16"/>
      <c r="BM66" s="130" t="s">
        <v>443</v>
      </c>
      <c r="BN66" s="130" t="s">
        <v>470</v>
      </c>
      <c r="BO66" s="130" t="s">
        <v>521</v>
      </c>
      <c r="BP66" s="18" t="s">
        <v>1141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635</v>
      </c>
      <c r="E67" s="159">
        <v>61</v>
      </c>
      <c r="F67" s="126" t="s">
        <v>583</v>
      </c>
      <c r="G67" s="142" t="str">
        <f>IF(D67="","*",VLOOKUP(F67,BS_ATIVIDADE[],3,FALSE))</f>
        <v>OUTROS</v>
      </c>
      <c r="H67" s="106" t="s">
        <v>593</v>
      </c>
      <c r="I67" s="106" t="s">
        <v>593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1142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1143</v>
      </c>
      <c r="W67" s="151" t="s">
        <v>1144</v>
      </c>
      <c r="X67" s="104" t="s">
        <v>416</v>
      </c>
      <c r="Y67" s="129" t="s">
        <v>420</v>
      </c>
      <c r="Z67" s="104"/>
      <c r="AA67" s="105" t="s">
        <v>593</v>
      </c>
      <c r="AB67" s="103"/>
      <c r="AC67" s="152"/>
      <c r="AD67" s="107" t="s">
        <v>593</v>
      </c>
      <c r="AE67" s="105" t="s">
        <v>593</v>
      </c>
      <c r="AF67" s="105" t="s">
        <v>593</v>
      </c>
      <c r="AG67" s="105" t="s">
        <v>593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1145</v>
      </c>
      <c r="BK67" s="18" t="s">
        <v>1145</v>
      </c>
      <c r="BL67" s="16"/>
      <c r="BM67" s="130" t="s">
        <v>440</v>
      </c>
      <c r="BN67" s="130" t="s">
        <v>460</v>
      </c>
      <c r="BO67" s="130" t="s">
        <v>557</v>
      </c>
      <c r="BP67" s="18" t="s">
        <v>1145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827</v>
      </c>
      <c r="E68" s="159">
        <v>61</v>
      </c>
      <c r="F68" s="126" t="s">
        <v>730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1142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1143</v>
      </c>
      <c r="W68" s="151" t="s">
        <v>1146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593</v>
      </c>
      <c r="AG68" s="105" t="s">
        <v>593</v>
      </c>
      <c r="AH68" s="15"/>
      <c r="AI68" s="126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1147</v>
      </c>
      <c r="BK68" s="18" t="s">
        <v>1148</v>
      </c>
      <c r="BL68" s="16"/>
      <c r="BM68" s="130" t="s">
        <v>445</v>
      </c>
      <c r="BN68" s="130" t="s">
        <v>445</v>
      </c>
      <c r="BO68" s="130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631</v>
      </c>
      <c r="E69" s="159">
        <v>62</v>
      </c>
      <c r="F69" s="126" t="s">
        <v>726</v>
      </c>
      <c r="G69" s="142" t="str">
        <f>IF(D69="","*",VLOOKUP(F69,BS_ATIVIDADE[],3,FALSE))</f>
        <v>MODERNIZAÇÃO</v>
      </c>
      <c r="H69" s="106" t="s">
        <v>593</v>
      </c>
      <c r="I69" s="106" t="s">
        <v>593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1143</v>
      </c>
      <c r="W69" s="151" t="s">
        <v>1055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1145</v>
      </c>
      <c r="BK69" s="18" t="s">
        <v>1145</v>
      </c>
      <c r="BL69" s="16"/>
      <c r="BM69" s="130" t="s">
        <v>440</v>
      </c>
      <c r="BN69" s="130" t="s">
        <v>460</v>
      </c>
      <c r="BO69" s="130" t="s">
        <v>557</v>
      </c>
      <c r="BP69" s="18" t="s">
        <v>1145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794</v>
      </c>
      <c r="E70" s="159">
        <v>60</v>
      </c>
      <c r="F70" s="126" t="s">
        <v>607</v>
      </c>
      <c r="G70" s="142" t="str">
        <f>IF(D70="","*",VLOOKUP(F70,BS_ATIVIDADE[],3,FALSE))</f>
        <v>OUTROS</v>
      </c>
      <c r="H70" s="106" t="s">
        <v>1149</v>
      </c>
      <c r="I70" s="106" t="s">
        <v>1150</v>
      </c>
      <c r="J70" s="105">
        <v>54</v>
      </c>
      <c r="K70" s="105">
        <v>106.4</v>
      </c>
      <c r="L70" s="105" t="s">
        <v>593</v>
      </c>
      <c r="M70" s="127" t="s">
        <v>1151</v>
      </c>
      <c r="N70" s="127" t="s">
        <v>1152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1061</v>
      </c>
      <c r="W70" s="151" t="s">
        <v>1153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593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635</v>
      </c>
      <c r="E71" s="159">
        <v>61</v>
      </c>
      <c r="F71" s="126" t="s">
        <v>583</v>
      </c>
      <c r="G71" s="142" t="str">
        <f>IF(D71="","*",VLOOKUP(F71,BS_ATIVIDADE[],3,FALSE))</f>
        <v>OUTROS</v>
      </c>
      <c r="H71" s="106" t="s">
        <v>593</v>
      </c>
      <c r="I71" s="106" t="s">
        <v>593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1154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1143</v>
      </c>
      <c r="W71" s="151" t="s">
        <v>1155</v>
      </c>
      <c r="X71" s="104" t="s">
        <v>416</v>
      </c>
      <c r="Y71" s="129" t="s">
        <v>420</v>
      </c>
      <c r="Z71" s="104"/>
      <c r="AA71" s="105" t="s">
        <v>593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1145</v>
      </c>
      <c r="BK71" s="18" t="s">
        <v>1145</v>
      </c>
      <c r="BL71" s="16"/>
      <c r="BM71" s="130" t="s">
        <v>440</v>
      </c>
      <c r="BN71" s="130" t="s">
        <v>460</v>
      </c>
      <c r="BO71" s="130" t="s">
        <v>557</v>
      </c>
      <c r="BP71" s="18" t="s">
        <v>1145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828</v>
      </c>
      <c r="E72" s="159">
        <v>66</v>
      </c>
      <c r="F72" s="126" t="s">
        <v>786</v>
      </c>
      <c r="G72" s="142" t="str">
        <f>IF(D72="","*",VLOOKUP(F72,BS_ATIVIDADE[],3,FALSE))</f>
        <v>OUTROS</v>
      </c>
      <c r="H72" s="106" t="s">
        <v>184</v>
      </c>
      <c r="I72" s="106" t="s">
        <v>1107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1143</v>
      </c>
      <c r="W72" s="151" t="s">
        <v>1156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1145</v>
      </c>
      <c r="BK72" s="18" t="s">
        <v>1145</v>
      </c>
      <c r="BL72" s="16"/>
      <c r="BM72" s="130" t="s">
        <v>440</v>
      </c>
      <c r="BN72" s="130" t="s">
        <v>460</v>
      </c>
      <c r="BO72" s="130" t="s">
        <v>557</v>
      </c>
      <c r="BP72" s="18" t="s">
        <v>1145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889</v>
      </c>
      <c r="E73" s="159">
        <v>59</v>
      </c>
      <c r="F73" s="126" t="s">
        <v>775</v>
      </c>
      <c r="G73" s="142" t="str">
        <f>IF(D73="","*",VLOOKUP(F73,BS_ATIVIDADE[],3,FALSE))</f>
        <v>SOLDA</v>
      </c>
      <c r="H73" s="106" t="s">
        <v>593</v>
      </c>
      <c r="I73" s="106" t="s">
        <v>593</v>
      </c>
      <c r="J73" s="105">
        <v>92</v>
      </c>
      <c r="K73" s="105">
        <v>106.7</v>
      </c>
      <c r="L73" s="105" t="s">
        <v>593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1104</v>
      </c>
      <c r="W73" s="151" t="s">
        <v>1055</v>
      </c>
      <c r="X73" s="104" t="s">
        <v>421</v>
      </c>
      <c r="Y73" s="129" t="s">
        <v>424</v>
      </c>
      <c r="Z73" s="104"/>
      <c r="AA73" s="105" t="s">
        <v>593</v>
      </c>
      <c r="AB73" s="103"/>
      <c r="AC73" s="152"/>
      <c r="AD73" s="107" t="s">
        <v>593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1157</v>
      </c>
      <c r="BK73" s="18" t="s">
        <v>1158</v>
      </c>
      <c r="BL73" s="16"/>
      <c r="BM73" s="130" t="s">
        <v>447</v>
      </c>
      <c r="BN73" s="130" t="s">
        <v>471</v>
      </c>
      <c r="BO73" s="130" t="s">
        <v>471</v>
      </c>
      <c r="BP73" s="18" t="s">
        <v>1158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794</v>
      </c>
      <c r="E74" s="159">
        <v>60</v>
      </c>
      <c r="F74" s="126" t="s">
        <v>698</v>
      </c>
      <c r="G74" s="142" t="str">
        <f>IF(D74="","*",VLOOKUP(F74,BS_ATIVIDADE[],3,FALSE))</f>
        <v>MECANIZAÇÃO - SOCADORA</v>
      </c>
      <c r="H74" s="106" t="s">
        <v>1149</v>
      </c>
      <c r="I74" s="106" t="s">
        <v>1149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1061</v>
      </c>
      <c r="W74" s="151" t="s">
        <v>1050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593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1159</v>
      </c>
      <c r="AN74" s="105" t="s">
        <v>1160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4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1161</v>
      </c>
      <c r="BK74" s="18" t="s">
        <v>1162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8" t="str">
        <f t="shared" si="13"/>
        <v>OKOK</v>
      </c>
    </row>
    <row r="75" spans="1:72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594</v>
      </c>
      <c r="E75" s="173">
        <v>650</v>
      </c>
      <c r="F75" s="126" t="s">
        <v>654</v>
      </c>
      <c r="G75" s="142" t="str">
        <f>IF(D75="","*",VLOOKUP(F75,BS_ATIVIDADE[],3,FALSE))</f>
        <v>EXPANSÃO</v>
      </c>
      <c r="H75" s="106" t="s">
        <v>593</v>
      </c>
      <c r="I75" s="106"/>
      <c r="J75" s="105">
        <v>53</v>
      </c>
      <c r="K75" s="105">
        <v>123.8</v>
      </c>
      <c r="L75" s="105" t="s">
        <v>593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1113</v>
      </c>
      <c r="W75" s="151" t="s">
        <v>1055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1163</v>
      </c>
      <c r="BK75" s="18" t="s">
        <v>1164</v>
      </c>
      <c r="BL75" s="16"/>
      <c r="BM75" s="130" t="s">
        <v>445</v>
      </c>
      <c r="BN75" s="130" t="s">
        <v>445</v>
      </c>
      <c r="BO75" s="130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845</v>
      </c>
      <c r="E76" s="159">
        <v>70</v>
      </c>
      <c r="F76" s="126" t="s">
        <v>736</v>
      </c>
      <c r="G76" s="142" t="str">
        <f>IF(D76="","*",VLOOKUP(F76,BS_ATIVIDADE[],3,FALSE))</f>
        <v>OUTROS</v>
      </c>
      <c r="H76" s="106" t="s">
        <v>593</v>
      </c>
      <c r="I76" s="106" t="s">
        <v>593</v>
      </c>
      <c r="J76" s="105">
        <v>92</v>
      </c>
      <c r="K76" s="105">
        <v>104.6</v>
      </c>
      <c r="L76" s="105" t="s">
        <v>593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1165</v>
      </c>
      <c r="X76" s="104" t="s">
        <v>425</v>
      </c>
      <c r="Y76" s="129"/>
      <c r="Z76" s="104"/>
      <c r="AA76" s="105" t="s">
        <v>593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1166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594</v>
      </c>
      <c r="E78" s="159"/>
      <c r="F78" s="126" t="s">
        <v>654</v>
      </c>
      <c r="G78" s="142" t="str">
        <f>IF(D78="","*",VLOOKUP(F78,BS_ATIVIDADE[],3,FALSE))</f>
        <v>EXPANSÃO</v>
      </c>
      <c r="H78" s="106" t="s">
        <v>593</v>
      </c>
      <c r="I78" s="106" t="s">
        <v>593</v>
      </c>
      <c r="J78" s="105">
        <v>70</v>
      </c>
      <c r="K78" s="105">
        <v>113.5</v>
      </c>
      <c r="L78" s="105" t="s">
        <v>593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1059</v>
      </c>
      <c r="W78" s="151" t="s">
        <v>1055</v>
      </c>
      <c r="X78" s="104" t="s">
        <v>421</v>
      </c>
      <c r="Y78" s="129"/>
      <c r="Z78" s="104"/>
      <c r="AA78" s="105" t="s">
        <v>593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594</v>
      </c>
      <c r="E79" s="159">
        <v>40</v>
      </c>
      <c r="F79" s="126" t="s">
        <v>618</v>
      </c>
      <c r="G79" s="142" t="str">
        <f>IF(D79="","*",VLOOKUP(F79,BS_ATIVIDADE[],3,FALSE))</f>
        <v>EXPANSÃO</v>
      </c>
      <c r="H79" s="106" t="s">
        <v>593</v>
      </c>
      <c r="I79" s="106" t="s">
        <v>593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1059</v>
      </c>
      <c r="W79" s="151" t="s">
        <v>1118</v>
      </c>
      <c r="X79" s="104" t="s">
        <v>421</v>
      </c>
      <c r="Y79" s="129" t="s">
        <v>424</v>
      </c>
      <c r="Z79" s="104"/>
      <c r="AA79" s="105" t="s">
        <v>593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4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1167</v>
      </c>
      <c r="BK79" s="18" t="s">
        <v>1167</v>
      </c>
      <c r="BL79" s="16"/>
      <c r="BM79" s="130" t="s">
        <v>447</v>
      </c>
      <c r="BN79" s="130" t="s">
        <v>474</v>
      </c>
      <c r="BO79" s="130" t="s">
        <v>474</v>
      </c>
      <c r="BP79" s="18" t="s">
        <v>1167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>CondiçõesClimáticaVentosFortes</v>
      </c>
    </row>
    <row r="80" spans="1:72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911</v>
      </c>
      <c r="E80" s="159"/>
      <c r="F80" s="126" t="s">
        <v>775</v>
      </c>
      <c r="G80" s="142" t="str">
        <f>IF(D80="","*",VLOOKUP(F80,BS_ATIVIDADE[],3,FALSE))</f>
        <v>SOLDA</v>
      </c>
      <c r="H80" s="106" t="s">
        <v>593</v>
      </c>
      <c r="I80" s="106" t="s">
        <v>593</v>
      </c>
      <c r="J80" s="105">
        <v>70</v>
      </c>
      <c r="K80" s="105">
        <v>87.3</v>
      </c>
      <c r="L80" s="105" t="s">
        <v>593</v>
      </c>
      <c r="M80" s="105" t="s">
        <v>1119</v>
      </c>
      <c r="N80" s="150" t="s">
        <v>1120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1054</v>
      </c>
      <c r="W80" s="151" t="s">
        <v>1055</v>
      </c>
      <c r="X80" s="104" t="s">
        <v>421</v>
      </c>
      <c r="Y80" s="129" t="s">
        <v>424</v>
      </c>
      <c r="Z80" s="104"/>
      <c r="AA80" s="105" t="s">
        <v>593</v>
      </c>
      <c r="AB80" s="126"/>
      <c r="AC80" s="126" t="s">
        <v>593</v>
      </c>
      <c r="AD80" s="107" t="s">
        <v>593</v>
      </c>
      <c r="AE80" s="105" t="s">
        <v>593</v>
      </c>
      <c r="AF80" s="105" t="s">
        <v>593</v>
      </c>
      <c r="AG80" s="105" t="s">
        <v>593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4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1168</v>
      </c>
      <c r="BK80" s="18" t="s">
        <v>1168</v>
      </c>
      <c r="BL80" s="16"/>
      <c r="BM80" s="130" t="s">
        <v>451</v>
      </c>
      <c r="BN80" s="130" t="s">
        <v>451</v>
      </c>
      <c r="BO80" s="130" t="s">
        <v>451</v>
      </c>
      <c r="BP80" s="18" t="s">
        <v>1168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>SemOportunidadeSemOportunidade</v>
      </c>
    </row>
    <row r="81" spans="1:72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1043</v>
      </c>
      <c r="E81" s="159"/>
      <c r="F81" s="126" t="s">
        <v>698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1046</v>
      </c>
      <c r="W81" s="151" t="s">
        <v>1050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593</v>
      </c>
      <c r="AD81" s="107">
        <v>0.29166666666666669</v>
      </c>
      <c r="AE81" s="105">
        <v>6249</v>
      </c>
      <c r="AF81" s="105" t="s">
        <v>593</v>
      </c>
      <c r="AG81" s="105" t="s">
        <v>593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4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1169</v>
      </c>
      <c r="BK81" s="18" t="s">
        <v>1169</v>
      </c>
      <c r="BL81" s="16"/>
      <c r="BM81" s="130" t="s">
        <v>451</v>
      </c>
      <c r="BN81" s="130" t="s">
        <v>451</v>
      </c>
      <c r="BO81" s="130" t="s">
        <v>451</v>
      </c>
      <c r="BP81" s="18" t="s">
        <v>1169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>SemOportunidadeSemOportunidade</v>
      </c>
    </row>
    <row r="82" spans="1:72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824</v>
      </c>
      <c r="E82" s="159"/>
      <c r="F82" s="126" t="s">
        <v>786</v>
      </c>
      <c r="G82" s="142" t="str">
        <f>IF(D82="","*",VLOOKUP(F82,BS_ATIVIDADE[],3,FALSE))</f>
        <v>OUTROS</v>
      </c>
      <c r="H82" s="105" t="s">
        <v>1170</v>
      </c>
      <c r="I82" s="105" t="s">
        <v>1170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1064</v>
      </c>
      <c r="W82" s="151" t="s">
        <v>1067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593</v>
      </c>
      <c r="AD82" s="107">
        <v>0.29166666666666669</v>
      </c>
      <c r="AE82" s="105">
        <v>9341</v>
      </c>
      <c r="AF82" s="105" t="s">
        <v>593</v>
      </c>
      <c r="AG82" s="105" t="s">
        <v>593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1171</v>
      </c>
      <c r="BK82" s="18" t="s">
        <v>1171</v>
      </c>
      <c r="BL82" s="16"/>
      <c r="BM82" s="130" t="s">
        <v>434</v>
      </c>
      <c r="BN82" s="130" t="s">
        <v>455</v>
      </c>
      <c r="BO82" s="130" t="s">
        <v>520</v>
      </c>
      <c r="BP82" s="18" t="s">
        <v>1171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>TraçãoOperação</v>
      </c>
    </row>
    <row r="83" spans="1:72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767</v>
      </c>
      <c r="E85" s="159"/>
      <c r="F85" s="126" t="s">
        <v>698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1046</v>
      </c>
      <c r="W85" s="151" t="s">
        <v>1050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4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1172</v>
      </c>
      <c r="BK85" s="18" t="s">
        <v>1172</v>
      </c>
      <c r="BL85" s="16"/>
      <c r="BM85" s="130" t="s">
        <v>440</v>
      </c>
      <c r="BN85" s="130" t="s">
        <v>460</v>
      </c>
      <c r="BO85" s="130" t="s">
        <v>568</v>
      </c>
      <c r="BP85" s="18" t="s">
        <v>1172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>CCOCirculaçãoIntervaloContrato</v>
      </c>
    </row>
    <row r="86" spans="1:72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876</v>
      </c>
      <c r="E86" s="159"/>
      <c r="F86" s="126" t="s">
        <v>779</v>
      </c>
      <c r="G86" s="142" t="str">
        <f>IF(D86="","*",VLOOKUP(F86,BS_ATIVIDADE[],3,FALSE))</f>
        <v>DORMENTE - SUBSTITUIÇÂO</v>
      </c>
      <c r="H86" s="105" t="s">
        <v>593</v>
      </c>
      <c r="I86" s="105" t="s">
        <v>593</v>
      </c>
      <c r="J86" s="105">
        <v>56</v>
      </c>
      <c r="K86" s="105">
        <v>205</v>
      </c>
      <c r="L86" s="105" t="s">
        <v>593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1069</v>
      </c>
      <c r="W86" s="151" t="s">
        <v>1126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593</v>
      </c>
      <c r="AD86" s="107">
        <v>0.29166666666666669</v>
      </c>
      <c r="AE86" s="105">
        <v>6242</v>
      </c>
      <c r="AF86" s="105" t="s">
        <v>593</v>
      </c>
      <c r="AG86" s="105" t="s">
        <v>593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4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1173</v>
      </c>
      <c r="BK86" s="18" t="s">
        <v>1173</v>
      </c>
      <c r="BL86" s="16"/>
      <c r="BM86" s="130" t="s">
        <v>451</v>
      </c>
      <c r="BN86" s="130" t="s">
        <v>451</v>
      </c>
      <c r="BO86" s="130" t="s">
        <v>451</v>
      </c>
      <c r="BP86" s="18" t="s">
        <v>1173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>SemOportunidadeSemOportunidade</v>
      </c>
    </row>
    <row r="87" spans="1:72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935</v>
      </c>
      <c r="E87" s="159">
        <v>81</v>
      </c>
      <c r="F87" s="126" t="s">
        <v>779</v>
      </c>
      <c r="G87" s="142" t="str">
        <f>IF(D87="","*",VLOOKUP(F87,BS_ATIVIDADE[],3,FALSE))</f>
        <v>DORMENTE - SUBSTITUIÇÂO</v>
      </c>
      <c r="H87" s="105" t="s">
        <v>593</v>
      </c>
      <c r="I87" s="105" t="s">
        <v>593</v>
      </c>
      <c r="J87" s="105">
        <v>56</v>
      </c>
      <c r="K87" s="105">
        <v>205</v>
      </c>
      <c r="L87" s="105" t="s">
        <v>593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1174</v>
      </c>
      <c r="W87" s="151" t="s">
        <v>1126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4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1173</v>
      </c>
      <c r="BK87" s="18" t="s">
        <v>1173</v>
      </c>
      <c r="BL87" s="16"/>
      <c r="BM87" s="130" t="s">
        <v>451</v>
      </c>
      <c r="BN87" s="130" t="s">
        <v>451</v>
      </c>
      <c r="BO87" s="130" t="s">
        <v>451</v>
      </c>
      <c r="BP87" s="18" t="s">
        <v>1173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>SemOportunidadeSemOportunidade</v>
      </c>
    </row>
    <row r="88" spans="1:72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71" t="s">
        <v>825</v>
      </c>
      <c r="E88" s="159"/>
      <c r="F88" s="126" t="s">
        <v>756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1175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1176</v>
      </c>
      <c r="W88" s="151" t="s">
        <v>1129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593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4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1177</v>
      </c>
      <c r="BK88" s="18" t="s">
        <v>1178</v>
      </c>
      <c r="BL88" s="16"/>
      <c r="BM88" s="130" t="s">
        <v>451</v>
      </c>
      <c r="BN88" s="130" t="s">
        <v>451</v>
      </c>
      <c r="BO88" s="130" t="s">
        <v>451</v>
      </c>
      <c r="BP88" s="18" t="s">
        <v>1178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8" t="str">
        <f t="shared" si="13"/>
        <v>SemOportunidadeSemOportunidade</v>
      </c>
    </row>
    <row r="89" spans="1:72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737</v>
      </c>
      <c r="E90" s="159">
        <v>4</v>
      </c>
      <c r="F90" s="126" t="s">
        <v>595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1084</v>
      </c>
      <c r="W90" s="151" t="s">
        <v>1085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593</v>
      </c>
      <c r="AF90" s="105" t="s">
        <v>593</v>
      </c>
      <c r="AG90" s="105" t="s">
        <v>593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4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1123</v>
      </c>
      <c r="BK90" s="18" t="s">
        <v>1179</v>
      </c>
      <c r="BL90" s="16"/>
      <c r="BM90" s="130" t="s">
        <v>447</v>
      </c>
      <c r="BN90" s="130" t="s">
        <v>471</v>
      </c>
      <c r="BO90" s="130" t="s">
        <v>471</v>
      </c>
      <c r="BP90" s="18" t="s">
        <v>1179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>CondiçõesClimáticaChuva</v>
      </c>
    </row>
    <row r="91" spans="1:72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803</v>
      </c>
      <c r="E91" s="159"/>
      <c r="F91" s="126" t="s">
        <v>698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1061</v>
      </c>
      <c r="W91" s="151" t="s">
        <v>1050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593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744</v>
      </c>
      <c r="E92" s="159"/>
      <c r="F92" s="126" t="s">
        <v>607</v>
      </c>
      <c r="G92" s="142" t="str">
        <f>IF(D92="","*",VLOOKUP(F92,BS_ATIVIDADE[],3,FALSE))</f>
        <v>OUTROS</v>
      </c>
      <c r="H92" s="106" t="s">
        <v>201</v>
      </c>
      <c r="I92" s="106" t="s">
        <v>1090</v>
      </c>
      <c r="J92" s="105">
        <v>55</v>
      </c>
      <c r="K92" s="105">
        <v>102</v>
      </c>
      <c r="L92" s="105" t="s">
        <v>593</v>
      </c>
      <c r="M92" s="105" t="s">
        <v>1180</v>
      </c>
      <c r="N92" s="150" t="s">
        <v>1181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1182</v>
      </c>
      <c r="W92" s="151" t="s">
        <v>1047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593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1183</v>
      </c>
      <c r="AN92" s="105" t="s">
        <v>1183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4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1184</v>
      </c>
      <c r="BK92" s="18" t="s">
        <v>1185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8" t="str">
        <f t="shared" si="13"/>
        <v>OKOK</v>
      </c>
    </row>
    <row r="93" spans="1:72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845</v>
      </c>
      <c r="E93" s="159">
        <v>87</v>
      </c>
      <c r="F93" s="126" t="s">
        <v>782</v>
      </c>
      <c r="G93" s="142" t="str">
        <f>IF(D93="","*",VLOOKUP(F93,BS_ATIVIDADE[],3,FALSE))</f>
        <v>TRILHO - SUBSTITUIÇÂO</v>
      </c>
      <c r="H93" s="106" t="s">
        <v>593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1186</v>
      </c>
      <c r="W93" s="151" t="s">
        <v>1187</v>
      </c>
      <c r="X93" s="104" t="s">
        <v>425</v>
      </c>
      <c r="Y93" s="129"/>
      <c r="Z93" s="104"/>
      <c r="AA93" s="105" t="s">
        <v>593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4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1188</v>
      </c>
      <c r="BK93" s="18" t="s">
        <v>1189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8" t="str">
        <f t="shared" si="13"/>
        <v>OKOK</v>
      </c>
    </row>
    <row r="94" spans="1:72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859</v>
      </c>
      <c r="E94" s="159">
        <v>57</v>
      </c>
      <c r="F94" s="126" t="s">
        <v>726</v>
      </c>
      <c r="G94" s="142" t="str">
        <f>IF(D94="","*",VLOOKUP(F94,BS_ATIVIDADE[],3,FALSE))</f>
        <v>MODERNIZAÇÃO</v>
      </c>
      <c r="H94" s="106" t="s">
        <v>593</v>
      </c>
      <c r="I94" s="106" t="s">
        <v>593</v>
      </c>
      <c r="J94" s="105">
        <v>48</v>
      </c>
      <c r="K94" s="105">
        <v>123.363</v>
      </c>
      <c r="L94" s="105" t="s">
        <v>593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1100</v>
      </c>
      <c r="W94" s="151" t="s">
        <v>1055</v>
      </c>
      <c r="X94" s="104" t="s">
        <v>421</v>
      </c>
      <c r="Y94" s="129" t="s">
        <v>424</v>
      </c>
      <c r="Z94" s="104"/>
      <c r="AA94" s="105" t="s">
        <v>593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4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1167</v>
      </c>
      <c r="BK94" s="18" t="s">
        <v>1167</v>
      </c>
      <c r="BL94" s="16"/>
      <c r="BM94" s="130" t="s">
        <v>447</v>
      </c>
      <c r="BN94" s="130" t="s">
        <v>463</v>
      </c>
      <c r="BO94" s="130" t="s">
        <v>549</v>
      </c>
      <c r="BP94" s="18" t="s">
        <v>1167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>CondiçõesClimáticaTemperatura</v>
      </c>
    </row>
    <row r="95" spans="1:72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945</v>
      </c>
      <c r="E95" s="159">
        <v>58</v>
      </c>
      <c r="F95" s="126" t="s">
        <v>726</v>
      </c>
      <c r="G95" s="142" t="str">
        <f>IF(D95="","*",VLOOKUP(F95,BS_ATIVIDADE[],3,FALSE))</f>
        <v>MODERNIZAÇÃO</v>
      </c>
      <c r="H95" s="106" t="s">
        <v>593</v>
      </c>
      <c r="I95" s="106" t="s">
        <v>593</v>
      </c>
      <c r="J95" s="105">
        <v>48</v>
      </c>
      <c r="K95" s="105">
        <v>123.465</v>
      </c>
      <c r="L95" s="105" t="s">
        <v>593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1100</v>
      </c>
      <c r="W95" s="151" t="s">
        <v>1055</v>
      </c>
      <c r="X95" s="104" t="s">
        <v>421</v>
      </c>
      <c r="Y95" s="129" t="s">
        <v>424</v>
      </c>
      <c r="Z95" s="104"/>
      <c r="AA95" s="105" t="s">
        <v>593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1167</v>
      </c>
      <c r="BK95" s="18" t="s">
        <v>1167</v>
      </c>
      <c r="BL95" s="16"/>
      <c r="BM95" s="130" t="s">
        <v>447</v>
      </c>
      <c r="BN95" s="130" t="s">
        <v>463</v>
      </c>
      <c r="BO95" s="130" t="s">
        <v>549</v>
      </c>
      <c r="BP95" s="18" t="s">
        <v>1167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>CondiçõesClimáticaTemperatura</v>
      </c>
    </row>
    <row r="96" spans="1:72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889</v>
      </c>
      <c r="E98" s="159">
        <v>92</v>
      </c>
      <c r="F98" s="126" t="s">
        <v>775</v>
      </c>
      <c r="G98" s="142" t="str">
        <f>IF(D98="","*",VLOOKUP(F98,BS_ATIVIDADE[],3,FALSE))</f>
        <v>SOLDA</v>
      </c>
      <c r="H98" s="106" t="s">
        <v>593</v>
      </c>
      <c r="I98" s="105" t="s">
        <v>593</v>
      </c>
      <c r="J98" s="105">
        <v>54</v>
      </c>
      <c r="K98" s="105">
        <v>65.3</v>
      </c>
      <c r="L98" s="105" t="s">
        <v>593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1104</v>
      </c>
      <c r="W98" s="151" t="s">
        <v>1055</v>
      </c>
      <c r="X98" s="104" t="s">
        <v>421</v>
      </c>
      <c r="Y98" s="129" t="s">
        <v>424</v>
      </c>
      <c r="Z98" s="104"/>
      <c r="AA98" s="105" t="s">
        <v>593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4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1190</v>
      </c>
      <c r="BK98" s="18" t="s">
        <v>1190</v>
      </c>
      <c r="BL98" s="16"/>
      <c r="BM98" s="130" t="s">
        <v>447</v>
      </c>
      <c r="BN98" s="130" t="s">
        <v>471</v>
      </c>
      <c r="BO98" s="130" t="s">
        <v>471</v>
      </c>
      <c r="BP98" s="18" t="s">
        <v>1190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>CondiçõesClimáticaChuva</v>
      </c>
    </row>
    <row r="99" spans="1:72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870</v>
      </c>
      <c r="E99" s="159">
        <v>93</v>
      </c>
      <c r="F99" s="126" t="s">
        <v>671</v>
      </c>
      <c r="G99" s="142" t="str">
        <f>IF(D99="","*",VLOOKUP(F99,BS_ATIVIDADE[],3,FALSE))</f>
        <v>LIMPEZA LASTRO</v>
      </c>
      <c r="H99" s="106" t="s">
        <v>593</v>
      </c>
      <c r="I99" s="106" t="s">
        <v>593</v>
      </c>
      <c r="J99" s="105">
        <v>53</v>
      </c>
      <c r="K99" s="105">
        <v>109</v>
      </c>
      <c r="L99" s="105" t="s">
        <v>593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1104</v>
      </c>
      <c r="W99" s="151" t="s">
        <v>1191</v>
      </c>
      <c r="X99" s="104" t="s">
        <v>421</v>
      </c>
      <c r="Y99" s="129" t="s">
        <v>415</v>
      </c>
      <c r="Z99" s="104"/>
      <c r="AA99" s="105" t="s">
        <v>593</v>
      </c>
      <c r="AB99" s="103"/>
      <c r="AC99" s="152"/>
      <c r="AD99" s="107" t="s">
        <v>593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4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1192</v>
      </c>
      <c r="BK99" s="18" t="s">
        <v>1192</v>
      </c>
      <c r="BL99" s="16"/>
      <c r="BM99" s="130" t="s">
        <v>441</v>
      </c>
      <c r="BN99" s="130" t="s">
        <v>470</v>
      </c>
      <c r="BO99" s="130" t="s">
        <v>521</v>
      </c>
      <c r="BP99" s="18" t="s">
        <v>1192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>SuperExecução</v>
      </c>
    </row>
    <row r="100" spans="1:72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794</v>
      </c>
      <c r="E100" s="159">
        <v>60</v>
      </c>
      <c r="F100" s="126" t="s">
        <v>698</v>
      </c>
      <c r="G100" s="142" t="str">
        <f>IF(D100="","*",VLOOKUP(F100,BS_ATIVIDADE[],3,FALSE))</f>
        <v>MECANIZAÇÃO - SOCADORA</v>
      </c>
      <c r="H100" s="106" t="s">
        <v>1149</v>
      </c>
      <c r="I100" s="106" t="s">
        <v>1149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1061</v>
      </c>
      <c r="W100" s="151" t="s">
        <v>1050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593</v>
      </c>
      <c r="AG100" s="105" t="s">
        <v>593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4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1193</v>
      </c>
      <c r="BK100" s="18" t="s">
        <v>1194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1194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>PCMVIARecursosInternos</v>
      </c>
    </row>
    <row r="101" spans="1:72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594</v>
      </c>
      <c r="E101" s="159">
        <v>94</v>
      </c>
      <c r="F101" s="126" t="s">
        <v>654</v>
      </c>
      <c r="G101" s="142" t="str">
        <f>IF(D101="","*",VLOOKUP(F101,BS_ATIVIDADE[],3,FALSE))</f>
        <v>EXPANSÃO</v>
      </c>
      <c r="H101" s="106" t="s">
        <v>593</v>
      </c>
      <c r="I101" s="106" t="s">
        <v>593</v>
      </c>
      <c r="J101" s="105">
        <v>30</v>
      </c>
      <c r="K101" s="105">
        <v>109</v>
      </c>
      <c r="L101" s="105" t="s">
        <v>593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1195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1113</v>
      </c>
      <c r="W101" s="151" t="s">
        <v>1055</v>
      </c>
      <c r="X101" s="104" t="s">
        <v>421</v>
      </c>
      <c r="Y101" s="129" t="s">
        <v>424</v>
      </c>
      <c r="Z101" s="104"/>
      <c r="AA101" s="105" t="s">
        <v>593</v>
      </c>
      <c r="AB101" s="103"/>
      <c r="AC101" s="152"/>
      <c r="AD101" s="107" t="s">
        <v>593</v>
      </c>
      <c r="AE101" s="105" t="s">
        <v>593</v>
      </c>
      <c r="AF101" s="105" t="s">
        <v>593</v>
      </c>
      <c r="AG101" s="105" t="s">
        <v>593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593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1196</v>
      </c>
      <c r="BK101" s="18" t="s">
        <v>1196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1196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>CondiçõesClimáticaChuva</v>
      </c>
    </row>
    <row r="102" spans="1:72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828</v>
      </c>
      <c r="E102" s="159">
        <v>94</v>
      </c>
      <c r="F102" s="126" t="s">
        <v>786</v>
      </c>
      <c r="G102" s="142" t="str">
        <f>IF(D102="","*",VLOOKUP(F102,BS_ATIVIDADE[],3,FALSE))</f>
        <v>OUTROS</v>
      </c>
      <c r="H102" s="106" t="s">
        <v>1107</v>
      </c>
      <c r="I102" s="106" t="s">
        <v>1107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1104</v>
      </c>
      <c r="W102" s="151" t="s">
        <v>1067</v>
      </c>
      <c r="X102" s="104" t="s">
        <v>421</v>
      </c>
      <c r="Y102" s="129" t="s">
        <v>424</v>
      </c>
      <c r="Z102" s="104"/>
      <c r="AA102" s="105" t="s">
        <v>1197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593</v>
      </c>
      <c r="AG102" s="105" t="s">
        <v>593</v>
      </c>
      <c r="AH102" s="15"/>
      <c r="AI102" s="126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1159</v>
      </c>
      <c r="AN102" s="105" t="s">
        <v>1160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4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1198</v>
      </c>
      <c r="BK102" s="18" t="s">
        <v>1199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1199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8" t="str">
        <f t="shared" si="13"/>
        <v>SuperExecução</v>
      </c>
    </row>
    <row r="103" spans="1:72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594</v>
      </c>
      <c r="E105" s="159"/>
      <c r="F105" s="126" t="s">
        <v>654</v>
      </c>
      <c r="G105" s="142" t="str">
        <f>IF(D105="","*",VLOOKUP(F105,BS_ATIVIDADE[],3,FALSE))</f>
        <v>EXPANSÃO</v>
      </c>
      <c r="H105" s="106" t="s">
        <v>593</v>
      </c>
      <c r="I105" s="106" t="s">
        <v>593</v>
      </c>
      <c r="J105" s="105">
        <v>70</v>
      </c>
      <c r="K105" s="105">
        <v>113.5</v>
      </c>
      <c r="L105" s="105" t="s">
        <v>593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1059</v>
      </c>
      <c r="W105" s="151" t="s">
        <v>1055</v>
      </c>
      <c r="X105" s="104" t="s">
        <v>421</v>
      </c>
      <c r="Y105" s="129"/>
      <c r="Z105" s="104"/>
      <c r="AA105" s="105" t="s">
        <v>593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4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594</v>
      </c>
      <c r="E106" s="159">
        <v>40</v>
      </c>
      <c r="F106" s="126" t="s">
        <v>618</v>
      </c>
      <c r="G106" s="142" t="str">
        <f>IF(D106="","*",VLOOKUP(F106,BS_ATIVIDADE[],3,FALSE))</f>
        <v>EXPANSÃO</v>
      </c>
      <c r="H106" s="106" t="s">
        <v>593</v>
      </c>
      <c r="I106" s="106" t="s">
        <v>593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1059</v>
      </c>
      <c r="W106" s="151" t="s">
        <v>1118</v>
      </c>
      <c r="X106" s="104" t="s">
        <v>421</v>
      </c>
      <c r="Y106" s="129" t="s">
        <v>424</v>
      </c>
      <c r="Z106" s="104"/>
      <c r="AA106" s="105" t="s">
        <v>593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8">
        <v>0.39027777777777778</v>
      </c>
      <c r="AS106" s="178">
        <v>0</v>
      </c>
      <c r="AT106" s="178">
        <v>0</v>
      </c>
      <c r="AU106" s="136"/>
      <c r="AV106" s="136"/>
      <c r="AW106" s="14"/>
      <c r="AX106" s="14"/>
      <c r="AY106" s="164">
        <f t="shared" si="8"/>
        <v>0</v>
      </c>
      <c r="AZ106" s="153"/>
      <c r="BA106" s="177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1200</v>
      </c>
      <c r="BK106" s="179" t="s">
        <v>1201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1201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8" t="str">
        <f t="shared" si="13"/>
        <v>CCOCirculaçãoIntervaloOportunidade</v>
      </c>
    </row>
    <row r="107" spans="1:72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911</v>
      </c>
      <c r="E107" s="159"/>
      <c r="F107" s="126" t="s">
        <v>775</v>
      </c>
      <c r="G107" s="142" t="str">
        <f>IF(D107="","*",VLOOKUP(F107,BS_ATIVIDADE[],3,FALSE))</f>
        <v>SOLDA</v>
      </c>
      <c r="H107" s="106" t="s">
        <v>593</v>
      </c>
      <c r="I107" s="106" t="s">
        <v>593</v>
      </c>
      <c r="J107" s="105">
        <v>70</v>
      </c>
      <c r="K107" s="105">
        <v>87.3</v>
      </c>
      <c r="L107" s="105" t="s">
        <v>593</v>
      </c>
      <c r="M107" s="105" t="s">
        <v>1119</v>
      </c>
      <c r="N107" s="150" t="s">
        <v>1120</v>
      </c>
      <c r="O107" s="106">
        <v>0.375</v>
      </c>
      <c r="P107" s="106">
        <v>6.25E-2</v>
      </c>
      <c r="Q107" s="172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1054</v>
      </c>
      <c r="W107" s="151" t="s">
        <v>1055</v>
      </c>
      <c r="X107" s="104" t="s">
        <v>421</v>
      </c>
      <c r="Y107" s="129" t="s">
        <v>424</v>
      </c>
      <c r="Z107" s="104"/>
      <c r="AA107" s="105" t="s">
        <v>593</v>
      </c>
      <c r="AB107" s="126"/>
      <c r="AC107" s="126" t="s">
        <v>593</v>
      </c>
      <c r="AD107" s="107" t="s">
        <v>593</v>
      </c>
      <c r="AE107" s="105" t="s">
        <v>593</v>
      </c>
      <c r="AF107" s="105" t="s">
        <v>593</v>
      </c>
      <c r="AG107" s="105" t="s">
        <v>593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8">
        <v>0.37847222222222221</v>
      </c>
      <c r="AS107" s="178">
        <v>0.48333333333333334</v>
      </c>
      <c r="AT107" s="178">
        <v>0.54583333333333328</v>
      </c>
      <c r="AU107" s="136"/>
      <c r="AV107" s="136"/>
      <c r="AW107" s="14"/>
      <c r="AX107" s="14"/>
      <c r="AY107" s="164">
        <f t="shared" si="8"/>
        <v>6.2499999999999944E-2</v>
      </c>
      <c r="AZ107" s="153"/>
      <c r="BA107" s="177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1202</v>
      </c>
      <c r="BK107" s="179" t="s">
        <v>1203</v>
      </c>
      <c r="BL107" s="16"/>
      <c r="BM107" s="130" t="s">
        <v>445</v>
      </c>
      <c r="BN107" s="130" t="s">
        <v>1204</v>
      </c>
      <c r="BO107" s="130" t="s">
        <v>1204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8" t="str">
        <f t="shared" si="13"/>
        <v>OKok</v>
      </c>
    </row>
    <row r="108" spans="1:72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1043</v>
      </c>
      <c r="E108" s="159"/>
      <c r="F108" s="126" t="s">
        <v>698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2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1046</v>
      </c>
      <c r="W108" s="151" t="s">
        <v>1050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593</v>
      </c>
      <c r="AD108" s="107">
        <v>0.29166666666666669</v>
      </c>
      <c r="AE108" s="105">
        <v>6249</v>
      </c>
      <c r="AF108" s="105" t="s">
        <v>593</v>
      </c>
      <c r="AG108" s="105" t="s">
        <v>593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1205</v>
      </c>
      <c r="BK108" s="18" t="s">
        <v>1206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1206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8" t="str">
        <f t="shared" si="13"/>
        <v>CCOCirculaçãoIntervaloOportunidade</v>
      </c>
    </row>
    <row r="109" spans="1:72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824</v>
      </c>
      <c r="E109" s="159"/>
      <c r="F109" s="126" t="s">
        <v>786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2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1064</v>
      </c>
      <c r="W109" s="151" t="s">
        <v>1067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593</v>
      </c>
      <c r="AD109" s="107">
        <v>0.29166666666666669</v>
      </c>
      <c r="AE109" s="105">
        <v>9341</v>
      </c>
      <c r="AF109" s="105" t="s">
        <v>593</v>
      </c>
      <c r="AG109" s="105" t="s">
        <v>593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4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1207</v>
      </c>
      <c r="BK109" s="18" t="s">
        <v>1206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1206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8" t="str">
        <f t="shared" si="13"/>
        <v>CCOCirculaçãoIntervaloOportunidade</v>
      </c>
    </row>
    <row r="110" spans="1:72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71" t="s">
        <v>767</v>
      </c>
      <c r="E111" s="159"/>
      <c r="F111" s="126" t="s">
        <v>698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2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1046</v>
      </c>
      <c r="W111" s="151" t="s">
        <v>1050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593</v>
      </c>
      <c r="AF111" s="105" t="s">
        <v>593</v>
      </c>
      <c r="AG111" s="105" t="s">
        <v>593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0.79166666666666663</v>
      </c>
      <c r="AU111" s="136"/>
      <c r="AV111" s="136"/>
      <c r="AW111" s="14"/>
      <c r="AX111" s="14"/>
      <c r="AY111" s="164">
        <f t="shared" si="8"/>
        <v>8.3333333333333259E-2</v>
      </c>
      <c r="AZ111" s="153"/>
      <c r="BA111" s="177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1208</v>
      </c>
      <c r="BK111" s="18" t="s">
        <v>1209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 e Intervalo</v>
      </c>
      <c r="BR111" s="19">
        <f t="shared" si="11"/>
        <v>0.99999999999999911</v>
      </c>
      <c r="BS111" s="19">
        <f t="shared" si="12"/>
        <v>0.86</v>
      </c>
      <c r="BT111" s="8" t="str">
        <f t="shared" si="13"/>
        <v>MecanizaçãoOperação</v>
      </c>
    </row>
    <row r="112" spans="1:72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71" t="s">
        <v>876</v>
      </c>
      <c r="E112" s="159"/>
      <c r="F112" s="126" t="s">
        <v>779</v>
      </c>
      <c r="G112" s="142" t="str">
        <f>IF(D112="","*",VLOOKUP(F112,BS_ATIVIDADE[],3,FALSE))</f>
        <v>DORMENTE - SUBSTITUIÇÂO</v>
      </c>
      <c r="H112" s="105" t="s">
        <v>593</v>
      </c>
      <c r="I112" s="105" t="s">
        <v>593</v>
      </c>
      <c r="J112" s="105">
        <v>56</v>
      </c>
      <c r="K112" s="105">
        <v>205</v>
      </c>
      <c r="L112" s="105" t="s">
        <v>593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2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1069</v>
      </c>
      <c r="W112" s="151" t="s">
        <v>1126</v>
      </c>
      <c r="X112" s="104" t="s">
        <v>421</v>
      </c>
      <c r="Y112" s="129" t="s">
        <v>424</v>
      </c>
      <c r="Z112" s="104"/>
      <c r="AA112" s="105" t="s">
        <v>593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8">
        <v>0</v>
      </c>
      <c r="AS112" s="178">
        <v>0</v>
      </c>
      <c r="AT112" s="178">
        <v>0</v>
      </c>
      <c r="AU112" s="136"/>
      <c r="AV112" s="136"/>
      <c r="AW112" s="14"/>
      <c r="AX112" s="14"/>
      <c r="AY112" s="164">
        <f t="shared" si="8"/>
        <v>0</v>
      </c>
      <c r="AZ112" s="153"/>
      <c r="BA112" s="177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1210</v>
      </c>
      <c r="BK112" s="179" t="s">
        <v>1211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1211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8" t="str">
        <f t="shared" si="13"/>
        <v>SemOportunidadeSemOportunidade</v>
      </c>
    </row>
    <row r="113" spans="1:72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935</v>
      </c>
      <c r="E113" s="159">
        <v>81</v>
      </c>
      <c r="F113" s="126" t="s">
        <v>779</v>
      </c>
      <c r="G113" s="142" t="str">
        <f>IF(D113="","*",VLOOKUP(F113,BS_ATIVIDADE[],3,FALSE))</f>
        <v>DORMENTE - SUBSTITUIÇÂO</v>
      </c>
      <c r="H113" s="105" t="s">
        <v>593</v>
      </c>
      <c r="I113" s="105" t="s">
        <v>593</v>
      </c>
      <c r="J113" s="105">
        <v>56</v>
      </c>
      <c r="K113" s="105">
        <v>205</v>
      </c>
      <c r="L113" s="105" t="s">
        <v>593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2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1174</v>
      </c>
      <c r="W113" s="151" t="s">
        <v>1126</v>
      </c>
      <c r="X113" s="104" t="s">
        <v>421</v>
      </c>
      <c r="Y113" s="129" t="s">
        <v>424</v>
      </c>
      <c r="Z113" s="104"/>
      <c r="AA113" s="105" t="s">
        <v>593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8">
        <v>0</v>
      </c>
      <c r="AS113" s="178">
        <v>0</v>
      </c>
      <c r="AT113" s="178">
        <v>0</v>
      </c>
      <c r="AU113" s="136"/>
      <c r="AV113" s="136"/>
      <c r="AW113" s="14"/>
      <c r="AX113" s="14"/>
      <c r="AY113" s="164">
        <f t="shared" si="8"/>
        <v>0</v>
      </c>
      <c r="AZ113" s="153"/>
      <c r="BA113" s="177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1210</v>
      </c>
      <c r="BK113" s="179" t="s">
        <v>1211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1211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8" t="str">
        <f t="shared" si="13"/>
        <v>SemOportunidadeSemOportunidade</v>
      </c>
    </row>
    <row r="114" spans="1:72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865</v>
      </c>
      <c r="E114" s="159">
        <v>108</v>
      </c>
      <c r="F114" s="126" t="s">
        <v>775</v>
      </c>
      <c r="G114" s="142" t="str">
        <f>IF(D114="","*",VLOOKUP(F114,BS_ATIVIDADE[],3,FALSE))</f>
        <v>SOLDA</v>
      </c>
      <c r="H114" s="106" t="s">
        <v>593</v>
      </c>
      <c r="I114" s="106" t="s">
        <v>593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1212</v>
      </c>
      <c r="W114" s="151" t="s">
        <v>1055</v>
      </c>
      <c r="X114" s="104" t="s">
        <v>421</v>
      </c>
      <c r="Y114" s="129" t="s">
        <v>424</v>
      </c>
      <c r="Z114" s="104"/>
      <c r="AA114" s="105" t="s">
        <v>593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8">
        <v>0</v>
      </c>
      <c r="AS114" s="178">
        <v>0</v>
      </c>
      <c r="AT114" s="178">
        <v>0</v>
      </c>
      <c r="AU114" s="136"/>
      <c r="AV114" s="136"/>
      <c r="AW114" s="14"/>
      <c r="AX114" s="14"/>
      <c r="AY114" s="164">
        <f t="shared" si="8"/>
        <v>0</v>
      </c>
      <c r="AZ114" s="153"/>
      <c r="BA114" s="177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1080</v>
      </c>
      <c r="BK114" s="179" t="s">
        <v>1211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1213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8" t="str">
        <f t="shared" si="13"/>
        <v>SemOportunidadeSemOportunidade</v>
      </c>
    </row>
    <row r="115" spans="1:72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71" t="s">
        <v>825</v>
      </c>
      <c r="E115" s="159"/>
      <c r="F115" s="126" t="s">
        <v>756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1175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1176</v>
      </c>
      <c r="W115" s="151" t="s">
        <v>1129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593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1214</v>
      </c>
      <c r="BK115" s="18" t="s">
        <v>1206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1211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8" t="str">
        <f t="shared" si="13"/>
        <v>CCOCirculaçãoIntervaloOportunidade</v>
      </c>
    </row>
    <row r="116" spans="1:72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737</v>
      </c>
      <c r="E116" s="159">
        <v>4</v>
      </c>
      <c r="F116" s="126" t="s">
        <v>595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1084</v>
      </c>
      <c r="W116" s="151" t="s">
        <v>1085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593</v>
      </c>
      <c r="AG116" s="105" t="s">
        <v>593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4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1123</v>
      </c>
      <c r="BK116" s="18" t="s">
        <v>1215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8" t="str">
        <f t="shared" si="13"/>
        <v>OKOK</v>
      </c>
    </row>
    <row r="117" spans="1:72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71" t="s">
        <v>803</v>
      </c>
      <c r="E117" s="159"/>
      <c r="F117" s="126" t="s">
        <v>698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2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1061</v>
      </c>
      <c r="W117" s="151" t="s">
        <v>1050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593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4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71" t="s">
        <v>744</v>
      </c>
      <c r="E118" s="159"/>
      <c r="F118" s="126" t="s">
        <v>607</v>
      </c>
      <c r="G118" s="142" t="str">
        <f>IF(D118="","*",VLOOKUP(F118,BS_ATIVIDADE[],3,FALSE))</f>
        <v>OUTROS</v>
      </c>
      <c r="H118" s="106" t="s">
        <v>201</v>
      </c>
      <c r="I118" s="106" t="s">
        <v>1090</v>
      </c>
      <c r="J118" s="105">
        <v>55</v>
      </c>
      <c r="K118" s="105">
        <v>102</v>
      </c>
      <c r="L118" s="105" t="s">
        <v>593</v>
      </c>
      <c r="M118" s="105" t="s">
        <v>1180</v>
      </c>
      <c r="N118" s="150" t="s">
        <v>1181</v>
      </c>
      <c r="O118" s="106">
        <v>0.39583333333333331</v>
      </c>
      <c r="P118" s="106">
        <v>4.1666666666666664E-2</v>
      </c>
      <c r="Q118" s="172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1182</v>
      </c>
      <c r="W118" s="151" t="s">
        <v>1047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593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4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859</v>
      </c>
      <c r="E119" s="159">
        <v>57</v>
      </c>
      <c r="F119" s="126" t="s">
        <v>726</v>
      </c>
      <c r="G119" s="142" t="str">
        <f>IF(D119="","*",VLOOKUP(F119,BS_ATIVIDADE[],3,FALSE))</f>
        <v>MODERNIZAÇÃO</v>
      </c>
      <c r="H119" s="106" t="s">
        <v>593</v>
      </c>
      <c r="I119" s="106" t="s">
        <v>593</v>
      </c>
      <c r="J119" s="105">
        <v>48</v>
      </c>
      <c r="K119" s="105">
        <v>123.363</v>
      </c>
      <c r="L119" s="105" t="s">
        <v>593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1100</v>
      </c>
      <c r="W119" s="151" t="s">
        <v>1055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8"/>
      <c r="AS119" s="178"/>
      <c r="AT119" s="178"/>
      <c r="AU119" s="136"/>
      <c r="AV119" s="136"/>
      <c r="AW119" s="14"/>
      <c r="AX119" s="14"/>
      <c r="AY119" s="164">
        <f t="shared" si="8"/>
        <v>0</v>
      </c>
      <c r="AZ119" s="153"/>
      <c r="BA119" s="177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1216</v>
      </c>
      <c r="BK119" s="179" t="s">
        <v>1217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1217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8" t="str">
        <f t="shared" si="13"/>
        <v>ModernizaçãoExecução</v>
      </c>
    </row>
    <row r="120" spans="1:72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945</v>
      </c>
      <c r="E120" s="159">
        <v>58</v>
      </c>
      <c r="F120" s="126" t="s">
        <v>726</v>
      </c>
      <c r="G120" s="142" t="str">
        <f>IF(D120="","*",VLOOKUP(F120,BS_ATIVIDADE[],3,FALSE))</f>
        <v>MODERNIZAÇÃO</v>
      </c>
      <c r="H120" s="106" t="s">
        <v>593</v>
      </c>
      <c r="I120" s="106" t="s">
        <v>593</v>
      </c>
      <c r="J120" s="105">
        <v>48</v>
      </c>
      <c r="K120" s="105">
        <v>123.465</v>
      </c>
      <c r="L120" s="105" t="s">
        <v>593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1100</v>
      </c>
      <c r="W120" s="151" t="s">
        <v>1055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8">
        <v>0.44583333333333336</v>
      </c>
      <c r="AS120" s="178">
        <v>0.44791666666666669</v>
      </c>
      <c r="AT120" s="178">
        <v>0.51041666666666663</v>
      </c>
      <c r="AU120" s="136"/>
      <c r="AV120" s="136"/>
      <c r="AW120" s="14"/>
      <c r="AX120" s="14"/>
      <c r="AY120" s="164">
        <f t="shared" si="8"/>
        <v>6.2499999999999944E-2</v>
      </c>
      <c r="AZ120" s="153"/>
      <c r="BA120" s="177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1216</v>
      </c>
      <c r="BK120" s="179" t="s">
        <v>1218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8" t="str">
        <f t="shared" si="13"/>
        <v>OKOK</v>
      </c>
    </row>
    <row r="121" spans="1:72" ht="2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826</v>
      </c>
      <c r="E121" s="159">
        <v>114</v>
      </c>
      <c r="F121" s="126" t="s">
        <v>756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1219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1220</v>
      </c>
      <c r="W121" s="151" t="s">
        <v>1129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4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1123</v>
      </c>
      <c r="BK121" s="18" t="s">
        <v>1221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1221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8" t="str">
        <f t="shared" si="13"/>
        <v>MecânicaLocomotiva</v>
      </c>
    </row>
    <row r="122" spans="1:72" ht="24.75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840</v>
      </c>
      <c r="E122" s="159">
        <v>115</v>
      </c>
      <c r="F122" s="126" t="s">
        <v>715</v>
      </c>
      <c r="G122" s="142" t="str">
        <f>IF(D122="","*",VLOOKUP(F122,BS_ATIVIDADE[],3,FALSE))</f>
        <v>MODERNIZAÇÃO</v>
      </c>
      <c r="H122" s="106" t="s">
        <v>55</v>
      </c>
      <c r="I122" s="106" t="s">
        <v>1139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1100</v>
      </c>
      <c r="W122" s="151" t="s">
        <v>1222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593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4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1223</v>
      </c>
      <c r="BK122" s="18" t="s">
        <v>1224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8" t="str">
        <f t="shared" si="13"/>
        <v>OKOK</v>
      </c>
    </row>
    <row r="123" spans="1:72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889</v>
      </c>
      <c r="E123" s="159">
        <v>92</v>
      </c>
      <c r="F123" s="126" t="s">
        <v>775</v>
      </c>
      <c r="G123" s="142" t="str">
        <f>IF(D123="","*",VLOOKUP(F123,BS_ATIVIDADE[],3,FALSE))</f>
        <v>SOLDA</v>
      </c>
      <c r="H123" s="106" t="s">
        <v>593</v>
      </c>
      <c r="I123" s="105" t="s">
        <v>593</v>
      </c>
      <c r="J123" s="105">
        <v>54</v>
      </c>
      <c r="K123" s="105">
        <v>65.3</v>
      </c>
      <c r="L123" s="105" t="s">
        <v>593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2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1104</v>
      </c>
      <c r="W123" s="151" t="s">
        <v>1055</v>
      </c>
      <c r="X123" s="104" t="s">
        <v>421</v>
      </c>
      <c r="Y123" s="129" t="s">
        <v>424</v>
      </c>
      <c r="Z123" s="104"/>
      <c r="AA123" s="105" t="s">
        <v>593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8">
        <v>0</v>
      </c>
      <c r="AS123" s="178">
        <v>0</v>
      </c>
      <c r="AT123" s="178">
        <v>0</v>
      </c>
      <c r="AU123" s="136"/>
      <c r="AV123" s="136"/>
      <c r="AW123" s="14"/>
      <c r="AX123" s="14"/>
      <c r="AY123" s="164">
        <f t="shared" si="8"/>
        <v>0</v>
      </c>
      <c r="AZ123" s="153"/>
      <c r="BA123" s="177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1216</v>
      </c>
      <c r="BK123" s="179" t="s">
        <v>1225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1225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8" t="str">
        <f t="shared" si="13"/>
        <v>CondiçõesClimáticaTemperatura</v>
      </c>
    </row>
    <row r="124" spans="1:72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828</v>
      </c>
      <c r="E124" s="159">
        <v>118</v>
      </c>
      <c r="F124" s="126" t="s">
        <v>607</v>
      </c>
      <c r="G124" s="142" t="str">
        <f>IF(D124="","*",VLOOKUP(F124,BS_ATIVIDADE[],3,FALSE))</f>
        <v>OUTROS</v>
      </c>
      <c r="H124" s="106" t="s">
        <v>184</v>
      </c>
      <c r="I124" s="106" t="s">
        <v>1107</v>
      </c>
      <c r="J124" s="105">
        <v>92</v>
      </c>
      <c r="K124" s="105">
        <v>83.7</v>
      </c>
      <c r="L124" s="105" t="s">
        <v>593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2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1104</v>
      </c>
      <c r="W124" s="151" t="s">
        <v>1105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593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4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1123</v>
      </c>
      <c r="BK124" s="18" t="s">
        <v>1226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8" t="str">
        <f t="shared" si="13"/>
        <v>OKOK</v>
      </c>
    </row>
    <row r="125" spans="1:72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870</v>
      </c>
      <c r="E125" s="159">
        <v>93</v>
      </c>
      <c r="F125" s="126" t="s">
        <v>671</v>
      </c>
      <c r="G125" s="142" t="str">
        <f>IF(D125="","*",VLOOKUP(F125,BS_ATIVIDADE[],3,FALSE))</f>
        <v>LIMPEZA LASTRO</v>
      </c>
      <c r="H125" s="106" t="s">
        <v>593</v>
      </c>
      <c r="I125" s="106" t="s">
        <v>593</v>
      </c>
      <c r="J125" s="105">
        <v>53</v>
      </c>
      <c r="K125" s="105">
        <v>109.05</v>
      </c>
      <c r="L125" s="105" t="s">
        <v>593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8.3333333333333329E-2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1104</v>
      </c>
      <c r="W125" s="151" t="s">
        <v>1191</v>
      </c>
      <c r="X125" s="104" t="s">
        <v>421</v>
      </c>
      <c r="Y125" s="129" t="s">
        <v>424</v>
      </c>
      <c r="Z125" s="104"/>
      <c r="AA125" s="105" t="s">
        <v>593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8">
        <v>0.37638888888888888</v>
      </c>
      <c r="AS125" s="178">
        <v>0.53125</v>
      </c>
      <c r="AT125" s="178">
        <v>0.59375</v>
      </c>
      <c r="AU125" s="136"/>
      <c r="AV125" s="136"/>
      <c r="AW125" s="14"/>
      <c r="AX125" s="14"/>
      <c r="AY125" s="164">
        <f t="shared" si="8"/>
        <v>6.25E-2</v>
      </c>
      <c r="AZ125" s="153"/>
      <c r="BA125" s="177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1080</v>
      </c>
      <c r="BK125" s="179" t="s">
        <v>1227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593</v>
      </c>
      <c r="BQ125" s="12" t="str">
        <f t="shared" si="10"/>
        <v>Intervalo</v>
      </c>
      <c r="BR125" s="19">
        <f t="shared" si="11"/>
        <v>0.75</v>
      </c>
      <c r="BS125" s="19">
        <f t="shared" si="12"/>
        <v>1.04</v>
      </c>
      <c r="BT125" s="8" t="str">
        <f t="shared" si="13"/>
        <v>OKOK</v>
      </c>
    </row>
    <row r="126" spans="1:72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794</v>
      </c>
      <c r="E126" s="159">
        <v>60</v>
      </c>
      <c r="F126" s="126" t="s">
        <v>698</v>
      </c>
      <c r="G126" s="142" t="str">
        <f>IF(D126="","*",VLOOKUP(F126,BS_ATIVIDADE[],3,FALSE))</f>
        <v>MECANIZAÇÃO - SOCADORA</v>
      </c>
      <c r="H126" s="106" t="s">
        <v>1149</v>
      </c>
      <c r="I126" s="106" t="s">
        <v>1149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1061</v>
      </c>
      <c r="W126" s="151" t="s">
        <v>1050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593</v>
      </c>
      <c r="AG126" s="105" t="s">
        <v>593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1123</v>
      </c>
      <c r="BK126" s="18" t="s">
        <v>1206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8" t="str">
        <f t="shared" si="13"/>
        <v>CCOCirculaçãoIntervaloOportunidade</v>
      </c>
    </row>
    <row r="127" spans="1:72" ht="23.25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603</v>
      </c>
      <c r="E127" s="159">
        <v>121</v>
      </c>
      <c r="F127" s="126" t="s">
        <v>736</v>
      </c>
      <c r="G127" s="142" t="str">
        <f>IF(D127="","*",VLOOKUP(F127,BS_ATIVIDADE[],3,FALSE))</f>
        <v>OUTROS</v>
      </c>
      <c r="H127" s="106" t="s">
        <v>593</v>
      </c>
      <c r="I127" s="106" t="s">
        <v>593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1228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1229</v>
      </c>
      <c r="W127" s="151" t="s">
        <v>1230</v>
      </c>
      <c r="X127" s="104" t="s">
        <v>421</v>
      </c>
      <c r="Y127" s="129" t="s">
        <v>424</v>
      </c>
      <c r="Z127" s="104"/>
      <c r="AA127" s="105" t="s">
        <v>593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8">
        <v>0</v>
      </c>
      <c r="AS127" s="178">
        <v>0</v>
      </c>
      <c r="AT127" s="178">
        <v>0</v>
      </c>
      <c r="AU127" s="136"/>
      <c r="AV127" s="136"/>
      <c r="AW127" s="14"/>
      <c r="AX127" s="14"/>
      <c r="AY127" s="164">
        <f t="shared" si="8"/>
        <v>0</v>
      </c>
      <c r="AZ127" s="153"/>
      <c r="BA127" s="177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1080</v>
      </c>
      <c r="BK127" s="179" t="s">
        <v>1225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8" t="str">
        <f t="shared" si="13"/>
        <v>CondiçõesClimáticaChuva</v>
      </c>
    </row>
    <row r="128" spans="1:72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594</v>
      </c>
      <c r="E128" s="159">
        <v>94</v>
      </c>
      <c r="F128" s="126" t="s">
        <v>654</v>
      </c>
      <c r="G128" s="142" t="str">
        <f>IF(D128="","*",VLOOKUP(F128,BS_ATIVIDADE[],3,FALSE))</f>
        <v>EXPANSÃO</v>
      </c>
      <c r="H128" s="106" t="s">
        <v>593</v>
      </c>
      <c r="I128" s="106" t="s">
        <v>593</v>
      </c>
      <c r="J128" s="105">
        <v>53</v>
      </c>
      <c r="K128" s="105">
        <v>123.59</v>
      </c>
      <c r="L128" s="105" t="s">
        <v>593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1113</v>
      </c>
      <c r="W128" s="151" t="s">
        <v>1055</v>
      </c>
      <c r="X128" s="104" t="s">
        <v>421</v>
      </c>
      <c r="Y128" s="129" t="s">
        <v>424</v>
      </c>
      <c r="Z128" s="104"/>
      <c r="AA128" s="105" t="s">
        <v>593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8">
        <v>0</v>
      </c>
      <c r="AS128" s="178">
        <v>0</v>
      </c>
      <c r="AT128" s="178">
        <v>0</v>
      </c>
      <c r="AU128" s="136"/>
      <c r="AV128" s="136"/>
      <c r="AW128" s="14"/>
      <c r="AX128" s="14"/>
      <c r="AY128" s="164">
        <f t="shared" si="8"/>
        <v>0</v>
      </c>
      <c r="AZ128" s="153"/>
      <c r="BA128" s="177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1216</v>
      </c>
      <c r="BK128" s="179" t="s">
        <v>1225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8" t="str">
        <f t="shared" si="13"/>
        <v>CondiçõesClimáticaChuva</v>
      </c>
    </row>
    <row r="129" spans="1:72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594</v>
      </c>
      <c r="E131" s="159"/>
      <c r="F131" s="126" t="s">
        <v>654</v>
      </c>
      <c r="G131" s="142" t="str">
        <f>IF(D131="","*",VLOOKUP(F131,BS_ATIVIDADE[],3,FALSE))</f>
        <v>EXPANSÃO</v>
      </c>
      <c r="H131" s="106" t="s">
        <v>593</v>
      </c>
      <c r="I131" s="106" t="s">
        <v>593</v>
      </c>
      <c r="J131" s="105">
        <v>70</v>
      </c>
      <c r="K131" s="105">
        <v>113.5</v>
      </c>
      <c r="L131" s="105" t="s">
        <v>593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1059</v>
      </c>
      <c r="W131" s="151" t="s">
        <v>1055</v>
      </c>
      <c r="X131" s="104" t="s">
        <v>421</v>
      </c>
      <c r="Y131" s="129"/>
      <c r="Z131" s="104"/>
      <c r="AA131" s="105" t="s">
        <v>593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4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594</v>
      </c>
      <c r="E132" s="159">
        <v>40</v>
      </c>
      <c r="F132" s="126" t="s">
        <v>618</v>
      </c>
      <c r="G132" s="142" t="str">
        <f>IF(D132="","*",VLOOKUP(F132,BS_ATIVIDADE[],3,FALSE))</f>
        <v>EXPANSÃO</v>
      </c>
      <c r="H132" s="106" t="s">
        <v>593</v>
      </c>
      <c r="I132" s="106" t="s">
        <v>593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0.125</v>
      </c>
      <c r="Q132" s="105">
        <v>312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1059</v>
      </c>
      <c r="W132" s="151" t="s">
        <v>1118</v>
      </c>
      <c r="X132" s="104" t="s">
        <v>421</v>
      </c>
      <c r="Y132" s="129" t="s">
        <v>424</v>
      </c>
      <c r="Z132" s="104"/>
      <c r="AA132" s="105" t="s">
        <v>593</v>
      </c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EXPANSÃO - ALÍVIO DE TENSÃO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tr">
        <f>IF(BS_CONTROLE[[#This Row],[SB]]=0, "-", BS_CONTROLE[[#This Row],[SB]])</f>
        <v>109ZCD2</v>
      </c>
      <c r="AO132" s="105">
        <f>IF(BS_CONTROLE[[#This Row],[SUB]]=0, "-", BS_CONTROLE[[#This Row],[SUB]])</f>
        <v>170</v>
      </c>
      <c r="AP132" s="105">
        <f>BS_CONTROLE[[#This Row],[KM - Inicio]]</f>
        <v>110.35</v>
      </c>
      <c r="AQ132" s="105">
        <f>BS_CONTROLE[[#This Row],[KM - Inicio]]</f>
        <v>110.35</v>
      </c>
      <c r="AR132" s="108"/>
      <c r="AS132" s="108"/>
      <c r="AT132" s="108"/>
      <c r="AU132" s="136"/>
      <c r="AV132" s="136"/>
      <c r="AW132" s="14"/>
      <c r="AX132" s="14"/>
      <c r="AY132" s="164">
        <f t="shared" si="8"/>
        <v>0</v>
      </c>
      <c r="AZ132" s="153"/>
      <c r="BA132" s="109"/>
      <c r="BB132" s="10" t="str">
        <f>IFERROR(_xlfn.XLOOKUP(AI132, BS_ATIVIDADE[ATIVIDADE],BS_ATIVIDADE[UNIDADE] ), "*")</f>
        <v>M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/>
      <c r="BI132" s="17"/>
      <c r="BJ132" s="17" t="s">
        <v>1080</v>
      </c>
      <c r="BK132" s="18"/>
      <c r="BL132" s="16"/>
      <c r="BM132" s="130"/>
      <c r="BN132" s="130"/>
      <c r="BO132" s="130"/>
      <c r="BP132" s="18"/>
      <c r="BQ132" s="12" t="str">
        <f t="shared" si="10"/>
        <v>Produção e Intervalo</v>
      </c>
      <c r="BR132" s="19">
        <f t="shared" si="11"/>
        <v>0</v>
      </c>
      <c r="BS132" s="19">
        <f t="shared" si="12"/>
        <v>0</v>
      </c>
      <c r="BT132" s="8" t="str">
        <f t="shared" si="13"/>
        <v/>
      </c>
    </row>
    <row r="133" spans="1:72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911</v>
      </c>
      <c r="E133" s="159"/>
      <c r="F133" s="126" t="s">
        <v>775</v>
      </c>
      <c r="G133" s="142" t="str">
        <f>IF(D133="","*",VLOOKUP(F133,BS_ATIVIDADE[],3,FALSE))</f>
        <v>SOLDA</v>
      </c>
      <c r="H133" s="106" t="s">
        <v>593</v>
      </c>
      <c r="I133" s="106" t="s">
        <v>593</v>
      </c>
      <c r="J133" s="105">
        <v>70</v>
      </c>
      <c r="K133" s="105">
        <v>87.3</v>
      </c>
      <c r="L133" s="105" t="s">
        <v>593</v>
      </c>
      <c r="M133" s="105" t="s">
        <v>1119</v>
      </c>
      <c r="N133" s="150" t="s">
        <v>1120</v>
      </c>
      <c r="O133" s="106">
        <v>0.375</v>
      </c>
      <c r="P133" s="106">
        <v>6.25E-2</v>
      </c>
      <c r="Q133" s="172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1054</v>
      </c>
      <c r="W133" s="151" t="s">
        <v>1055</v>
      </c>
      <c r="X133" s="104" t="s">
        <v>421</v>
      </c>
      <c r="Y133" s="129" t="s">
        <v>424</v>
      </c>
      <c r="Z133" s="104"/>
      <c r="AA133" s="105" t="s">
        <v>593</v>
      </c>
      <c r="AB133" s="126"/>
      <c r="AC133" s="126" t="s">
        <v>593</v>
      </c>
      <c r="AD133" s="107" t="s">
        <v>593</v>
      </c>
      <c r="AE133" s="105" t="s">
        <v>593</v>
      </c>
      <c r="AF133" s="105" t="s">
        <v>593</v>
      </c>
      <c r="AG133" s="105" t="s">
        <v>593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/>
      <c r="AT133" s="108"/>
      <c r="AU133" s="136"/>
      <c r="AV133" s="136"/>
      <c r="AW133" s="14"/>
      <c r="AX133" s="14"/>
      <c r="AY133" s="164">
        <f t="shared" si="8"/>
        <v>0</v>
      </c>
      <c r="AZ133" s="153"/>
      <c r="BA133" s="109"/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/>
      <c r="BI133" s="17"/>
      <c r="BJ133" s="17" t="s">
        <v>1231</v>
      </c>
      <c r="BK133" s="18"/>
      <c r="BL133" s="16"/>
      <c r="BM133" s="130"/>
      <c r="BN133" s="130"/>
      <c r="BO133" s="130"/>
      <c r="BP133" s="18"/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8" t="str">
        <f t="shared" si="13"/>
        <v/>
      </c>
    </row>
    <row r="134" spans="1:72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1043</v>
      </c>
      <c r="E134" s="159"/>
      <c r="F134" s="126" t="s">
        <v>698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2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1046</v>
      </c>
      <c r="W134" s="151" t="s">
        <v>1050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593</v>
      </c>
      <c r="AD134" s="107">
        <v>0.29166666666666669</v>
      </c>
      <c r="AE134" s="105">
        <v>6249</v>
      </c>
      <c r="AF134" s="105" t="s">
        <v>593</v>
      </c>
      <c r="AG134" s="105" t="s">
        <v>593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1232</v>
      </c>
      <c r="BK134" s="18" t="s">
        <v>1232</v>
      </c>
      <c r="BL134" s="16"/>
      <c r="BM134" s="130"/>
      <c r="BN134" s="130"/>
      <c r="BO134" s="130"/>
      <c r="BP134" s="18"/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8" t="str">
        <f t="shared" si="13"/>
        <v/>
      </c>
    </row>
    <row r="135" spans="1:72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824</v>
      </c>
      <c r="E135" s="159"/>
      <c r="F135" s="126" t="s">
        <v>786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2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1064</v>
      </c>
      <c r="W135" s="151" t="s">
        <v>1067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593</v>
      </c>
      <c r="AD135" s="107">
        <v>0.29166666666666669</v>
      </c>
      <c r="AE135" s="105">
        <v>9341</v>
      </c>
      <c r="AF135" s="105" t="s">
        <v>593</v>
      </c>
      <c r="AG135" s="105" t="s">
        <v>593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</v>
      </c>
      <c r="AS135" s="108">
        <v>0</v>
      </c>
      <c r="AT135" s="108">
        <v>0</v>
      </c>
      <c r="AU135" s="136"/>
      <c r="AV135" s="136"/>
      <c r="AW135" s="14"/>
      <c r="AX135" s="14"/>
      <c r="AY135" s="164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1233</v>
      </c>
      <c r="BK135" s="18"/>
      <c r="BL135" s="16"/>
      <c r="BM135" s="130"/>
      <c r="BN135" s="130"/>
      <c r="BO135" s="130"/>
      <c r="BP135" s="18"/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8" t="str">
        <f t="shared" si="13"/>
        <v/>
      </c>
    </row>
    <row r="136" spans="1:72">
      <c r="A136" s="47" t="str">
        <f t="shared" ref="A136:A199" si="15">D136&amp;B136</f>
        <v/>
      </c>
      <c r="B136" s="102"/>
      <c r="C136" s="135" t="str">
        <f>IF(BS_CONTROLE[[#This Row],[DATA]]="","",WEEKNUM(BS_CONTROLE[[#This Row],[DATA]]))</f>
        <v/>
      </c>
      <c r="D136" s="104"/>
      <c r="E136" s="159">
        <v>130</v>
      </c>
      <c r="F136" s="126"/>
      <c r="G136" s="142" t="str">
        <f>IF(D136="","*",VLOOKUP(F136,BS_ATIVIDADE[],3,FALSE))</f>
        <v>*</v>
      </c>
      <c r="H136" s="106"/>
      <c r="I136" s="106"/>
      <c r="J136" s="105"/>
      <c r="K136" s="105"/>
      <c r="L136" s="105"/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6"/>
      <c r="P136" s="106"/>
      <c r="Q136" s="105"/>
      <c r="R136" s="10" t="str">
        <f>IFERROR(_xlfn.XLOOKUP(F136, BS_ATIVIDADE[ATIVIDADE],BS_ATIVIDADE[UNIDADE] ), "*")</f>
        <v>*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5"/>
      <c r="W136" s="151"/>
      <c r="X136" s="104"/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5" t="str">
        <f>IF(BS_CONTROLE[[#This Row],[Entre - Estações]]=0, "-", BS_CONTROLE[[#This Row],[Entre - Estações]])</f>
        <v>-</v>
      </c>
      <c r="AN136" s="105" t="str">
        <f>IF(BS_CONTROLE[[#This Row],[SB]]=0, "-", BS_CONTROLE[[#This Row],[SB]])</f>
        <v>-</v>
      </c>
      <c r="AO136" s="105" t="str">
        <f>IF(BS_CONTROLE[[#This Row],[SUB]]=0, "-", BS_CONTROLE[[#This Row],[SUB]])</f>
        <v>-</v>
      </c>
      <c r="AP136" s="105">
        <f>BS_CONTROLE[[#This Row],[KM - Inicio]]</f>
        <v>0</v>
      </c>
      <c r="AQ136" s="105">
        <f>BS_CONTROLE[[#This Row],[KM - Inicio]]</f>
        <v>0</v>
      </c>
      <c r="AR136" s="108"/>
      <c r="AS136" s="108"/>
      <c r="AT136" s="108"/>
      <c r="AU136" s="136"/>
      <c r="AV136" s="136"/>
      <c r="AW136" s="14"/>
      <c r="AX136" s="14"/>
      <c r="AY136" s="164" t="str">
        <f t="shared" si="14"/>
        <v>*</v>
      </c>
      <c r="AZ136" s="153"/>
      <c r="BA136" s="109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0"/>
      <c r="BG136" s="16"/>
      <c r="BH136" s="17"/>
      <c r="BI136" s="17"/>
      <c r="BJ136" s="17"/>
      <c r="BK136" s="18"/>
      <c r="BL136" s="16"/>
      <c r="BM136" s="130"/>
      <c r="BN136" s="130"/>
      <c r="BO136" s="130"/>
      <c r="BP136" s="18"/>
      <c r="BQ136" s="12" t="str">
        <f t="shared" ref="BQ136:BQ199" si="16">IF(AND(BR136&lt;1,BS136&lt;1),"Produção e Intervalo",IF(BR136&lt;1,"Intervalo",IF(BS136&lt;1,"Produção","Aderente")))</f>
        <v>Aderente</v>
      </c>
      <c r="BR136" s="19" t="str">
        <f t="shared" ref="BR136:BR199" si="17">IF(OR(B136="",F136=""),"*",AY136/P136)</f>
        <v>*</v>
      </c>
      <c r="BS136" s="19" t="str">
        <f t="shared" ref="BS136:BS199" si="18">IF(OR(B136="",F136=""),"*",BA136/Q136)</f>
        <v>*</v>
      </c>
      <c r="BT136" s="8" t="str">
        <f t="shared" ref="BT136:BT199" si="19">IF(BN136="","",SUBSTITUTE(BM136," ","")&amp;SUBSTITUTE(BN136," ",""))</f>
        <v/>
      </c>
    </row>
    <row r="137" spans="1:72">
      <c r="A137" s="47" t="str">
        <f t="shared" si="15"/>
        <v/>
      </c>
      <c r="B137" s="102"/>
      <c r="C137" s="135" t="str">
        <f>IF(BS_CONTROLE[[#This Row],[DATA]]="","",WEEKNUM(BS_CONTROLE[[#This Row],[DATA]]))</f>
        <v/>
      </c>
      <c r="D137" s="104"/>
      <c r="E137" s="159">
        <v>131</v>
      </c>
      <c r="F137" s="126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10" t="str">
        <f>IFERROR(_xlfn.XLOOKUP(F137, BS_ATIVIDADE[ATIVIDADE],BS_ATIVIDADE[UNIDADE] ), "*")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6"/>
      <c r="AV137" s="136"/>
      <c r="AW137" s="14"/>
      <c r="AX137" s="14"/>
      <c r="AY137" s="164" t="str">
        <f t="shared" si="14"/>
        <v>*</v>
      </c>
      <c r="AZ137" s="153"/>
      <c r="BA137" s="109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6"/>
      <c r="BH137" s="17"/>
      <c r="BI137" s="17"/>
      <c r="BJ137" s="17"/>
      <c r="BK137" s="18"/>
      <c r="BL137" s="16"/>
      <c r="BM137" s="130"/>
      <c r="BN137" s="130"/>
      <c r="BO137" s="130"/>
      <c r="BP137" s="18"/>
      <c r="BQ137" s="12" t="str">
        <f t="shared" si="16"/>
        <v>Aderente</v>
      </c>
      <c r="BR137" s="19" t="str">
        <f t="shared" si="17"/>
        <v>*</v>
      </c>
      <c r="BS137" s="19" t="str">
        <f t="shared" si="18"/>
        <v>*</v>
      </c>
      <c r="BT137" s="8" t="str">
        <f t="shared" si="19"/>
        <v/>
      </c>
    </row>
    <row r="138" spans="1:72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71" t="s">
        <v>767</v>
      </c>
      <c r="E138" s="159"/>
      <c r="F138" s="126" t="s">
        <v>698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2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1046</v>
      </c>
      <c r="W138" s="151" t="s">
        <v>1050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593</v>
      </c>
      <c r="AF138" s="105" t="s">
        <v>593</v>
      </c>
      <c r="AG138" s="105" t="s">
        <v>593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/>
      <c r="AS138" s="108"/>
      <c r="AT138" s="108"/>
      <c r="AU138" s="136"/>
      <c r="AV138" s="136"/>
      <c r="AW138" s="14"/>
      <c r="AX138" s="14"/>
      <c r="AY138" s="164">
        <f t="shared" si="14"/>
        <v>0</v>
      </c>
      <c r="AZ138" s="153"/>
      <c r="BA138" s="109"/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/>
      <c r="BI138" s="17"/>
      <c r="BJ138" s="17" t="s">
        <v>1234</v>
      </c>
      <c r="BK138" s="18"/>
      <c r="BL138" s="16"/>
      <c r="BM138" s="130"/>
      <c r="BN138" s="130"/>
      <c r="BO138" s="130"/>
      <c r="BP138" s="18"/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8" t="str">
        <f t="shared" si="19"/>
        <v/>
      </c>
    </row>
    <row r="139" spans="1:72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71" t="s">
        <v>876</v>
      </c>
      <c r="E139" s="159"/>
      <c r="F139" s="126" t="s">
        <v>779</v>
      </c>
      <c r="G139" s="142" t="str">
        <f>IF(D139="","*",VLOOKUP(F139,BS_ATIVIDADE[],3,FALSE))</f>
        <v>DORMENTE - SUBSTITUIÇÂO</v>
      </c>
      <c r="H139" s="105" t="s">
        <v>593</v>
      </c>
      <c r="I139" s="105" t="s">
        <v>593</v>
      </c>
      <c r="J139" s="105">
        <v>56</v>
      </c>
      <c r="K139" s="105">
        <v>205</v>
      </c>
      <c r="L139" s="105" t="s">
        <v>593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2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1069</v>
      </c>
      <c r="W139" s="151" t="s">
        <v>1126</v>
      </c>
      <c r="X139" s="104" t="s">
        <v>421</v>
      </c>
      <c r="Y139" s="129" t="s">
        <v>424</v>
      </c>
      <c r="Z139" s="104"/>
      <c r="AA139" s="105" t="s">
        <v>593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1235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/>
      <c r="AT139" s="108"/>
      <c r="AU139" s="136"/>
      <c r="AV139" s="136"/>
      <c r="AW139" s="14"/>
      <c r="AX139" s="14"/>
      <c r="AY139" s="164">
        <f t="shared" si="14"/>
        <v>0</v>
      </c>
      <c r="AZ139" s="153"/>
      <c r="BA139" s="109"/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/>
      <c r="BI139" s="17"/>
      <c r="BJ139" s="17" t="s">
        <v>1236</v>
      </c>
      <c r="BK139" s="18"/>
      <c r="BL139" s="16"/>
      <c r="BM139" s="130"/>
      <c r="BN139" s="130"/>
      <c r="BO139" s="130"/>
      <c r="BP139" s="18"/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8" t="str">
        <f t="shared" si="19"/>
        <v/>
      </c>
    </row>
    <row r="140" spans="1:72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935</v>
      </c>
      <c r="E140" s="159">
        <v>81</v>
      </c>
      <c r="F140" s="126" t="s">
        <v>779</v>
      </c>
      <c r="G140" s="142" t="str">
        <f>IF(D140="","*",VLOOKUP(F140,BS_ATIVIDADE[],3,FALSE))</f>
        <v>DORMENTE - SUBSTITUIÇÂO</v>
      </c>
      <c r="H140" s="105" t="s">
        <v>593</v>
      </c>
      <c r="I140" s="105" t="s">
        <v>593</v>
      </c>
      <c r="J140" s="105">
        <v>56</v>
      </c>
      <c r="K140" s="105">
        <v>205</v>
      </c>
      <c r="L140" s="105" t="s">
        <v>593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2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1174</v>
      </c>
      <c r="W140" s="151" t="s">
        <v>1126</v>
      </c>
      <c r="X140" s="104" t="s">
        <v>421</v>
      </c>
      <c r="Y140" s="129" t="s">
        <v>424</v>
      </c>
      <c r="Z140" s="104"/>
      <c r="AA140" s="105" t="s">
        <v>593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/>
      <c r="AT140" s="108"/>
      <c r="AU140" s="136"/>
      <c r="AV140" s="136"/>
      <c r="AW140" s="14"/>
      <c r="AX140" s="14"/>
      <c r="AY140" s="164">
        <f t="shared" si="14"/>
        <v>0</v>
      </c>
      <c r="AZ140" s="153"/>
      <c r="BA140" s="109"/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/>
      <c r="BI140" s="17"/>
      <c r="BJ140" s="17" t="s">
        <v>1237</v>
      </c>
      <c r="BK140" s="18"/>
      <c r="BL140" s="16"/>
      <c r="BM140" s="130"/>
      <c r="BN140" s="130"/>
      <c r="BO140" s="130"/>
      <c r="BP140" s="18"/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8" t="str">
        <f t="shared" si="19"/>
        <v/>
      </c>
    </row>
    <row r="141" spans="1:72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865</v>
      </c>
      <c r="E141" s="159">
        <v>108</v>
      </c>
      <c r="F141" s="126" t="s">
        <v>775</v>
      </c>
      <c r="G141" s="142" t="str">
        <f>IF(D141="","*",VLOOKUP(F141,BS_ATIVIDADE[],3,FALSE))</f>
        <v>SOLDA</v>
      </c>
      <c r="H141" s="106" t="s">
        <v>593</v>
      </c>
      <c r="I141" s="106" t="s">
        <v>593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1212</v>
      </c>
      <c r="W141" s="151" t="s">
        <v>1055</v>
      </c>
      <c r="X141" s="104" t="s">
        <v>421</v>
      </c>
      <c r="Y141" s="129" t="s">
        <v>424</v>
      </c>
      <c r="Z141" s="104"/>
      <c r="AA141" s="105" t="s">
        <v>593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/>
      <c r="AS141" s="108"/>
      <c r="AT141" s="108"/>
      <c r="AU141" s="136"/>
      <c r="AV141" s="136"/>
      <c r="AW141" s="14"/>
      <c r="AX141" s="14"/>
      <c r="AY141" s="164">
        <f t="shared" si="14"/>
        <v>0</v>
      </c>
      <c r="AZ141" s="153"/>
      <c r="BA141" s="109"/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/>
      <c r="BI141" s="17"/>
      <c r="BJ141" s="17" t="s">
        <v>1080</v>
      </c>
      <c r="BK141" s="18"/>
      <c r="BL141" s="16"/>
      <c r="BM141" s="130"/>
      <c r="BN141" s="130"/>
      <c r="BO141" s="130"/>
      <c r="BP141" s="18"/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8" t="str">
        <f t="shared" si="19"/>
        <v/>
      </c>
    </row>
    <row r="142" spans="1:72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71" t="s">
        <v>825</v>
      </c>
      <c r="E142" s="159"/>
      <c r="F142" s="126" t="s">
        <v>756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1175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1176</v>
      </c>
      <c r="W142" s="151" t="s">
        <v>1129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593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tr">
        <f>IF(BS_CONTROLE[[#This Row],[SB]]=0, "-", BS_CONTROLE[[#This Row],[SB]])</f>
        <v>ZYU1 / ZFY1981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/>
      <c r="AT142" s="108"/>
      <c r="AU142" s="136"/>
      <c r="AV142" s="136"/>
      <c r="AW142" s="14"/>
      <c r="AX142" s="14"/>
      <c r="AY142" s="164">
        <f t="shared" si="14"/>
        <v>0</v>
      </c>
      <c r="AZ142" s="153"/>
      <c r="BA142" s="109"/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/>
      <c r="BI142" s="17"/>
      <c r="BJ142" s="17" t="s">
        <v>1238</v>
      </c>
      <c r="BK142" s="18"/>
      <c r="BL142" s="16"/>
      <c r="BM142" s="130"/>
      <c r="BN142" s="130"/>
      <c r="BO142" s="130"/>
      <c r="BP142" s="18"/>
      <c r="BQ142" s="12" t="str">
        <f t="shared" si="16"/>
        <v>Produção e Intervalo</v>
      </c>
      <c r="BR142" s="19">
        <f t="shared" si="17"/>
        <v>0</v>
      </c>
      <c r="BS142" s="19">
        <f t="shared" si="18"/>
        <v>0</v>
      </c>
      <c r="BT142" s="8" t="str">
        <f t="shared" si="19"/>
        <v/>
      </c>
    </row>
    <row r="143" spans="1:72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737</v>
      </c>
      <c r="E144" s="159">
        <v>4</v>
      </c>
      <c r="F144" s="126" t="s">
        <v>595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1084</v>
      </c>
      <c r="W144" s="151" t="s">
        <v>1085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593</v>
      </c>
      <c r="AG144" s="105" t="s">
        <v>593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/>
      <c r="AS144" s="108"/>
      <c r="AT144" s="108"/>
      <c r="AU144" s="136"/>
      <c r="AV144" s="136"/>
      <c r="AW144" s="14"/>
      <c r="AX144" s="14"/>
      <c r="AY144" s="164">
        <f t="shared" si="14"/>
        <v>0</v>
      </c>
      <c r="AZ144" s="153"/>
      <c r="BA144" s="109"/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/>
      <c r="BI144" s="17"/>
      <c r="BJ144" s="17" t="s">
        <v>1123</v>
      </c>
      <c r="BK144" s="18"/>
      <c r="BL144" s="16"/>
      <c r="BM144" s="130"/>
      <c r="BN144" s="130"/>
      <c r="BO144" s="130"/>
      <c r="BP144" s="18"/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8" t="str">
        <f t="shared" si="19"/>
        <v/>
      </c>
    </row>
    <row r="145" spans="1:72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71" t="s">
        <v>803</v>
      </c>
      <c r="E145" s="159"/>
      <c r="F145" s="126" t="s">
        <v>698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2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1061</v>
      </c>
      <c r="W145" s="151" t="s">
        <v>1050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/>
      <c r="AT145" s="108"/>
      <c r="AU145" s="136"/>
      <c r="AV145" s="136"/>
      <c r="AW145" s="14"/>
      <c r="AX145" s="14"/>
      <c r="AY145" s="164">
        <f t="shared" si="14"/>
        <v>0</v>
      </c>
      <c r="AZ145" s="153"/>
      <c r="BA145" s="109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/>
      <c r="BI145" s="17"/>
      <c r="BJ145" s="17" t="s">
        <v>1239</v>
      </c>
      <c r="BK145" s="18"/>
      <c r="BL145" s="16"/>
      <c r="BM145" s="130"/>
      <c r="BN145" s="130"/>
      <c r="BO145" s="130"/>
      <c r="BP145" s="18"/>
      <c r="BQ145" s="12" t="str">
        <f t="shared" si="16"/>
        <v>Produção e Intervalo</v>
      </c>
      <c r="BR145" s="19">
        <f t="shared" si="17"/>
        <v>0</v>
      </c>
      <c r="BS145" s="19">
        <f t="shared" si="18"/>
        <v>0</v>
      </c>
      <c r="BT145" s="8" t="str">
        <f t="shared" si="19"/>
        <v/>
      </c>
    </row>
    <row r="146" spans="1:72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71" t="s">
        <v>744</v>
      </c>
      <c r="E146" s="159"/>
      <c r="F146" s="126" t="s">
        <v>607</v>
      </c>
      <c r="G146" s="142" t="str">
        <f>IF(D146="","*",VLOOKUP(F146,BS_ATIVIDADE[],3,FALSE))</f>
        <v>OUTROS</v>
      </c>
      <c r="H146" s="106" t="s">
        <v>201</v>
      </c>
      <c r="I146" s="106" t="s">
        <v>1090</v>
      </c>
      <c r="J146" s="105">
        <v>55</v>
      </c>
      <c r="K146" s="105">
        <v>102</v>
      </c>
      <c r="L146" s="105" t="s">
        <v>593</v>
      </c>
      <c r="M146" s="105" t="s">
        <v>1180</v>
      </c>
      <c r="N146" s="150" t="s">
        <v>1181</v>
      </c>
      <c r="O146" s="106">
        <v>0.39583333333333331</v>
      </c>
      <c r="P146" s="106">
        <v>4.1666666666666664E-2</v>
      </c>
      <c r="Q146" s="172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1182</v>
      </c>
      <c r="W146" s="151" t="s">
        <v>1047</v>
      </c>
      <c r="X146" s="104" t="s">
        <v>421</v>
      </c>
      <c r="Y146" s="129" t="s">
        <v>424</v>
      </c>
      <c r="Z146" s="104"/>
      <c r="AA146" s="105" t="s">
        <v>1240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/>
      <c r="AS146" s="108"/>
      <c r="AT146" s="108"/>
      <c r="AU146" s="136"/>
      <c r="AV146" s="136"/>
      <c r="AW146" s="14"/>
      <c r="AX146" s="14"/>
      <c r="AY146" s="164">
        <f t="shared" si="14"/>
        <v>0</v>
      </c>
      <c r="AZ146" s="153"/>
      <c r="BA146" s="109"/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/>
      <c r="BI146" s="17"/>
      <c r="BJ146" s="17" t="s">
        <v>1123</v>
      </c>
      <c r="BK146" s="18"/>
      <c r="BL146" s="16"/>
      <c r="BM146" s="130"/>
      <c r="BN146" s="130"/>
      <c r="BO146" s="130"/>
      <c r="BP146" s="18"/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8" t="str">
        <f t="shared" si="19"/>
        <v/>
      </c>
    </row>
    <row r="147" spans="1:72" ht="23.25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826</v>
      </c>
      <c r="E147" s="159">
        <v>114</v>
      </c>
      <c r="F147" s="126" t="s">
        <v>756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1220</v>
      </c>
      <c r="W147" s="151" t="s">
        <v>1241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/>
      <c r="AS147" s="108"/>
      <c r="AT147" s="108"/>
      <c r="AU147" s="136"/>
      <c r="AV147" s="136"/>
      <c r="AW147" s="14"/>
      <c r="AX147" s="14"/>
      <c r="AY147" s="164">
        <f t="shared" si="14"/>
        <v>0</v>
      </c>
      <c r="AZ147" s="153"/>
      <c r="BA147" s="109"/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/>
      <c r="BI147" s="17"/>
      <c r="BJ147" s="17" t="s">
        <v>1123</v>
      </c>
      <c r="BK147" s="18"/>
      <c r="BL147" s="16"/>
      <c r="BM147" s="130"/>
      <c r="BN147" s="130"/>
      <c r="BO147" s="130"/>
      <c r="BP147" s="18"/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8" t="str">
        <f t="shared" si="19"/>
        <v/>
      </c>
    </row>
    <row r="148" spans="1:72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635</v>
      </c>
      <c r="E149" s="159">
        <v>61</v>
      </c>
      <c r="F149" s="126" t="s">
        <v>583</v>
      </c>
      <c r="G149" s="142" t="str">
        <f>IF(D149="","*",VLOOKUP(F149,BS_ATIVIDADE[],3,FALSE))</f>
        <v>OUTROS</v>
      </c>
      <c r="H149" s="106" t="s">
        <v>593</v>
      </c>
      <c r="I149" s="106" t="s">
        <v>593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1142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1143</v>
      </c>
      <c r="W149" s="151" t="s">
        <v>1144</v>
      </c>
      <c r="X149" s="104" t="s">
        <v>416</v>
      </c>
      <c r="Y149" s="129" t="s">
        <v>415</v>
      </c>
      <c r="Z149" s="104"/>
      <c r="AA149" s="105" t="s">
        <v>593</v>
      </c>
      <c r="AB149" s="103"/>
      <c r="AC149" s="152"/>
      <c r="AD149" s="107" t="s">
        <v>593</v>
      </c>
      <c r="AE149" s="105" t="s">
        <v>593</v>
      </c>
      <c r="AF149" s="105" t="s">
        <v>593</v>
      </c>
      <c r="AG149" s="105" t="s">
        <v>593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/>
      <c r="AS149" s="108"/>
      <c r="AT149" s="108"/>
      <c r="AU149" s="136"/>
      <c r="AV149" s="136"/>
      <c r="AW149" s="14"/>
      <c r="AX149" s="14"/>
      <c r="AY149" s="164">
        <f t="shared" si="14"/>
        <v>0</v>
      </c>
      <c r="AZ149" s="153"/>
      <c r="BA149" s="109"/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/>
      <c r="BI149" s="17"/>
      <c r="BJ149" s="17" t="s">
        <v>1242</v>
      </c>
      <c r="BK149" s="18"/>
      <c r="BL149" s="16"/>
      <c r="BM149" s="130"/>
      <c r="BN149" s="130"/>
      <c r="BO149" s="130"/>
      <c r="BP149" s="18"/>
      <c r="BQ149" s="12" t="str">
        <f t="shared" si="16"/>
        <v>Produção e Intervalo</v>
      </c>
      <c r="BR149" s="19">
        <f t="shared" si="17"/>
        <v>0</v>
      </c>
      <c r="BS149" s="19">
        <f t="shared" si="18"/>
        <v>0</v>
      </c>
      <c r="BT149" s="8" t="str">
        <f t="shared" si="19"/>
        <v/>
      </c>
    </row>
    <row r="150" spans="1:72" ht="34.5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827</v>
      </c>
      <c r="E150" s="159">
        <v>61</v>
      </c>
      <c r="F150" s="126" t="s">
        <v>730</v>
      </c>
      <c r="G150" s="142" t="str">
        <f>IF(D150="","*",VLOOKUP(F150,BS_ATIVIDADE[],3,FALSE))</f>
        <v>MODERNIZAÇÃO</v>
      </c>
      <c r="H150" s="180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1142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1143</v>
      </c>
      <c r="W150" s="151" t="s">
        <v>1146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593</v>
      </c>
      <c r="AG150" s="105" t="s">
        <v>593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/>
      <c r="AT150" s="108"/>
      <c r="AU150" s="136"/>
      <c r="AV150" s="136"/>
      <c r="AW150" s="14"/>
      <c r="AX150" s="14"/>
      <c r="AY150" s="164">
        <f t="shared" si="14"/>
        <v>0</v>
      </c>
      <c r="AZ150" s="153"/>
      <c r="BA150" s="109"/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/>
      <c r="BI150" s="17"/>
      <c r="BJ150" s="17" t="s">
        <v>1243</v>
      </c>
      <c r="BK150" s="18"/>
      <c r="BL150" s="16"/>
      <c r="BM150" s="130"/>
      <c r="BN150" s="130"/>
      <c r="BO150" s="130"/>
      <c r="BP150" s="18"/>
      <c r="BQ150" s="12" t="str">
        <f t="shared" si="16"/>
        <v>Produção e Intervalo</v>
      </c>
      <c r="BR150" s="19">
        <f t="shared" si="17"/>
        <v>0</v>
      </c>
      <c r="BS150" s="19">
        <f t="shared" si="18"/>
        <v>0</v>
      </c>
      <c r="BT150" s="8" t="str">
        <f t="shared" si="19"/>
        <v/>
      </c>
    </row>
    <row r="151" spans="1:72" ht="23.25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631</v>
      </c>
      <c r="E151" s="159">
        <v>62</v>
      </c>
      <c r="F151" s="126" t="s">
        <v>726</v>
      </c>
      <c r="G151" s="142" t="str">
        <f>IF(D151="","*",VLOOKUP(F151,BS_ATIVIDADE[],3,FALSE))</f>
        <v>MODERNIZAÇÃO</v>
      </c>
      <c r="H151" s="180" t="s">
        <v>593</v>
      </c>
      <c r="I151" s="106" t="s">
        <v>593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1143</v>
      </c>
      <c r="W151" s="151" t="s">
        <v>1055</v>
      </c>
      <c r="X151" s="104" t="s">
        <v>416</v>
      </c>
      <c r="Y151" s="129" t="s">
        <v>415</v>
      </c>
      <c r="Z151" s="104"/>
      <c r="AA151" s="105" t="s">
        <v>593</v>
      </c>
      <c r="AB151" s="103"/>
      <c r="AC151" s="152"/>
      <c r="AD151" s="107"/>
      <c r="AE151" s="105"/>
      <c r="AF151" s="105" t="s">
        <v>593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/>
      <c r="AS151" s="108"/>
      <c r="AT151" s="108"/>
      <c r="AU151" s="136"/>
      <c r="AV151" s="136"/>
      <c r="AW151" s="14"/>
      <c r="AX151" s="14"/>
      <c r="AY151" s="164">
        <f t="shared" si="14"/>
        <v>0</v>
      </c>
      <c r="AZ151" s="153"/>
      <c r="BA151" s="109"/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/>
      <c r="BI151" s="17"/>
      <c r="BJ151" s="17" t="s">
        <v>1242</v>
      </c>
      <c r="BK151" s="18"/>
      <c r="BL151" s="16"/>
      <c r="BM151" s="130"/>
      <c r="BN151" s="130"/>
      <c r="BO151" s="130"/>
      <c r="BP151" s="18"/>
      <c r="BQ151" s="12" t="str">
        <f t="shared" si="16"/>
        <v>Produção e Intervalo</v>
      </c>
      <c r="BR151" s="19">
        <f t="shared" si="17"/>
        <v>0</v>
      </c>
      <c r="BS151" s="19">
        <f t="shared" si="18"/>
        <v>0</v>
      </c>
      <c r="BT151" s="8" t="str">
        <f t="shared" si="19"/>
        <v/>
      </c>
    </row>
    <row r="152" spans="1:72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635</v>
      </c>
      <c r="E152" s="159">
        <v>61</v>
      </c>
      <c r="F152" s="126" t="s">
        <v>583</v>
      </c>
      <c r="G152" s="142" t="str">
        <f>IF(D152="","*",VLOOKUP(F152,BS_ATIVIDADE[],3,FALSE))</f>
        <v>OUTROS</v>
      </c>
      <c r="H152" s="180" t="s">
        <v>593</v>
      </c>
      <c r="I152" s="106" t="s">
        <v>593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1154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1143</v>
      </c>
      <c r="W152" s="151" t="s">
        <v>1155</v>
      </c>
      <c r="X152" s="104" t="s">
        <v>416</v>
      </c>
      <c r="Y152" s="129" t="s">
        <v>415</v>
      </c>
      <c r="Z152" s="104"/>
      <c r="AA152" s="105" t="s">
        <v>593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4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1244</v>
      </c>
      <c r="BK152" s="18"/>
      <c r="BL152" s="16"/>
      <c r="BM152" s="130"/>
      <c r="BN152" s="130"/>
      <c r="BO152" s="130"/>
      <c r="BP152" s="18"/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8" t="str">
        <f t="shared" si="19"/>
        <v/>
      </c>
    </row>
    <row r="153" spans="1:72" ht="28.5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828</v>
      </c>
      <c r="E153" s="159">
        <v>66</v>
      </c>
      <c r="F153" s="126" t="s">
        <v>786</v>
      </c>
      <c r="G153" s="142" t="str">
        <f>IF(D153="","*",VLOOKUP(F153,BS_ATIVIDADE[],3,FALSE))</f>
        <v>OUTROS</v>
      </c>
      <c r="H153" s="180" t="s">
        <v>184</v>
      </c>
      <c r="I153" s="106" t="s">
        <v>1107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1143</v>
      </c>
      <c r="W153" s="151" t="s">
        <v>1156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593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4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1244</v>
      </c>
      <c r="BK153" s="18"/>
      <c r="BL153" s="16"/>
      <c r="BM153" s="130"/>
      <c r="BN153" s="130"/>
      <c r="BO153" s="130"/>
      <c r="BP153" s="18"/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8" t="str">
        <f t="shared" si="19"/>
        <v/>
      </c>
    </row>
    <row r="154" spans="1:72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889</v>
      </c>
      <c r="E154" s="159">
        <v>146</v>
      </c>
      <c r="F154" s="126" t="s">
        <v>775</v>
      </c>
      <c r="G154" s="142" t="str">
        <f>IF(D154="","*",VLOOKUP(F154,BS_ATIVIDADE[],3,FALSE))</f>
        <v>SOLDA</v>
      </c>
      <c r="H154" s="106" t="s">
        <v>593</v>
      </c>
      <c r="I154" s="106" t="s">
        <v>593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1104</v>
      </c>
      <c r="W154" s="151" t="s">
        <v>1055</v>
      </c>
      <c r="X154" s="104" t="s">
        <v>421</v>
      </c>
      <c r="Y154" s="129" t="s">
        <v>424</v>
      </c>
      <c r="Z154" s="104"/>
      <c r="AA154" s="105" t="s">
        <v>593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/>
      <c r="AS154" s="108"/>
      <c r="AT154" s="108"/>
      <c r="AU154" s="136"/>
      <c r="AV154" s="136"/>
      <c r="AW154" s="14"/>
      <c r="AX154" s="14"/>
      <c r="AY154" s="164">
        <f t="shared" si="14"/>
        <v>0</v>
      </c>
      <c r="AZ154" s="153"/>
      <c r="BA154" s="109"/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/>
      <c r="BI154" s="17"/>
      <c r="BJ154" s="17" t="s">
        <v>1080</v>
      </c>
      <c r="BK154" s="18"/>
      <c r="BL154" s="16"/>
      <c r="BM154" s="130"/>
      <c r="BN154" s="130"/>
      <c r="BO154" s="130"/>
      <c r="BP154" s="18"/>
      <c r="BQ154" s="12" t="str">
        <f t="shared" si="16"/>
        <v>Produção e Intervalo</v>
      </c>
      <c r="BR154" s="19">
        <f t="shared" si="17"/>
        <v>0</v>
      </c>
      <c r="BS154" s="19">
        <f t="shared" si="18"/>
        <v>0</v>
      </c>
      <c r="BT154" s="8" t="str">
        <f t="shared" si="19"/>
        <v/>
      </c>
    </row>
    <row r="155" spans="1:72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870</v>
      </c>
      <c r="E155" s="159">
        <v>93</v>
      </c>
      <c r="F155" s="126" t="s">
        <v>671</v>
      </c>
      <c r="G155" s="142" t="str">
        <f>IF(D155="","*",VLOOKUP(F155,BS_ATIVIDADE[],3,FALSE))</f>
        <v>LIMPEZA LASTRO</v>
      </c>
      <c r="H155" s="106" t="s">
        <v>593</v>
      </c>
      <c r="I155" s="106" t="s">
        <v>593</v>
      </c>
      <c r="J155" s="105">
        <v>53</v>
      </c>
      <c r="K155" s="105">
        <v>109.05</v>
      </c>
      <c r="L155" s="105" t="s">
        <v>593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1104</v>
      </c>
      <c r="W155" s="151" t="s">
        <v>1191</v>
      </c>
      <c r="X155" s="104" t="s">
        <v>421</v>
      </c>
      <c r="Y155" s="129" t="s">
        <v>424</v>
      </c>
      <c r="Z155" s="104"/>
      <c r="AA155" s="105" t="s">
        <v>593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/>
      <c r="AT155" s="108"/>
      <c r="AU155" s="136"/>
      <c r="AV155" s="136"/>
      <c r="AW155" s="14"/>
      <c r="AX155" s="14"/>
      <c r="AY155" s="164">
        <f t="shared" si="14"/>
        <v>0</v>
      </c>
      <c r="AZ155" s="153"/>
      <c r="BA155" s="109"/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/>
      <c r="BI155" s="17"/>
      <c r="BJ155" s="17" t="s">
        <v>1245</v>
      </c>
      <c r="BK155" s="18"/>
      <c r="BL155" s="16"/>
      <c r="BM155" s="130"/>
      <c r="BN155" s="130"/>
      <c r="BO155" s="130"/>
      <c r="BP155" s="18"/>
      <c r="BQ155" s="12" t="str">
        <f t="shared" si="16"/>
        <v>Produção e Intervalo</v>
      </c>
      <c r="BR155" s="19">
        <f t="shared" si="17"/>
        <v>0</v>
      </c>
      <c r="BS155" s="19">
        <f t="shared" si="18"/>
        <v>0</v>
      </c>
      <c r="BT155" s="8" t="str">
        <f t="shared" si="19"/>
        <v/>
      </c>
    </row>
    <row r="156" spans="1:72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794</v>
      </c>
      <c r="E156" s="159">
        <v>60</v>
      </c>
      <c r="F156" s="126" t="s">
        <v>698</v>
      </c>
      <c r="G156" s="142" t="str">
        <f>IF(D156="","*",VLOOKUP(F156,BS_ATIVIDADE[],3,FALSE))</f>
        <v>MECANIZAÇÃO - SOCADORA</v>
      </c>
      <c r="H156" s="106" t="s">
        <v>1149</v>
      </c>
      <c r="I156" s="106" t="s">
        <v>1149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1061</v>
      </c>
      <c r="W156" s="151" t="s">
        <v>1050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593</v>
      </c>
      <c r="AG156" s="105" t="s">
        <v>593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/>
      <c r="AS156" s="108"/>
      <c r="AT156" s="108"/>
      <c r="AU156" s="136"/>
      <c r="AV156" s="136"/>
      <c r="AW156" s="14"/>
      <c r="AX156" s="14"/>
      <c r="AY156" s="164">
        <f t="shared" si="14"/>
        <v>0</v>
      </c>
      <c r="AZ156" s="153"/>
      <c r="BA156" s="109"/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/>
      <c r="BI156" s="17"/>
      <c r="BJ156" s="17" t="s">
        <v>1123</v>
      </c>
      <c r="BK156" s="18"/>
      <c r="BL156" s="16"/>
      <c r="BM156" s="130"/>
      <c r="BN156" s="130"/>
      <c r="BO156" s="130"/>
      <c r="BP156" s="18"/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8" t="str">
        <f t="shared" si="19"/>
        <v/>
      </c>
    </row>
    <row r="157" spans="1:72">
      <c r="A157" s="47" t="str">
        <f t="shared" si="15"/>
        <v/>
      </c>
      <c r="B157" s="102"/>
      <c r="C157" s="135" t="str">
        <f>IF(BS_CONTROLE[[#This Row],[DATA]]="","",WEEKNUM(BS_CONTROLE[[#This Row],[DATA]]))</f>
        <v/>
      </c>
      <c r="D157" s="104"/>
      <c r="E157" s="159">
        <v>151</v>
      </c>
      <c r="F157" s="126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10" t="str">
        <f>IFERROR(_xlfn.XLOOKUP(F157, BS_ATIVIDADE[ATIVIDADE],BS_ATIVIDADE[UNIDADE] ), "*")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6"/>
      <c r="AV157" s="136"/>
      <c r="AW157" s="14"/>
      <c r="AX157" s="14"/>
      <c r="AY157" s="164" t="str">
        <f t="shared" si="14"/>
        <v>*</v>
      </c>
      <c r="AZ157" s="153"/>
      <c r="BA157" s="109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6"/>
      <c r="BH157" s="17"/>
      <c r="BI157" s="17"/>
      <c r="BJ157" s="17"/>
      <c r="BK157" s="18"/>
      <c r="BL157" s="16"/>
      <c r="BM157" s="130"/>
      <c r="BN157" s="130"/>
      <c r="BO157" s="130"/>
      <c r="BP157" s="18"/>
      <c r="BQ157" s="12" t="str">
        <f t="shared" si="16"/>
        <v>Aderente</v>
      </c>
      <c r="BR157" s="19" t="str">
        <f t="shared" si="17"/>
        <v>*</v>
      </c>
      <c r="BS157" s="19" t="str">
        <f t="shared" si="18"/>
        <v>*</v>
      </c>
      <c r="BT157" s="8" t="str">
        <f t="shared" si="19"/>
        <v/>
      </c>
    </row>
    <row r="158" spans="1:72">
      <c r="A158" s="47" t="str">
        <f t="shared" si="15"/>
        <v/>
      </c>
      <c r="B158" s="102"/>
      <c r="C158" s="135" t="str">
        <f>IF(BS_CONTROLE[[#This Row],[DATA]]="","",WEEKNUM(BS_CONTROLE[[#This Row],[DATA]]))</f>
        <v/>
      </c>
      <c r="D158" s="104"/>
      <c r="E158" s="159">
        <v>152</v>
      </c>
      <c r="F158" s="126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10" t="str">
        <f>IFERROR(_xlfn.XLOOKUP(F158, BS_ATIVIDADE[ATIVIDADE],BS_ATIVIDADE[UNIDADE] ), "*")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6"/>
      <c r="AV158" s="136"/>
      <c r="AW158" s="14"/>
      <c r="AX158" s="14"/>
      <c r="AY158" s="164" t="str">
        <f t="shared" si="14"/>
        <v>*</v>
      </c>
      <c r="AZ158" s="153"/>
      <c r="BA158" s="109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6"/>
      <c r="BH158" s="17"/>
      <c r="BI158" s="17"/>
      <c r="BJ158" s="17"/>
      <c r="BK158" s="18"/>
      <c r="BL158" s="16"/>
      <c r="BM158" s="130"/>
      <c r="BN158" s="130"/>
      <c r="BO158" s="130"/>
      <c r="BP158" s="18"/>
      <c r="BQ158" s="12" t="str">
        <f t="shared" si="16"/>
        <v>Aderente</v>
      </c>
      <c r="BR158" s="19" t="str">
        <f t="shared" si="17"/>
        <v>*</v>
      </c>
      <c r="BS158" s="19" t="str">
        <f t="shared" si="18"/>
        <v>*</v>
      </c>
      <c r="BT158" s="8" t="str">
        <f t="shared" si="19"/>
        <v/>
      </c>
    </row>
    <row r="159" spans="1:72">
      <c r="A159" s="47" t="str">
        <f t="shared" si="15"/>
        <v/>
      </c>
      <c r="B159" s="102"/>
      <c r="C159" s="135" t="str">
        <f>IF(BS_CONTROLE[[#This Row],[DATA]]="","",WEEKNUM(BS_CONTROLE[[#This Row],[DATA]]))</f>
        <v/>
      </c>
      <c r="D159" s="104"/>
      <c r="E159" s="159">
        <v>153</v>
      </c>
      <c r="F159" s="126"/>
      <c r="G159" s="142" t="str">
        <f>IF(D159="","*",VLOOKUP(F159,BS_ATIVIDADE[],3,FALSE))</f>
        <v>*</v>
      </c>
      <c r="H159" s="106"/>
      <c r="I159" s="106"/>
      <c r="J159" s="105"/>
      <c r="K159" s="105"/>
      <c r="L159" s="105"/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6"/>
      <c r="P159" s="106"/>
      <c r="Q159" s="105"/>
      <c r="R159" s="10" t="str">
        <f>IFERROR(_xlfn.XLOOKUP(F159, BS_ATIVIDADE[ATIVIDADE],BS_ATIVIDADE[UNIDADE] ), "*")</f>
        <v>*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5"/>
      <c r="W159" s="151"/>
      <c r="X159" s="104"/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5" t="str">
        <f>IF(BS_CONTROLE[[#This Row],[Entre - Estações]]=0, "-", BS_CONTROLE[[#This Row],[Entre - Estações]])</f>
        <v>-</v>
      </c>
      <c r="AN159" s="105" t="str">
        <f>IF(BS_CONTROLE[[#This Row],[SB]]=0, "-", BS_CONTROLE[[#This Row],[SB]])</f>
        <v>-</v>
      </c>
      <c r="AO159" s="105" t="str">
        <f>IF(BS_CONTROLE[[#This Row],[SUB]]=0, "-", BS_CONTROLE[[#This Row],[SUB]])</f>
        <v>-</v>
      </c>
      <c r="AP159" s="105">
        <f>BS_CONTROLE[[#This Row],[KM - Inicio]]</f>
        <v>0</v>
      </c>
      <c r="AQ159" s="105">
        <f>BS_CONTROLE[[#This Row],[KM - Inicio]]</f>
        <v>0</v>
      </c>
      <c r="AR159" s="108"/>
      <c r="AS159" s="108"/>
      <c r="AT159" s="108"/>
      <c r="AU159" s="136"/>
      <c r="AV159" s="136"/>
      <c r="AW159" s="14"/>
      <c r="AX159" s="14"/>
      <c r="AY159" s="164" t="str">
        <f t="shared" si="14"/>
        <v>*</v>
      </c>
      <c r="AZ159" s="153"/>
      <c r="BA159" s="109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0"/>
      <c r="BG159" s="16"/>
      <c r="BH159" s="17"/>
      <c r="BI159" s="17"/>
      <c r="BJ159" s="17"/>
      <c r="BK159" s="18"/>
      <c r="BL159" s="16"/>
      <c r="BM159" s="130"/>
      <c r="BN159" s="130"/>
      <c r="BO159" s="130"/>
      <c r="BP159" s="18"/>
      <c r="BQ159" s="12" t="str">
        <f t="shared" si="16"/>
        <v>Aderente</v>
      </c>
      <c r="BR159" s="19" t="str">
        <f t="shared" si="17"/>
        <v>*</v>
      </c>
      <c r="BS159" s="19" t="str">
        <f t="shared" si="18"/>
        <v>*</v>
      </c>
      <c r="BT159" s="8" t="str">
        <f t="shared" si="19"/>
        <v/>
      </c>
    </row>
    <row r="160" spans="1:72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>
      <c r="A162" s="47" t="str">
        <f t="shared" si="15"/>
        <v/>
      </c>
      <c r="B162" s="102"/>
      <c r="C162" s="135" t="str">
        <f>IF(BS_CONTROLE[[#This Row],[DATA]]="","",WEEKNUM(BS_CONTROLE[[#This Row],[DATA]]))</f>
        <v/>
      </c>
      <c r="D162" s="104"/>
      <c r="E162" s="159">
        <v>156</v>
      </c>
      <c r="F162" s="126"/>
      <c r="G162" s="142" t="str">
        <f>IF(D162="","*",VLOOKUP(F162,BS_ATIVIDADE[],3,FALSE))</f>
        <v>*</v>
      </c>
      <c r="H162" s="106"/>
      <c r="I162" s="106"/>
      <c r="J162" s="105"/>
      <c r="K162" s="105"/>
      <c r="L162" s="105"/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6"/>
      <c r="P162" s="106"/>
      <c r="Q162" s="105"/>
      <c r="R162" s="10" t="str">
        <f>IFERROR(_xlfn.XLOOKUP(F162, BS_ATIVIDADE[ATIVIDADE],BS_ATIVIDADE[UNIDADE] ), "*")</f>
        <v>*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5"/>
      <c r="W162" s="151"/>
      <c r="X162" s="104"/>
      <c r="Y162" s="129"/>
      <c r="Z162" s="104"/>
      <c r="AA162" s="105"/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5" t="str">
        <f>IF(BS_CONTROLE[[#This Row],[Entre - Estações]]=0, "-", BS_CONTROLE[[#This Row],[Entre - Estações]])</f>
        <v>-</v>
      </c>
      <c r="AN162" s="105" t="str">
        <f>IF(BS_CONTROLE[[#This Row],[SB]]=0, "-", BS_CONTROLE[[#This Row],[SB]])</f>
        <v>-</v>
      </c>
      <c r="AO162" s="105" t="str">
        <f>IF(BS_CONTROLE[[#This Row],[SUB]]=0, "-", BS_CONTROLE[[#This Row],[SUB]])</f>
        <v>-</v>
      </c>
      <c r="AP162" s="105">
        <f>BS_CONTROLE[[#This Row],[KM - Inicio]]</f>
        <v>0</v>
      </c>
      <c r="AQ162" s="105">
        <f>BS_CONTROLE[[#This Row],[KM - Inicio]]</f>
        <v>0</v>
      </c>
      <c r="AR162" s="108"/>
      <c r="AS162" s="108"/>
      <c r="AT162" s="108"/>
      <c r="AU162" s="136"/>
      <c r="AV162" s="136"/>
      <c r="AW162" s="14"/>
      <c r="AX162" s="14"/>
      <c r="AY162" s="164" t="str">
        <f t="shared" si="14"/>
        <v>*</v>
      </c>
      <c r="AZ162" s="153"/>
      <c r="BA162" s="109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0"/>
      <c r="BG162" s="16"/>
      <c r="BH162" s="17"/>
      <c r="BI162" s="17"/>
      <c r="BJ162" s="17"/>
      <c r="BK162" s="18"/>
      <c r="BL162" s="16"/>
      <c r="BM162" s="130"/>
      <c r="BN162" s="130"/>
      <c r="BO162" s="130"/>
      <c r="BP162" s="18"/>
      <c r="BQ162" s="12" t="str">
        <f t="shared" si="16"/>
        <v>Aderente</v>
      </c>
      <c r="BR162" s="19" t="str">
        <f t="shared" si="17"/>
        <v>*</v>
      </c>
      <c r="BS162" s="19" t="str">
        <f t="shared" si="18"/>
        <v>*</v>
      </c>
      <c r="BT162" s="8" t="str">
        <f t="shared" si="19"/>
        <v/>
      </c>
    </row>
    <row r="163" spans="1:72">
      <c r="A163" s="47" t="str">
        <f t="shared" si="15"/>
        <v/>
      </c>
      <c r="B163" s="102"/>
      <c r="C163" s="135" t="str">
        <f>IF(BS_CONTROLE[[#This Row],[DATA]]="","",WEEKNUM(BS_CONTROLE[[#This Row],[DATA]]))</f>
        <v/>
      </c>
      <c r="D163" s="104"/>
      <c r="E163" s="159">
        <v>157</v>
      </c>
      <c r="F163" s="126"/>
      <c r="G163" s="142" t="str">
        <f>IF(D163="","*",VLOOKUP(F163,BS_ATIVIDADE[],3,FALSE))</f>
        <v>*</v>
      </c>
      <c r="H163" s="106"/>
      <c r="I163" s="106"/>
      <c r="J163" s="105"/>
      <c r="K163" s="105"/>
      <c r="L163" s="105"/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6"/>
      <c r="P163" s="106"/>
      <c r="Q163" s="105"/>
      <c r="R163" s="10" t="str">
        <f>IFERROR(_xlfn.XLOOKUP(F163, BS_ATIVIDADE[ATIVIDADE],BS_ATIVIDADE[UNIDADE] ), "*")</f>
        <v>*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5"/>
      <c r="W163" s="151"/>
      <c r="X163" s="104"/>
      <c r="Y163" s="129"/>
      <c r="Z163" s="104"/>
      <c r="AA163" s="105"/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5" t="str">
        <f>IF(BS_CONTROLE[[#This Row],[Entre - Estações]]=0, "-", BS_CONTROLE[[#This Row],[Entre - Estações]])</f>
        <v>-</v>
      </c>
      <c r="AN163" s="105" t="str">
        <f>IF(BS_CONTROLE[[#This Row],[SB]]=0, "-", BS_CONTROLE[[#This Row],[SB]])</f>
        <v>-</v>
      </c>
      <c r="AO163" s="105" t="str">
        <f>IF(BS_CONTROLE[[#This Row],[SUB]]=0, "-", BS_CONTROLE[[#This Row],[SUB]])</f>
        <v>-</v>
      </c>
      <c r="AP163" s="105">
        <f>BS_CONTROLE[[#This Row],[KM - Inicio]]</f>
        <v>0</v>
      </c>
      <c r="AQ163" s="105">
        <f>BS_CONTROLE[[#This Row],[KM - Inicio]]</f>
        <v>0</v>
      </c>
      <c r="AR163" s="108"/>
      <c r="AS163" s="108"/>
      <c r="AT163" s="108"/>
      <c r="AU163" s="136"/>
      <c r="AV163" s="136"/>
      <c r="AW163" s="14"/>
      <c r="AX163" s="14"/>
      <c r="AY163" s="164" t="str">
        <f t="shared" si="14"/>
        <v>*</v>
      </c>
      <c r="AZ163" s="153"/>
      <c r="BA163" s="109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>
      <c r="A164" s="47" t="str">
        <f t="shared" si="15"/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 t="shared" si="14"/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 t="shared" si="16"/>
        <v>Aderente</v>
      </c>
      <c r="BR164" s="19" t="str">
        <f t="shared" si="17"/>
        <v>*</v>
      </c>
      <c r="BS164" s="19" t="str">
        <f t="shared" si="18"/>
        <v>*</v>
      </c>
      <c r="BT164" s="8" t="str">
        <f t="shared" si="19"/>
        <v/>
      </c>
    </row>
    <row r="165" spans="1:72">
      <c r="A165" s="47" t="str">
        <f t="shared" si="15"/>
        <v/>
      </c>
      <c r="B165" s="102"/>
      <c r="C165" s="135" t="str">
        <f>IF(BS_CONTROLE[[#This Row],[DATA]]="","",WEEKNUM(BS_CONTROLE[[#This Row],[DATA]]))</f>
        <v/>
      </c>
      <c r="D165" s="104"/>
      <c r="E165" s="159">
        <v>159</v>
      </c>
      <c r="F165" s="126"/>
      <c r="G165" s="142" t="str">
        <f>IF(D165="","*",VLOOKUP(F165,BS_ATIVIDADE[],3,FALSE))</f>
        <v>*</v>
      </c>
      <c r="H165" s="106"/>
      <c r="I165" s="106"/>
      <c r="J165" s="105"/>
      <c r="K165" s="105"/>
      <c r="L165" s="105"/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6"/>
      <c r="P165" s="106"/>
      <c r="Q165" s="105"/>
      <c r="R165" s="10" t="str">
        <f>IFERROR(_xlfn.XLOOKUP(F165, BS_ATIVIDADE[ATIVIDADE],BS_ATIVIDADE[UNIDADE] ), "*")</f>
        <v>*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5"/>
      <c r="W165" s="151"/>
      <c r="X165" s="104"/>
      <c r="Y165" s="129"/>
      <c r="Z165" s="104"/>
      <c r="AA165" s="105"/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5" t="str">
        <f>IF(BS_CONTROLE[[#This Row],[Entre - Estações]]=0, "-", BS_CONTROLE[[#This Row],[Entre - Estações]])</f>
        <v>-</v>
      </c>
      <c r="AN165" s="105" t="str">
        <f>IF(BS_CONTROLE[[#This Row],[SB]]=0, "-", BS_CONTROLE[[#This Row],[SB]])</f>
        <v>-</v>
      </c>
      <c r="AO165" s="105" t="str">
        <f>IF(BS_CONTROLE[[#This Row],[SUB]]=0, "-", BS_CONTROLE[[#This Row],[SUB]])</f>
        <v>-</v>
      </c>
      <c r="AP165" s="105">
        <f>BS_CONTROLE[[#This Row],[KM - Inicio]]</f>
        <v>0</v>
      </c>
      <c r="AQ165" s="105">
        <f>BS_CONTROLE[[#This Row],[KM - Inicio]]</f>
        <v>0</v>
      </c>
      <c r="AR165" s="108"/>
      <c r="AS165" s="108"/>
      <c r="AT165" s="108"/>
      <c r="AU165" s="136"/>
      <c r="AV165" s="136"/>
      <c r="AW165" s="14"/>
      <c r="AX165" s="14"/>
      <c r="AY165" s="164" t="str">
        <f t="shared" si="14"/>
        <v>*</v>
      </c>
      <c r="AZ165" s="153"/>
      <c r="BA165" s="109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0"/>
      <c r="BG165" s="16"/>
      <c r="BH165" s="17"/>
      <c r="BI165" s="17"/>
      <c r="BJ165" s="17"/>
      <c r="BK165" s="18"/>
      <c r="BL165" s="16"/>
      <c r="BM165" s="130"/>
      <c r="BN165" s="130"/>
      <c r="BO165" s="130"/>
      <c r="BP165" s="18"/>
      <c r="BQ165" s="12" t="str">
        <f t="shared" si="16"/>
        <v>Aderente</v>
      </c>
      <c r="BR165" s="19" t="str">
        <f t="shared" si="17"/>
        <v>*</v>
      </c>
      <c r="BS165" s="19" t="str">
        <f t="shared" si="18"/>
        <v>*</v>
      </c>
      <c r="BT165" s="8" t="str">
        <f t="shared" si="19"/>
        <v/>
      </c>
    </row>
    <row r="166" spans="1:72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>
      <c r="A167" s="47" t="str">
        <f t="shared" si="15"/>
        <v/>
      </c>
      <c r="B167" s="102"/>
      <c r="C167" s="135" t="str">
        <f>IF(BS_CONTROLE[[#This Row],[DATA]]="","",WEEKNUM(BS_CONTROLE[[#This Row],[DATA]]))</f>
        <v/>
      </c>
      <c r="D167" s="104"/>
      <c r="E167" s="159">
        <v>161</v>
      </c>
      <c r="F167" s="126"/>
      <c r="G167" s="142" t="str">
        <f>IF(D167="","*",VLOOKUP(F167,BS_ATIVIDADE[],3,FALSE))</f>
        <v>*</v>
      </c>
      <c r="H167" s="106"/>
      <c r="I167" s="106"/>
      <c r="J167" s="105"/>
      <c r="K167" s="105"/>
      <c r="L167" s="105"/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27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6"/>
      <c r="P167" s="106"/>
      <c r="Q167" s="105"/>
      <c r="R167" s="10" t="str">
        <f>IFERROR(_xlfn.XLOOKUP(F167, BS_ATIVIDADE[ATIVIDADE],BS_ATIVIDADE[UNIDADE] ), "*")</f>
        <v>*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5"/>
      <c r="W167" s="151"/>
      <c r="X167" s="104"/>
      <c r="Y167" s="129"/>
      <c r="Z167" s="104"/>
      <c r="AA167" s="105"/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5" t="str">
        <f>IF(BS_CONTROLE[[#This Row],[Entre - Estações]]=0, "-", BS_CONTROLE[[#This Row],[Entre - Estações]])</f>
        <v>-</v>
      </c>
      <c r="AN167" s="105" t="str">
        <f>IF(BS_CONTROLE[[#This Row],[SB]]=0, "-", BS_CONTROLE[[#This Row],[SB]])</f>
        <v>-</v>
      </c>
      <c r="AO167" s="105" t="str">
        <f>IF(BS_CONTROLE[[#This Row],[SUB]]=0, "-", BS_CONTROLE[[#This Row],[SUB]])</f>
        <v>-</v>
      </c>
      <c r="AP167" s="105">
        <f>BS_CONTROLE[[#This Row],[KM - Inicio]]</f>
        <v>0</v>
      </c>
      <c r="AQ167" s="105">
        <f>BS_CONTROLE[[#This Row],[KM - Inicio]]</f>
        <v>0</v>
      </c>
      <c r="AR167" s="108"/>
      <c r="AS167" s="108"/>
      <c r="AT167" s="108"/>
      <c r="AU167" s="136"/>
      <c r="AV167" s="136"/>
      <c r="AW167" s="14"/>
      <c r="AX167" s="14"/>
      <c r="AY167" s="164" t="str">
        <f t="shared" si="14"/>
        <v>*</v>
      </c>
      <c r="AZ167" s="153"/>
      <c r="BA167" s="109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0"/>
      <c r="BG167" s="16"/>
      <c r="BH167" s="17"/>
      <c r="BI167" s="17"/>
      <c r="BJ167" s="17"/>
      <c r="BK167" s="18"/>
      <c r="BL167" s="16"/>
      <c r="BM167" s="130"/>
      <c r="BN167" s="130"/>
      <c r="BO167" s="130"/>
      <c r="BP167" s="18"/>
      <c r="BQ167" s="12" t="str">
        <f t="shared" si="16"/>
        <v>Aderente</v>
      </c>
      <c r="BR167" s="19" t="str">
        <f t="shared" si="17"/>
        <v>*</v>
      </c>
      <c r="BS167" s="19" t="str">
        <f t="shared" si="18"/>
        <v>*</v>
      </c>
      <c r="BT167" s="8" t="str">
        <f t="shared" si="19"/>
        <v/>
      </c>
    </row>
    <row r="168" spans="1:72">
      <c r="A168" s="47" t="str">
        <f t="shared" si="15"/>
        <v/>
      </c>
      <c r="B168" s="102"/>
      <c r="C168" s="135" t="str">
        <f>IF(BS_CONTROLE[[#This Row],[DATA]]="","",WEEKNUM(BS_CONTROLE[[#This Row],[DATA]]))</f>
        <v/>
      </c>
      <c r="D168" s="104"/>
      <c r="E168" s="159">
        <v>162</v>
      </c>
      <c r="F168" s="126"/>
      <c r="G168" s="142" t="str">
        <f>IF(D168="","*",VLOOKUP(F168,BS_ATIVIDADE[],3,FALSE))</f>
        <v>*</v>
      </c>
      <c r="H168" s="106"/>
      <c r="I168" s="106"/>
      <c r="J168" s="105"/>
      <c r="K168" s="105"/>
      <c r="L168" s="105"/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6"/>
      <c r="P168" s="106"/>
      <c r="Q168" s="105"/>
      <c r="R168" s="10" t="str">
        <f>IFERROR(_xlfn.XLOOKUP(F168, BS_ATIVIDADE[ATIVIDADE],BS_ATIVIDADE[UNIDADE] ), "*")</f>
        <v>*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5"/>
      <c r="W168" s="151"/>
      <c r="X168" s="104"/>
      <c r="Y168" s="129"/>
      <c r="Z168" s="104"/>
      <c r="AA168" s="105"/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5" t="str">
        <f>IF(BS_CONTROLE[[#This Row],[Entre - Estações]]=0, "-", BS_CONTROLE[[#This Row],[Entre - Estações]])</f>
        <v>-</v>
      </c>
      <c r="AN168" s="105" t="str">
        <f>IF(BS_CONTROLE[[#This Row],[SB]]=0, "-", BS_CONTROLE[[#This Row],[SB]])</f>
        <v>-</v>
      </c>
      <c r="AO168" s="105" t="str">
        <f>IF(BS_CONTROLE[[#This Row],[SUB]]=0, "-", BS_CONTROLE[[#This Row],[SUB]])</f>
        <v>-</v>
      </c>
      <c r="AP168" s="105">
        <f>BS_CONTROLE[[#This Row],[KM - Inicio]]</f>
        <v>0</v>
      </c>
      <c r="AQ168" s="105">
        <f>BS_CONTROLE[[#This Row],[KM - Inicio]]</f>
        <v>0</v>
      </c>
      <c r="AR168" s="108"/>
      <c r="AS168" s="108"/>
      <c r="AT168" s="108"/>
      <c r="AU168" s="136"/>
      <c r="AV168" s="136"/>
      <c r="AW168" s="14"/>
      <c r="AX168" s="14"/>
      <c r="AY168" s="164" t="str">
        <f t="shared" si="14"/>
        <v>*</v>
      </c>
      <c r="AZ168" s="153"/>
      <c r="BA168" s="109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0"/>
      <c r="BG168" s="16"/>
      <c r="BH168" s="17"/>
      <c r="BI168" s="17"/>
      <c r="BJ168" s="17"/>
      <c r="BK168" s="18"/>
      <c r="BL168" s="16"/>
      <c r="BM168" s="130"/>
      <c r="BN168" s="130"/>
      <c r="BO168" s="130"/>
      <c r="BP168" s="18"/>
      <c r="BQ168" s="12" t="str">
        <f t="shared" si="16"/>
        <v>Aderente</v>
      </c>
      <c r="BR168" s="19" t="str">
        <f t="shared" si="17"/>
        <v>*</v>
      </c>
      <c r="BS168" s="19" t="str">
        <f t="shared" si="18"/>
        <v>*</v>
      </c>
      <c r="BT168" s="8" t="str">
        <f t="shared" si="19"/>
        <v/>
      </c>
    </row>
    <row r="169" spans="1:72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>
      <c r="A173" s="47" t="str">
        <f t="shared" si="15"/>
        <v/>
      </c>
      <c r="B173" s="102"/>
      <c r="C173" s="135" t="str">
        <f>IF(BS_CONTROLE[[#This Row],[DATA]]="","",WEEKNUM(BS_CONTROLE[[#This Row],[DATA]]))</f>
        <v/>
      </c>
      <c r="D173" s="104"/>
      <c r="E173" s="159">
        <v>167</v>
      </c>
      <c r="F173" s="126"/>
      <c r="G173" s="142" t="str">
        <f>IF(D173="","*",VLOOKUP(F173,BS_ATIVIDADE[],3,FALSE))</f>
        <v>*</v>
      </c>
      <c r="H173" s="106"/>
      <c r="I173" s="106"/>
      <c r="J173" s="105"/>
      <c r="K173" s="105"/>
      <c r="L173" s="105"/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6"/>
      <c r="P173" s="106"/>
      <c r="Q173" s="105"/>
      <c r="R173" s="10" t="str">
        <f>IFERROR(_xlfn.XLOOKUP(F173, BS_ATIVIDADE[ATIVIDADE],BS_ATIVIDADE[UNIDADE] ), "*")</f>
        <v>*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5"/>
      <c r="W173" s="151"/>
      <c r="X173" s="104"/>
      <c r="Y173" s="129"/>
      <c r="Z173" s="104"/>
      <c r="AA173" s="105"/>
      <c r="AB173" s="103"/>
      <c r="AC173" s="152"/>
      <c r="AD173" s="107"/>
      <c r="AE173" s="105"/>
      <c r="AF173" s="105"/>
      <c r="AG173" s="105"/>
      <c r="AH173" s="15"/>
      <c r="AI173" s="126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5" t="str">
        <f>IF(BS_CONTROLE[[#This Row],[Entre - Estações]]=0, "-", BS_CONTROLE[[#This Row],[Entre - Estações]])</f>
        <v>-</v>
      </c>
      <c r="AN173" s="105" t="str">
        <f>IF(BS_CONTROLE[[#This Row],[SB]]=0, "-", BS_CONTROLE[[#This Row],[SB]])</f>
        <v>-</v>
      </c>
      <c r="AO173" s="105" t="str">
        <f>IF(BS_CONTROLE[[#This Row],[SUB]]=0, "-", BS_CONTROLE[[#This Row],[SUB]])</f>
        <v>-</v>
      </c>
      <c r="AP173" s="105">
        <f>BS_CONTROLE[[#This Row],[KM - Inicio]]</f>
        <v>0</v>
      </c>
      <c r="AQ173" s="105">
        <f>BS_CONTROLE[[#This Row],[KM - Inicio]]</f>
        <v>0</v>
      </c>
      <c r="AR173" s="108"/>
      <c r="AS173" s="108"/>
      <c r="AT173" s="108"/>
      <c r="AU173" s="136"/>
      <c r="AV173" s="136"/>
      <c r="AW173" s="14"/>
      <c r="AX173" s="14"/>
      <c r="AY173" s="164" t="str">
        <f t="shared" si="14"/>
        <v>*</v>
      </c>
      <c r="AZ173" s="153"/>
      <c r="BA173" s="109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0"/>
      <c r="BG173" s="16"/>
      <c r="BH173" s="17"/>
      <c r="BI173" s="17"/>
      <c r="BJ173" s="17"/>
      <c r="BK173" s="18"/>
      <c r="BL173" s="16"/>
      <c r="BM173" s="130"/>
      <c r="BN173" s="130"/>
      <c r="BO173" s="130"/>
      <c r="BP173" s="18"/>
      <c r="BQ173" s="12" t="str">
        <f t="shared" si="16"/>
        <v>Aderente</v>
      </c>
      <c r="BR173" s="19" t="str">
        <f t="shared" si="17"/>
        <v>*</v>
      </c>
      <c r="BS173" s="19" t="str">
        <f t="shared" si="18"/>
        <v>*</v>
      </c>
      <c r="BT173" s="8" t="str">
        <f t="shared" si="19"/>
        <v/>
      </c>
    </row>
    <row r="174" spans="1:72">
      <c r="A174" s="47" t="str">
        <f t="shared" si="15"/>
        <v/>
      </c>
      <c r="B174" s="102"/>
      <c r="C174" s="135" t="str">
        <f>IF(BS_CONTROLE[[#This Row],[DATA]]="","",WEEKNUM(BS_CONTROLE[[#This Row],[DATA]]))</f>
        <v/>
      </c>
      <c r="D174" s="104"/>
      <c r="E174" s="159">
        <v>168</v>
      </c>
      <c r="F174" s="126"/>
      <c r="G174" s="142" t="str">
        <f>IF(D174="","*",VLOOKUP(F174,BS_ATIVIDADE[],3,FALSE))</f>
        <v>*</v>
      </c>
      <c r="H174" s="106"/>
      <c r="I174" s="106"/>
      <c r="J174" s="105"/>
      <c r="K174" s="105"/>
      <c r="L174" s="105"/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6"/>
      <c r="P174" s="106"/>
      <c r="Q174" s="105"/>
      <c r="R174" s="10" t="str">
        <f>IFERROR(_xlfn.XLOOKUP(F174, BS_ATIVIDADE[ATIVIDADE],BS_ATIVIDADE[UNIDADE] ), "*")</f>
        <v>*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5"/>
      <c r="W174" s="151"/>
      <c r="X174" s="104"/>
      <c r="Y174" s="129"/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5" t="str">
        <f>IF(BS_CONTROLE[[#This Row],[Entre - Estações]]=0, "-", BS_CONTROLE[[#This Row],[Entre - Estações]])</f>
        <v>-</v>
      </c>
      <c r="AN174" s="105" t="str">
        <f>IF(BS_CONTROLE[[#This Row],[SB]]=0, "-", BS_CONTROLE[[#This Row],[SB]])</f>
        <v>-</v>
      </c>
      <c r="AO174" s="105" t="str">
        <f>IF(BS_CONTROLE[[#This Row],[SUB]]=0, "-", BS_CONTROLE[[#This Row],[SUB]])</f>
        <v>-</v>
      </c>
      <c r="AP174" s="105">
        <f>BS_CONTROLE[[#This Row],[KM - Inicio]]</f>
        <v>0</v>
      </c>
      <c r="AQ174" s="105">
        <f>BS_CONTROLE[[#This Row],[KM - Inicio]]</f>
        <v>0</v>
      </c>
      <c r="AR174" s="108"/>
      <c r="AS174" s="108"/>
      <c r="AT174" s="108"/>
      <c r="AU174" s="136"/>
      <c r="AV174" s="136"/>
      <c r="AW174" s="14"/>
      <c r="AX174" s="14"/>
      <c r="AY174" s="164" t="str">
        <f t="shared" si="14"/>
        <v>*</v>
      </c>
      <c r="AZ174" s="153"/>
      <c r="BA174" s="109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>
      <c r="A175" s="47" t="str">
        <f t="shared" si="15"/>
        <v/>
      </c>
      <c r="B175" s="102"/>
      <c r="C175" s="135" t="str">
        <f>IF(BS_CONTROLE[[#This Row],[DATA]]="","",WEEKNUM(BS_CONTROLE[[#This Row],[DATA]]))</f>
        <v/>
      </c>
      <c r="D175" s="104"/>
      <c r="E175" s="159">
        <v>169</v>
      </c>
      <c r="F175" s="126"/>
      <c r="G175" s="142" t="str">
        <f>IF(D175="","*",VLOOKUP(F175,BS_ATIVIDADE[],3,FALSE))</f>
        <v>*</v>
      </c>
      <c r="H175" s="106"/>
      <c r="I175" s="106"/>
      <c r="J175" s="105"/>
      <c r="K175" s="105"/>
      <c r="L175" s="105"/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6"/>
      <c r="P175" s="106"/>
      <c r="Q175" s="105"/>
      <c r="R175" s="10" t="str">
        <f>IFERROR(_xlfn.XLOOKUP(F175, BS_ATIVIDADE[ATIVIDADE],BS_ATIVIDADE[UNIDADE] ), "*")</f>
        <v>*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5"/>
      <c r="W175" s="151"/>
      <c r="X175" s="104"/>
      <c r="Y175" s="129"/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5" t="str">
        <f>IF(BS_CONTROLE[[#This Row],[Entre - Estações]]=0, "-", BS_CONTROLE[[#This Row],[Entre - Estações]])</f>
        <v>-</v>
      </c>
      <c r="AN175" s="105" t="str">
        <f>IF(BS_CONTROLE[[#This Row],[SB]]=0, "-", BS_CONTROLE[[#This Row],[SB]])</f>
        <v>-</v>
      </c>
      <c r="AO175" s="105" t="str">
        <f>IF(BS_CONTROLE[[#This Row],[SUB]]=0, "-", BS_CONTROLE[[#This Row],[SUB]])</f>
        <v>-</v>
      </c>
      <c r="AP175" s="105">
        <f>BS_CONTROLE[[#This Row],[KM - Inicio]]</f>
        <v>0</v>
      </c>
      <c r="AQ175" s="105">
        <f>BS_CONTROLE[[#This Row],[KM - Inicio]]</f>
        <v>0</v>
      </c>
      <c r="AR175" s="108"/>
      <c r="AS175" s="108"/>
      <c r="AT175" s="108"/>
      <c r="AU175" s="136"/>
      <c r="AV175" s="136"/>
      <c r="AW175" s="14"/>
      <c r="AX175" s="14"/>
      <c r="AY175" s="164" t="str">
        <f t="shared" si="14"/>
        <v>*</v>
      </c>
      <c r="AZ175" s="153"/>
      <c r="BA175" s="109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0"/>
      <c r="BG175" s="16"/>
      <c r="BH175" s="17"/>
      <c r="BI175" s="17"/>
      <c r="BJ175" s="17"/>
      <c r="BK175" s="18"/>
      <c r="BL175" s="16"/>
      <c r="BM175" s="130"/>
      <c r="BN175" s="130"/>
      <c r="BO175" s="130"/>
      <c r="BP175" s="18"/>
      <c r="BQ175" s="12" t="str">
        <f t="shared" si="16"/>
        <v>Aderente</v>
      </c>
      <c r="BR175" s="19" t="str">
        <f t="shared" si="17"/>
        <v>*</v>
      </c>
      <c r="BS175" s="19" t="str">
        <f t="shared" si="18"/>
        <v>*</v>
      </c>
      <c r="BT175" s="8" t="str">
        <f t="shared" si="19"/>
        <v/>
      </c>
    </row>
    <row r="176" spans="1:72">
      <c r="A176" s="47" t="str">
        <f t="shared" si="15"/>
        <v/>
      </c>
      <c r="B176" s="102"/>
      <c r="C176" s="135" t="str">
        <f>IF(BS_CONTROLE[[#This Row],[DATA]]="","",WEEKNUM(BS_CONTROLE[[#This Row],[DATA]]))</f>
        <v/>
      </c>
      <c r="D176" s="104"/>
      <c r="E176" s="159">
        <v>170</v>
      </c>
      <c r="F176" s="126"/>
      <c r="G176" s="142" t="str">
        <f>IF(D176="","*",VLOOKUP(F176,BS_ATIVIDADE[],3,FALSE))</f>
        <v>*</v>
      </c>
      <c r="H176" s="106"/>
      <c r="I176" s="106"/>
      <c r="J176" s="105"/>
      <c r="K176" s="105"/>
      <c r="L176" s="105"/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6"/>
      <c r="P176" s="106"/>
      <c r="Q176" s="105"/>
      <c r="R176" s="10" t="str">
        <f>IFERROR(_xlfn.XLOOKUP(F176, BS_ATIVIDADE[ATIVIDADE],BS_ATIVIDADE[UNIDADE] ), "*")</f>
        <v>*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5"/>
      <c r="W176" s="151"/>
      <c r="X176" s="104"/>
      <c r="Y176" s="129"/>
      <c r="Z176" s="104"/>
      <c r="AA176" s="105"/>
      <c r="AB176" s="103"/>
      <c r="AC176" s="152"/>
      <c r="AD176" s="107"/>
      <c r="AE176" s="105"/>
      <c r="AF176" s="105"/>
      <c r="AG176" s="105"/>
      <c r="AH176" s="15"/>
      <c r="AI176" s="126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-</v>
      </c>
      <c r="AN176" s="105" t="str">
        <f>IF(BS_CONTROLE[[#This Row],[SB]]=0, "-", BS_CONTROLE[[#This Row],[SB]])</f>
        <v>-</v>
      </c>
      <c r="AO176" s="105" t="str">
        <f>IF(BS_CONTROLE[[#This Row],[SUB]]=0, "-", BS_CONTROLE[[#This Row],[SUB]])</f>
        <v>-</v>
      </c>
      <c r="AP176" s="105">
        <f>BS_CONTROLE[[#This Row],[KM - Inicio]]</f>
        <v>0</v>
      </c>
      <c r="AQ176" s="105">
        <f>BS_CONTROLE[[#This Row],[KM - Inicio]]</f>
        <v>0</v>
      </c>
      <c r="AR176" s="108"/>
      <c r="AS176" s="108"/>
      <c r="AT176" s="108"/>
      <c r="AU176" s="136"/>
      <c r="AV176" s="136"/>
      <c r="AW176" s="14"/>
      <c r="AX176" s="14"/>
      <c r="AY176" s="164" t="str">
        <f t="shared" si="14"/>
        <v>*</v>
      </c>
      <c r="AZ176" s="153"/>
      <c r="BA176" s="109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0"/>
      <c r="BG176" s="16"/>
      <c r="BH176" s="17"/>
      <c r="BI176" s="17"/>
      <c r="BJ176" s="17"/>
      <c r="BK176" s="18"/>
      <c r="BL176" s="16"/>
      <c r="BM176" s="130"/>
      <c r="BN176" s="130"/>
      <c r="BO176" s="130"/>
      <c r="BP176" s="18"/>
      <c r="BQ176" s="12" t="str">
        <f t="shared" si="16"/>
        <v>Aderente</v>
      </c>
      <c r="BR176" s="19" t="str">
        <f t="shared" si="17"/>
        <v>*</v>
      </c>
      <c r="BS176" s="19" t="str">
        <f t="shared" si="18"/>
        <v>*</v>
      </c>
      <c r="BT176" s="8" t="str">
        <f t="shared" si="19"/>
        <v/>
      </c>
    </row>
    <row r="177" spans="1:72">
      <c r="A177" s="47" t="str">
        <f t="shared" si="15"/>
        <v/>
      </c>
      <c r="B177" s="102"/>
      <c r="C177" s="135" t="str">
        <f>IF(BS_CONTROLE[[#This Row],[DATA]]="","",WEEKNUM(BS_CONTROLE[[#This Row],[DATA]]))</f>
        <v/>
      </c>
      <c r="D177" s="104"/>
      <c r="E177" s="159">
        <v>171</v>
      </c>
      <c r="F177" s="126"/>
      <c r="G177" s="142" t="str">
        <f>IF(D177="","*",VLOOKUP(F177,BS_ATIVIDADE[],3,FALSE))</f>
        <v>*</v>
      </c>
      <c r="H177" s="106"/>
      <c r="I177" s="106"/>
      <c r="J177" s="105"/>
      <c r="K177" s="105"/>
      <c r="L177" s="105"/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6"/>
      <c r="P177" s="106"/>
      <c r="Q177" s="105"/>
      <c r="R177" s="10" t="str">
        <f>IFERROR(_xlfn.XLOOKUP(F177, BS_ATIVIDADE[ATIVIDADE],BS_ATIVIDADE[UNIDADE] ), "*")</f>
        <v>*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5"/>
      <c r="W177" s="151"/>
      <c r="X177" s="104"/>
      <c r="Y177" s="129"/>
      <c r="Z177" s="104"/>
      <c r="AA177" s="105"/>
      <c r="AB177" s="103"/>
      <c r="AC177" s="152"/>
      <c r="AD177" s="107"/>
      <c r="AE177" s="105"/>
      <c r="AF177" s="105"/>
      <c r="AG177" s="105"/>
      <c r="AH177" s="15"/>
      <c r="AI177" s="126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5" t="str">
        <f>IF(BS_CONTROLE[[#This Row],[Entre - Estações]]=0, "-", BS_CONTROLE[[#This Row],[Entre - Estações]])</f>
        <v>-</v>
      </c>
      <c r="AN177" s="105" t="str">
        <f>IF(BS_CONTROLE[[#This Row],[SB]]=0, "-", BS_CONTROLE[[#This Row],[SB]])</f>
        <v>-</v>
      </c>
      <c r="AO177" s="105" t="str">
        <f>IF(BS_CONTROLE[[#This Row],[SUB]]=0, "-", BS_CONTROLE[[#This Row],[SUB]])</f>
        <v>-</v>
      </c>
      <c r="AP177" s="105">
        <f>BS_CONTROLE[[#This Row],[KM - Inicio]]</f>
        <v>0</v>
      </c>
      <c r="AQ177" s="105">
        <f>BS_CONTROLE[[#This Row],[KM - Inicio]]</f>
        <v>0</v>
      </c>
      <c r="AR177" s="108"/>
      <c r="AS177" s="108"/>
      <c r="AT177" s="108"/>
      <c r="AU177" s="136"/>
      <c r="AV177" s="136"/>
      <c r="AW177" s="14"/>
      <c r="AX177" s="14"/>
      <c r="AY177" s="164" t="str">
        <f t="shared" si="14"/>
        <v>*</v>
      </c>
      <c r="AZ177" s="153"/>
      <c r="BA177" s="109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0"/>
      <c r="BG177" s="16"/>
      <c r="BH177" s="17"/>
      <c r="BI177" s="17"/>
      <c r="BJ177" s="17"/>
      <c r="BK177" s="18"/>
      <c r="BL177" s="16"/>
      <c r="BM177" s="130"/>
      <c r="BN177" s="130"/>
      <c r="BO177" s="130"/>
      <c r="BP177" s="18"/>
      <c r="BQ177" s="12" t="str">
        <f t="shared" si="16"/>
        <v>Aderente</v>
      </c>
      <c r="BR177" s="19" t="str">
        <f t="shared" si="17"/>
        <v>*</v>
      </c>
      <c r="BS177" s="19" t="str">
        <f t="shared" si="18"/>
        <v>*</v>
      </c>
      <c r="BT177" s="8" t="str">
        <f t="shared" si="19"/>
        <v/>
      </c>
    </row>
    <row r="178" spans="1:72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>
      <c r="A179" s="47" t="str">
        <f t="shared" si="15"/>
        <v/>
      </c>
      <c r="B179" s="102"/>
      <c r="C179" s="135" t="str">
        <f>IF(BS_CONTROLE[[#This Row],[DATA]]="","",WEEKNUM(BS_CONTROLE[[#This Row],[DATA]]))</f>
        <v/>
      </c>
      <c r="D179" s="104"/>
      <c r="E179" s="159">
        <v>173</v>
      </c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 t="shared" si="14"/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 t="shared" si="16"/>
        <v>Aderente</v>
      </c>
      <c r="BR179" s="19" t="str">
        <f t="shared" si="17"/>
        <v>*</v>
      </c>
      <c r="BS179" s="19" t="str">
        <f t="shared" si="18"/>
        <v>*</v>
      </c>
      <c r="BT179" s="8" t="str">
        <f t="shared" si="19"/>
        <v/>
      </c>
    </row>
    <row r="180" spans="1:72">
      <c r="A180" s="47" t="str">
        <f t="shared" si="15"/>
        <v/>
      </c>
      <c r="B180" s="102"/>
      <c r="C180" s="135" t="str">
        <f>IF(BS_CONTROLE[[#This Row],[DATA]]="","",WEEKNUM(BS_CONTROLE[[#This Row],[DATA]]))</f>
        <v/>
      </c>
      <c r="D180" s="104"/>
      <c r="E180" s="159">
        <v>174</v>
      </c>
      <c r="F180" s="126"/>
      <c r="G180" s="142" t="str">
        <f>IF(D180="","*",VLOOKUP(F180,BS_ATIVIDADE[],3,FALSE))</f>
        <v>*</v>
      </c>
      <c r="H180" s="106"/>
      <c r="I180" s="106"/>
      <c r="J180" s="105"/>
      <c r="K180" s="105"/>
      <c r="L180" s="105"/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6"/>
      <c r="P180" s="106"/>
      <c r="Q180" s="105"/>
      <c r="R180" s="10" t="str">
        <f>IFERROR(_xlfn.XLOOKUP(F180, BS_ATIVIDADE[ATIVIDADE],BS_ATIVIDADE[UNIDADE] ), "*")</f>
        <v>*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5"/>
      <c r="W180" s="151"/>
      <c r="X180" s="104"/>
      <c r="Y180" s="129"/>
      <c r="Z180" s="104"/>
      <c r="AA180" s="105"/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5" t="str">
        <f>IF(BS_CONTROLE[[#This Row],[Entre - Estações]]=0, "-", BS_CONTROLE[[#This Row],[Entre - Estações]])</f>
        <v>-</v>
      </c>
      <c r="AN180" s="105" t="str">
        <f>IF(BS_CONTROLE[[#This Row],[SB]]=0, "-", BS_CONTROLE[[#This Row],[SB]])</f>
        <v>-</v>
      </c>
      <c r="AO180" s="105" t="str">
        <f>IF(BS_CONTROLE[[#This Row],[SUB]]=0, "-", BS_CONTROLE[[#This Row],[SUB]])</f>
        <v>-</v>
      </c>
      <c r="AP180" s="105">
        <f>BS_CONTROLE[[#This Row],[KM - Inicio]]</f>
        <v>0</v>
      </c>
      <c r="AQ180" s="105">
        <f>BS_CONTROLE[[#This Row],[KM - Inicio]]</f>
        <v>0</v>
      </c>
      <c r="AR180" s="108"/>
      <c r="AS180" s="108"/>
      <c r="AT180" s="108"/>
      <c r="AU180" s="136"/>
      <c r="AV180" s="136"/>
      <c r="AW180" s="14"/>
      <c r="AX180" s="14"/>
      <c r="AY180" s="164" t="str">
        <f t="shared" si="14"/>
        <v>*</v>
      </c>
      <c r="AZ180" s="153"/>
      <c r="BA180" s="109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0"/>
      <c r="BG180" s="16"/>
      <c r="BH180" s="17"/>
      <c r="BI180" s="17"/>
      <c r="BJ180" s="17"/>
      <c r="BK180" s="18"/>
      <c r="BL180" s="16"/>
      <c r="BM180" s="130"/>
      <c r="BN180" s="130"/>
      <c r="BO180" s="130"/>
      <c r="BP180" s="18"/>
      <c r="BQ180" s="12" t="str">
        <f t="shared" si="16"/>
        <v>Aderente</v>
      </c>
      <c r="BR180" s="19" t="str">
        <f t="shared" si="17"/>
        <v>*</v>
      </c>
      <c r="BS180" s="19" t="str">
        <f t="shared" si="18"/>
        <v>*</v>
      </c>
      <c r="BT180" s="8" t="str">
        <f t="shared" si="19"/>
        <v/>
      </c>
    </row>
    <row r="181" spans="1:72">
      <c r="A181" s="47" t="str">
        <f t="shared" si="15"/>
        <v/>
      </c>
      <c r="B181" s="102"/>
      <c r="C181" s="135" t="str">
        <f>IF(BS_CONTROLE[[#This Row],[DATA]]="","",WEEKNUM(BS_CONTROLE[[#This Row],[DATA]]))</f>
        <v/>
      </c>
      <c r="D181" s="104"/>
      <c r="E181" s="159">
        <v>175</v>
      </c>
      <c r="F181" s="126"/>
      <c r="G181" s="142" t="str">
        <f>IF(D181="","*",VLOOKUP(F181,BS_ATIVIDADE[],3,FALSE))</f>
        <v>*</v>
      </c>
      <c r="H181" s="106"/>
      <c r="I181" s="106"/>
      <c r="J181" s="105"/>
      <c r="K181" s="105"/>
      <c r="L181" s="105"/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6"/>
      <c r="P181" s="106"/>
      <c r="Q181" s="105"/>
      <c r="R181" s="10" t="str">
        <f>IFERROR(_xlfn.XLOOKUP(F181, BS_ATIVIDADE[ATIVIDADE],BS_ATIVIDADE[UNIDADE] ), "*")</f>
        <v>*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5"/>
      <c r="W181" s="151"/>
      <c r="X181" s="104"/>
      <c r="Y181" s="129"/>
      <c r="Z181" s="104"/>
      <c r="AA181" s="105"/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5" t="str">
        <f>IF(BS_CONTROLE[[#This Row],[Entre - Estações]]=0, "-", BS_CONTROLE[[#This Row],[Entre - Estações]])</f>
        <v>-</v>
      </c>
      <c r="AN181" s="105" t="str">
        <f>IF(BS_CONTROLE[[#This Row],[SB]]=0, "-", BS_CONTROLE[[#This Row],[SB]])</f>
        <v>-</v>
      </c>
      <c r="AO181" s="105" t="str">
        <f>IF(BS_CONTROLE[[#This Row],[SUB]]=0, "-", BS_CONTROLE[[#This Row],[SUB]])</f>
        <v>-</v>
      </c>
      <c r="AP181" s="105">
        <f>BS_CONTROLE[[#This Row],[KM - Inicio]]</f>
        <v>0</v>
      </c>
      <c r="AQ181" s="105">
        <f>BS_CONTROLE[[#This Row],[KM - Inicio]]</f>
        <v>0</v>
      </c>
      <c r="AR181" s="108"/>
      <c r="AS181" s="108"/>
      <c r="AT181" s="108"/>
      <c r="AU181" s="136"/>
      <c r="AV181" s="136"/>
      <c r="AW181" s="14"/>
      <c r="AX181" s="14"/>
      <c r="AY181" s="164" t="str">
        <f t="shared" si="14"/>
        <v>*</v>
      </c>
      <c r="AZ181" s="153"/>
      <c r="BA181" s="109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0"/>
      <c r="BG181" s="16"/>
      <c r="BH181" s="17"/>
      <c r="BI181" s="17"/>
      <c r="BJ181" s="17"/>
      <c r="BK181" s="18"/>
      <c r="BL181" s="16"/>
      <c r="BM181" s="130"/>
      <c r="BN181" s="130"/>
      <c r="BO181" s="130"/>
      <c r="BP181" s="18"/>
      <c r="BQ181" s="12" t="str">
        <f t="shared" si="16"/>
        <v>Aderente</v>
      </c>
      <c r="BR181" s="19" t="str">
        <f t="shared" si="17"/>
        <v>*</v>
      </c>
      <c r="BS181" s="19" t="str">
        <f t="shared" si="18"/>
        <v>*</v>
      </c>
      <c r="BT181" s="8" t="str">
        <f t="shared" si="19"/>
        <v/>
      </c>
    </row>
    <row r="182" spans="1:72">
      <c r="A182" s="47" t="str">
        <f t="shared" si="15"/>
        <v/>
      </c>
      <c r="B182" s="102"/>
      <c r="C182" s="135" t="str">
        <f>IF(BS_CONTROLE[[#This Row],[DATA]]="","",WEEKNUM(BS_CONTROLE[[#This Row],[DATA]]))</f>
        <v/>
      </c>
      <c r="D182" s="104"/>
      <c r="E182" s="159">
        <v>176</v>
      </c>
      <c r="F182" s="126"/>
      <c r="G182" s="142" t="str">
        <f>IF(D182="","*",VLOOKUP(F182,BS_ATIVIDADE[],3,FALSE))</f>
        <v>*</v>
      </c>
      <c r="H182" s="106"/>
      <c r="I182" s="106"/>
      <c r="J182" s="105"/>
      <c r="K182" s="105"/>
      <c r="L182" s="105"/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6"/>
      <c r="P182" s="106"/>
      <c r="Q182" s="105"/>
      <c r="R182" s="10" t="str">
        <f>IFERROR(_xlfn.XLOOKUP(F182, BS_ATIVIDADE[ATIVIDADE],BS_ATIVIDADE[UNIDADE] ), "*")</f>
        <v>*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5"/>
      <c r="W182" s="151"/>
      <c r="X182" s="104"/>
      <c r="Y182" s="129"/>
      <c r="Z182" s="104"/>
      <c r="AA182" s="105"/>
      <c r="AB182" s="103"/>
      <c r="AC182" s="152"/>
      <c r="AD182" s="107"/>
      <c r="AE182" s="105"/>
      <c r="AF182" s="105"/>
      <c r="AG182" s="105"/>
      <c r="AH182" s="15"/>
      <c r="AI182" s="126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5" t="str">
        <f>IF(BS_CONTROLE[[#This Row],[Entre - Estações]]=0, "-", BS_CONTROLE[[#This Row],[Entre - Estações]])</f>
        <v>-</v>
      </c>
      <c r="AN182" s="105" t="str">
        <f>IF(BS_CONTROLE[[#This Row],[SB]]=0, "-", BS_CONTROLE[[#This Row],[SB]])</f>
        <v>-</v>
      </c>
      <c r="AO182" s="105" t="str">
        <f>IF(BS_CONTROLE[[#This Row],[SUB]]=0, "-", BS_CONTROLE[[#This Row],[SUB]])</f>
        <v>-</v>
      </c>
      <c r="AP182" s="105">
        <f>BS_CONTROLE[[#This Row],[KM - Inicio]]</f>
        <v>0</v>
      </c>
      <c r="AQ182" s="105">
        <f>BS_CONTROLE[[#This Row],[KM - Inicio]]</f>
        <v>0</v>
      </c>
      <c r="AR182" s="108"/>
      <c r="AS182" s="108"/>
      <c r="AT182" s="108"/>
      <c r="AU182" s="136"/>
      <c r="AV182" s="136"/>
      <c r="AW182" s="14"/>
      <c r="AX182" s="14"/>
      <c r="AY182" s="164" t="str">
        <f t="shared" si="14"/>
        <v>*</v>
      </c>
      <c r="AZ182" s="153"/>
      <c r="BA182" s="109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0"/>
      <c r="BG182" s="16"/>
      <c r="BH182" s="17"/>
      <c r="BI182" s="17"/>
      <c r="BJ182" s="17"/>
      <c r="BK182" s="18"/>
      <c r="BL182" s="16"/>
      <c r="BM182" s="130"/>
      <c r="BN182" s="130"/>
      <c r="BO182" s="130"/>
      <c r="BP182" s="18"/>
      <c r="BQ182" s="12" t="str">
        <f t="shared" si="16"/>
        <v>Aderente</v>
      </c>
      <c r="BR182" s="19" t="str">
        <f t="shared" si="17"/>
        <v>*</v>
      </c>
      <c r="BS182" s="19" t="str">
        <f t="shared" si="18"/>
        <v>*</v>
      </c>
      <c r="BT182" s="8" t="str">
        <f t="shared" si="19"/>
        <v/>
      </c>
    </row>
    <row r="183" spans="1:72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>
      <c r="A184" s="47" t="str">
        <f t="shared" si="15"/>
        <v/>
      </c>
      <c r="B184" s="102"/>
      <c r="C184" s="135" t="str">
        <f>IF(BS_CONTROLE[[#This Row],[DATA]]="","",WEEKNUM(BS_CONTROLE[[#This Row],[DATA]]))</f>
        <v/>
      </c>
      <c r="D184" s="104"/>
      <c r="E184" s="159">
        <v>178</v>
      </c>
      <c r="F184" s="126"/>
      <c r="G184" s="142" t="str">
        <f>IF(D184="","*",VLOOKUP(F184,BS_ATIVIDADE[],3,FALSE))</f>
        <v>*</v>
      </c>
      <c r="H184" s="106"/>
      <c r="I184" s="106"/>
      <c r="J184" s="105"/>
      <c r="K184" s="105"/>
      <c r="L184" s="105"/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6"/>
      <c r="P184" s="106"/>
      <c r="Q184" s="105"/>
      <c r="R184" s="10" t="str">
        <f>IFERROR(_xlfn.XLOOKUP(F184, BS_ATIVIDADE[ATIVIDADE],BS_ATIVIDADE[UNIDADE] ), "*")</f>
        <v>*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5"/>
      <c r="W184" s="151"/>
      <c r="X184" s="104"/>
      <c r="Y184" s="129"/>
      <c r="Z184" s="104"/>
      <c r="AA184" s="105"/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5" t="str">
        <f>IF(BS_CONTROLE[[#This Row],[Entre - Estações]]=0, "-", BS_CONTROLE[[#This Row],[Entre - Estações]])</f>
        <v>-</v>
      </c>
      <c r="AN184" s="105" t="str">
        <f>IF(BS_CONTROLE[[#This Row],[SB]]=0, "-", BS_CONTROLE[[#This Row],[SB]])</f>
        <v>-</v>
      </c>
      <c r="AO184" s="105" t="str">
        <f>IF(BS_CONTROLE[[#This Row],[SUB]]=0, "-", BS_CONTROLE[[#This Row],[SUB]])</f>
        <v>-</v>
      </c>
      <c r="AP184" s="105">
        <f>BS_CONTROLE[[#This Row],[KM - Inicio]]</f>
        <v>0</v>
      </c>
      <c r="AQ184" s="105">
        <f>BS_CONTROLE[[#This Row],[KM - Inicio]]</f>
        <v>0</v>
      </c>
      <c r="AR184" s="108"/>
      <c r="AS184" s="108"/>
      <c r="AT184" s="108"/>
      <c r="AU184" s="136"/>
      <c r="AV184" s="136"/>
      <c r="AW184" s="14"/>
      <c r="AX184" s="14"/>
      <c r="AY184" s="164" t="str">
        <f t="shared" si="14"/>
        <v>*</v>
      </c>
      <c r="AZ184" s="153"/>
      <c r="BA184" s="109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0"/>
      <c r="BG184" s="16"/>
      <c r="BH184" s="17"/>
      <c r="BI184" s="17"/>
      <c r="BJ184" s="17"/>
      <c r="BK184" s="18"/>
      <c r="BL184" s="16"/>
      <c r="BM184" s="130"/>
      <c r="BN184" s="130"/>
      <c r="BO184" s="130"/>
      <c r="BP184" s="18"/>
      <c r="BQ184" s="12" t="str">
        <f t="shared" si="16"/>
        <v>Aderente</v>
      </c>
      <c r="BR184" s="19" t="str">
        <f t="shared" si="17"/>
        <v>*</v>
      </c>
      <c r="BS184" s="19" t="str">
        <f t="shared" si="18"/>
        <v>*</v>
      </c>
      <c r="BT184" s="8" t="str">
        <f t="shared" si="19"/>
        <v/>
      </c>
    </row>
    <row r="185" spans="1:72">
      <c r="A185" s="47" t="str">
        <f t="shared" si="15"/>
        <v/>
      </c>
      <c r="B185" s="102"/>
      <c r="C185" s="135" t="str">
        <f>IF(BS_CONTROLE[[#This Row],[DATA]]="","",WEEKNUM(BS_CONTROLE[[#This Row],[DATA]]))</f>
        <v/>
      </c>
      <c r="D185" s="104"/>
      <c r="E185" s="159">
        <v>179</v>
      </c>
      <c r="F185" s="126"/>
      <c r="G185" s="142" t="str">
        <f>IF(D185="","*",VLOOKUP(F185,BS_ATIVIDADE[],3,FALSE))</f>
        <v>*</v>
      </c>
      <c r="H185" s="106"/>
      <c r="I185" s="106"/>
      <c r="J185" s="105"/>
      <c r="K185" s="105"/>
      <c r="L185" s="105"/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6"/>
      <c r="P185" s="106"/>
      <c r="Q185" s="105"/>
      <c r="R185" s="10" t="str">
        <f>IFERROR(_xlfn.XLOOKUP(F185, BS_ATIVIDADE[ATIVIDADE],BS_ATIVIDADE[UNIDADE] ), "*")</f>
        <v>*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5"/>
      <c r="W185" s="151"/>
      <c r="X185" s="104"/>
      <c r="Y185" s="129"/>
      <c r="Z185" s="104"/>
      <c r="AA185" s="105"/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5" t="str">
        <f>IF(BS_CONTROLE[[#This Row],[Entre - Estações]]=0, "-", BS_CONTROLE[[#This Row],[Entre - Estações]])</f>
        <v>-</v>
      </c>
      <c r="AN185" s="105" t="str">
        <f>IF(BS_CONTROLE[[#This Row],[SB]]=0, "-", BS_CONTROLE[[#This Row],[SB]])</f>
        <v>-</v>
      </c>
      <c r="AO185" s="105" t="str">
        <f>IF(BS_CONTROLE[[#This Row],[SUB]]=0, "-", BS_CONTROLE[[#This Row],[SUB]])</f>
        <v>-</v>
      </c>
      <c r="AP185" s="105">
        <f>BS_CONTROLE[[#This Row],[KM - Inicio]]</f>
        <v>0</v>
      </c>
      <c r="AQ185" s="105">
        <f>BS_CONTROLE[[#This Row],[KM - Inicio]]</f>
        <v>0</v>
      </c>
      <c r="AR185" s="108"/>
      <c r="AS185" s="108"/>
      <c r="AT185" s="108"/>
      <c r="AU185" s="136"/>
      <c r="AV185" s="136"/>
      <c r="AW185" s="14"/>
      <c r="AX185" s="14"/>
      <c r="AY185" s="164" t="str">
        <f t="shared" si="14"/>
        <v>*</v>
      </c>
      <c r="AZ185" s="153"/>
      <c r="BA185" s="109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0"/>
      <c r="BG185" s="16"/>
      <c r="BH185" s="17"/>
      <c r="BI185" s="17"/>
      <c r="BJ185" s="17"/>
      <c r="BK185" s="18"/>
      <c r="BL185" s="16"/>
      <c r="BM185" s="130"/>
      <c r="BN185" s="130"/>
      <c r="BO185" s="130"/>
      <c r="BP185" s="18"/>
      <c r="BQ185" s="12" t="str">
        <f t="shared" si="16"/>
        <v>Aderente</v>
      </c>
      <c r="BR185" s="19" t="str">
        <f t="shared" si="17"/>
        <v>*</v>
      </c>
      <c r="BS185" s="19" t="str">
        <f t="shared" si="18"/>
        <v>*</v>
      </c>
      <c r="BT185" s="8" t="str">
        <f t="shared" si="19"/>
        <v/>
      </c>
    </row>
    <row r="186" spans="1:72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>
        <v>180</v>
      </c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>
      <c r="A187" s="47" t="str">
        <f t="shared" si="15"/>
        <v/>
      </c>
      <c r="B187" s="102"/>
      <c r="C187" s="135" t="str">
        <f>IF(BS_CONTROLE[[#This Row],[DATA]]="","",WEEKNUM(BS_CONTROLE[[#This Row],[DATA]]))</f>
        <v/>
      </c>
      <c r="D187" s="104"/>
      <c r="E187" s="159">
        <v>181</v>
      </c>
      <c r="F187" s="126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10" t="str">
        <f>IFERROR(_xlfn.XLOOKUP(F187, BS_ATIVIDADE[ATIVIDADE],BS_ATIVIDADE[UNIDADE] ), "*")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5"/>
      <c r="AI187" s="126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6"/>
      <c r="AV187" s="136"/>
      <c r="AW187" s="14"/>
      <c r="AX187" s="14"/>
      <c r="AY187" s="164" t="str">
        <f t="shared" si="14"/>
        <v>*</v>
      </c>
      <c r="AZ187" s="153"/>
      <c r="BA187" s="109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6"/>
      <c r="BH187" s="17"/>
      <c r="BI187" s="17"/>
      <c r="BJ187" s="17"/>
      <c r="BK187" s="18"/>
      <c r="BL187" s="16"/>
      <c r="BM187" s="130"/>
      <c r="BN187" s="130"/>
      <c r="BO187" s="130"/>
      <c r="BP187" s="18"/>
      <c r="BQ187" s="12" t="str">
        <f t="shared" si="16"/>
        <v>Aderente</v>
      </c>
      <c r="BR187" s="19" t="str">
        <f t="shared" si="17"/>
        <v>*</v>
      </c>
      <c r="BS187" s="19" t="str">
        <f t="shared" si="18"/>
        <v>*</v>
      </c>
      <c r="BT187" s="8" t="str">
        <f t="shared" si="19"/>
        <v/>
      </c>
    </row>
    <row r="188" spans="1:72">
      <c r="A188" s="47" t="str">
        <f t="shared" si="15"/>
        <v/>
      </c>
      <c r="B188" s="102"/>
      <c r="C188" s="135" t="str">
        <f>IF(BS_CONTROLE[[#This Row],[DATA]]="","",WEEKNUM(BS_CONTROLE[[#This Row],[DATA]]))</f>
        <v/>
      </c>
      <c r="D188" s="104"/>
      <c r="E188" s="159">
        <v>182</v>
      </c>
      <c r="F188" s="126"/>
      <c r="G188" s="142" t="str">
        <f>IF(D188="","*",VLOOKUP(F188,BS_ATIVIDADE[],3,FALSE))</f>
        <v>*</v>
      </c>
      <c r="H188" s="106"/>
      <c r="I188" s="106"/>
      <c r="J188" s="105"/>
      <c r="K188" s="105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10" t="str">
        <f>IFERROR(_xlfn.XLOOKUP(F188, BS_ATIVIDADE[ATIVIDADE],BS_ATIVIDADE[UNIDADE] ), "*")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51"/>
      <c r="X188" s="104"/>
      <c r="Y188" s="129"/>
      <c r="Z188" s="104"/>
      <c r="AA188" s="105"/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6"/>
      <c r="AV188" s="136"/>
      <c r="AW188" s="14"/>
      <c r="AX188" s="14"/>
      <c r="AY188" s="164" t="str">
        <f t="shared" si="14"/>
        <v>*</v>
      </c>
      <c r="AZ188" s="153"/>
      <c r="BA188" s="109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 t="shared" si="16"/>
        <v>Aderente</v>
      </c>
      <c r="BR188" s="19" t="str">
        <f t="shared" si="17"/>
        <v>*</v>
      </c>
      <c r="BS188" s="19" t="str">
        <f t="shared" si="18"/>
        <v>*</v>
      </c>
      <c r="BT188" s="8" t="str">
        <f t="shared" si="19"/>
        <v/>
      </c>
    </row>
    <row r="189" spans="1:72">
      <c r="A189" s="47" t="str">
        <f t="shared" si="15"/>
        <v/>
      </c>
      <c r="B189" s="102"/>
      <c r="C189" s="135" t="str">
        <f>IF(BS_CONTROLE[[#This Row],[DATA]]="","",WEEKNUM(BS_CONTROLE[[#This Row],[DATA]]))</f>
        <v/>
      </c>
      <c r="D189" s="104"/>
      <c r="E189" s="159">
        <v>183</v>
      </c>
      <c r="F189" s="126"/>
      <c r="G189" s="142" t="str">
        <f>IF(D189="","*",VLOOKUP(F189,BS_ATIVIDADE[],3,FALSE))</f>
        <v>*</v>
      </c>
      <c r="H189" s="106"/>
      <c r="I189" s="106"/>
      <c r="J189" s="105"/>
      <c r="K189" s="105"/>
      <c r="L189" s="105"/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6"/>
      <c r="P189" s="106"/>
      <c r="Q189" s="105"/>
      <c r="R189" s="10" t="str">
        <f>IFERROR(_xlfn.XLOOKUP(F189, BS_ATIVIDADE[ATIVIDADE],BS_ATIVIDADE[UNIDADE] ), "*")</f>
        <v>*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5"/>
      <c r="W189" s="151"/>
      <c r="X189" s="104"/>
      <c r="Y189" s="129"/>
      <c r="Z189" s="104"/>
      <c r="AA189" s="105"/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5" t="str">
        <f>IF(BS_CONTROLE[[#This Row],[Entre - Estações]]=0, "-", BS_CONTROLE[[#This Row],[Entre - Estações]])</f>
        <v>-</v>
      </c>
      <c r="AN189" s="105" t="str">
        <f>IF(BS_CONTROLE[[#This Row],[SB]]=0, "-", BS_CONTROLE[[#This Row],[SB]])</f>
        <v>-</v>
      </c>
      <c r="AO189" s="105" t="str">
        <f>IF(BS_CONTROLE[[#This Row],[SUB]]=0, "-", BS_CONTROLE[[#This Row],[SUB]])</f>
        <v>-</v>
      </c>
      <c r="AP189" s="105">
        <f>BS_CONTROLE[[#This Row],[KM - Inicio]]</f>
        <v>0</v>
      </c>
      <c r="AQ189" s="105">
        <f>BS_CONTROLE[[#This Row],[KM - Inicio]]</f>
        <v>0</v>
      </c>
      <c r="AR189" s="108"/>
      <c r="AS189" s="108"/>
      <c r="AT189" s="108"/>
      <c r="AU189" s="136"/>
      <c r="AV189" s="136"/>
      <c r="AW189" s="14"/>
      <c r="AX189" s="14"/>
      <c r="AY189" s="164" t="str">
        <f t="shared" si="14"/>
        <v>*</v>
      </c>
      <c r="AZ189" s="153"/>
      <c r="BA189" s="109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 t="shared" si="16"/>
        <v>Aderente</v>
      </c>
      <c r="BR189" s="19" t="str">
        <f t="shared" si="17"/>
        <v>*</v>
      </c>
      <c r="BS189" s="19" t="str">
        <f t="shared" si="18"/>
        <v>*</v>
      </c>
      <c r="BT189" s="8" t="str">
        <f t="shared" si="19"/>
        <v/>
      </c>
    </row>
    <row r="190" spans="1:72">
      <c r="A190" s="47" t="str">
        <f t="shared" si="15"/>
        <v/>
      </c>
      <c r="B190" s="102"/>
      <c r="C190" s="135" t="str">
        <f>IF(BS_CONTROLE[[#This Row],[DATA]]="","",WEEKNUM(BS_CONTROLE[[#This Row],[DATA]]))</f>
        <v/>
      </c>
      <c r="D190" s="104"/>
      <c r="E190" s="159">
        <v>184</v>
      </c>
      <c r="F190" s="126"/>
      <c r="G190" s="142" t="str">
        <f>IF(D190="","*",VLOOKUP(F190,BS_ATIVIDADE[],3,FALSE))</f>
        <v>*</v>
      </c>
      <c r="H190" s="106"/>
      <c r="I190" s="106"/>
      <c r="J190" s="105"/>
      <c r="K190" s="105"/>
      <c r="L190" s="105"/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6"/>
      <c r="P190" s="106"/>
      <c r="Q190" s="105"/>
      <c r="R190" s="10" t="str">
        <f>IFERROR(_xlfn.XLOOKUP(F190, BS_ATIVIDADE[ATIVIDADE],BS_ATIVIDADE[UNIDADE] ), "*")</f>
        <v>*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5"/>
      <c r="W190" s="151"/>
      <c r="X190" s="104"/>
      <c r="Y190" s="129"/>
      <c r="Z190" s="104"/>
      <c r="AA190" s="105"/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5" t="str">
        <f>IF(BS_CONTROLE[[#This Row],[Entre - Estações]]=0, "-", BS_CONTROLE[[#This Row],[Entre - Estações]])</f>
        <v>-</v>
      </c>
      <c r="AN190" s="105" t="str">
        <f>IF(BS_CONTROLE[[#This Row],[SB]]=0, "-", BS_CONTROLE[[#This Row],[SB]])</f>
        <v>-</v>
      </c>
      <c r="AO190" s="105" t="str">
        <f>IF(BS_CONTROLE[[#This Row],[SUB]]=0, "-", BS_CONTROLE[[#This Row],[SUB]])</f>
        <v>-</v>
      </c>
      <c r="AP190" s="105">
        <f>BS_CONTROLE[[#This Row],[KM - Inicio]]</f>
        <v>0</v>
      </c>
      <c r="AQ190" s="105">
        <f>BS_CONTROLE[[#This Row],[KM - Inicio]]</f>
        <v>0</v>
      </c>
      <c r="AR190" s="108"/>
      <c r="AS190" s="108"/>
      <c r="AT190" s="108"/>
      <c r="AU190" s="136"/>
      <c r="AV190" s="136"/>
      <c r="AW190" s="14"/>
      <c r="AX190" s="14"/>
      <c r="AY190" s="164" t="str">
        <f t="shared" si="14"/>
        <v>*</v>
      </c>
      <c r="AZ190" s="153"/>
      <c r="BA190" s="109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0"/>
      <c r="BG190" s="16"/>
      <c r="BH190" s="17"/>
      <c r="BI190" s="17"/>
      <c r="BJ190" s="17"/>
      <c r="BK190" s="18"/>
      <c r="BL190" s="16"/>
      <c r="BM190" s="130"/>
      <c r="BN190" s="130"/>
      <c r="BO190" s="130"/>
      <c r="BP190" s="18"/>
      <c r="BQ190" s="12" t="str">
        <f t="shared" si="16"/>
        <v>Aderente</v>
      </c>
      <c r="BR190" s="19" t="str">
        <f t="shared" si="17"/>
        <v>*</v>
      </c>
      <c r="BS190" s="19" t="str">
        <f t="shared" si="18"/>
        <v>*</v>
      </c>
      <c r="BT190" s="8" t="str">
        <f t="shared" si="19"/>
        <v/>
      </c>
    </row>
    <row r="191" spans="1:72">
      <c r="A191" s="47" t="str">
        <f t="shared" si="15"/>
        <v/>
      </c>
      <c r="B191" s="102"/>
      <c r="C191" s="135" t="str">
        <f>IF(BS_CONTROLE[[#This Row],[DATA]]="","",WEEKNUM(BS_CONTROLE[[#This Row],[DATA]]))</f>
        <v/>
      </c>
      <c r="D191" s="104"/>
      <c r="E191" s="159">
        <v>185</v>
      </c>
      <c r="F191" s="126"/>
      <c r="G191" s="142" t="str">
        <f>IF(D191="","*",VLOOKUP(F191,BS_ATIVIDADE[],3,FALSE))</f>
        <v>*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*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 t="str">
        <f t="shared" si="14"/>
        <v>*</v>
      </c>
      <c r="AZ191" s="153"/>
      <c r="BA191" s="109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 t="shared" si="16"/>
        <v>Aderente</v>
      </c>
      <c r="BR191" s="19" t="str">
        <f t="shared" si="17"/>
        <v>*</v>
      </c>
      <c r="BS191" s="19" t="str">
        <f t="shared" si="18"/>
        <v>*</v>
      </c>
      <c r="BT191" s="8" t="str">
        <f t="shared" si="19"/>
        <v/>
      </c>
    </row>
    <row r="192" spans="1:72">
      <c r="A192" s="47" t="str">
        <f t="shared" si="15"/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 t="shared" si="14"/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 t="shared" si="16"/>
        <v>Aderente</v>
      </c>
      <c r="BR192" s="19" t="str">
        <f t="shared" si="17"/>
        <v>*</v>
      </c>
      <c r="BS192" s="19" t="str">
        <f t="shared" si="18"/>
        <v>*</v>
      </c>
      <c r="BT192" s="8" t="str">
        <f t="shared" si="19"/>
        <v/>
      </c>
    </row>
    <row r="193" spans="1:72">
      <c r="A193" s="47" t="str">
        <f t="shared" si="15"/>
        <v/>
      </c>
      <c r="B193" s="102"/>
      <c r="C193" s="135" t="str">
        <f>IF(BS_CONTROLE[[#This Row],[DATA]]="","",WEEKNUM(BS_CONTROLE[[#This Row],[DATA]]))</f>
        <v/>
      </c>
      <c r="D193" s="104"/>
      <c r="E193" s="159">
        <v>187</v>
      </c>
      <c r="F193" s="126"/>
      <c r="G193" s="142" t="str">
        <f>IF(D193="","*",VLOOKUP(F193,BS_ATIVIDADE[],3,FALSE))</f>
        <v>*</v>
      </c>
      <c r="H193" s="106"/>
      <c r="I193" s="106"/>
      <c r="J193" s="105"/>
      <c r="K193" s="105"/>
      <c r="L193" s="105"/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6"/>
      <c r="P193" s="106"/>
      <c r="Q193" s="105"/>
      <c r="R193" s="10" t="str">
        <f>IFERROR(_xlfn.XLOOKUP(F193, BS_ATIVIDADE[ATIVIDADE],BS_ATIVIDADE[UNIDADE] ), "*")</f>
        <v>*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5"/>
      <c r="W193" s="151"/>
      <c r="X193" s="104"/>
      <c r="Y193" s="129"/>
      <c r="Z193" s="104"/>
      <c r="AA193" s="105"/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5" t="str">
        <f>IF(BS_CONTROLE[[#This Row],[Entre - Estações]]=0, "-", BS_CONTROLE[[#This Row],[Entre - Estações]])</f>
        <v>-</v>
      </c>
      <c r="AN193" s="105" t="str">
        <f>IF(BS_CONTROLE[[#This Row],[SB]]=0, "-", BS_CONTROLE[[#This Row],[SB]])</f>
        <v>-</v>
      </c>
      <c r="AO193" s="105" t="str">
        <f>IF(BS_CONTROLE[[#This Row],[SUB]]=0, "-", BS_CONTROLE[[#This Row],[SUB]])</f>
        <v>-</v>
      </c>
      <c r="AP193" s="105">
        <f>BS_CONTROLE[[#This Row],[KM - Inicio]]</f>
        <v>0</v>
      </c>
      <c r="AQ193" s="105">
        <f>BS_CONTROLE[[#This Row],[KM - Inicio]]</f>
        <v>0</v>
      </c>
      <c r="AR193" s="108"/>
      <c r="AS193" s="108"/>
      <c r="AT193" s="108"/>
      <c r="AU193" s="136"/>
      <c r="AV193" s="136"/>
      <c r="AW193" s="14"/>
      <c r="AX193" s="14"/>
      <c r="AY193" s="164" t="str">
        <f t="shared" si="14"/>
        <v>*</v>
      </c>
      <c r="AZ193" s="153"/>
      <c r="BA193" s="109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0"/>
      <c r="BG193" s="16"/>
      <c r="BH193" s="17"/>
      <c r="BI193" s="17"/>
      <c r="BJ193" s="17"/>
      <c r="BK193" s="18"/>
      <c r="BL193" s="16"/>
      <c r="BM193" s="130"/>
      <c r="BN193" s="130"/>
      <c r="BO193" s="130"/>
      <c r="BP193" s="18"/>
      <c r="BQ193" s="12" t="str">
        <f t="shared" si="16"/>
        <v>Aderente</v>
      </c>
      <c r="BR193" s="19" t="str">
        <f t="shared" si="17"/>
        <v>*</v>
      </c>
      <c r="BS193" s="19" t="str">
        <f t="shared" si="18"/>
        <v>*</v>
      </c>
      <c r="BT193" s="8" t="str">
        <f t="shared" si="19"/>
        <v/>
      </c>
    </row>
    <row r="194" spans="1:72">
      <c r="A194" s="47" t="str">
        <f t="shared" si="15"/>
        <v/>
      </c>
      <c r="B194" s="102"/>
      <c r="C194" s="135" t="str">
        <f>IF(BS_CONTROLE[[#This Row],[DATA]]="","",WEEKNUM(BS_CONTROLE[[#This Row],[DATA]]))</f>
        <v/>
      </c>
      <c r="D194" s="104"/>
      <c r="E194" s="159">
        <v>188</v>
      </c>
      <c r="F194" s="126"/>
      <c r="G194" s="142" t="str">
        <f>IF(D194="","*",VLOOKUP(F194,BS_ATIVIDADE[],3,FALSE))</f>
        <v>*</v>
      </c>
      <c r="H194" s="106"/>
      <c r="I194" s="106"/>
      <c r="J194" s="105"/>
      <c r="K194" s="105"/>
      <c r="L194" s="105"/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6"/>
      <c r="P194" s="106"/>
      <c r="Q194" s="105"/>
      <c r="R194" s="10" t="str">
        <f>IFERROR(_xlfn.XLOOKUP(F194, BS_ATIVIDADE[ATIVIDADE],BS_ATIVIDADE[UNIDADE] ), "*")</f>
        <v>*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5"/>
      <c r="W194" s="151"/>
      <c r="X194" s="104"/>
      <c r="Y194" s="129"/>
      <c r="Z194" s="104"/>
      <c r="AA194" s="105"/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5" t="str">
        <f>IF(BS_CONTROLE[[#This Row],[Entre - Estações]]=0, "-", BS_CONTROLE[[#This Row],[Entre - Estações]])</f>
        <v>-</v>
      </c>
      <c r="AN194" s="105" t="str">
        <f>IF(BS_CONTROLE[[#This Row],[SB]]=0, "-", BS_CONTROLE[[#This Row],[SB]])</f>
        <v>-</v>
      </c>
      <c r="AO194" s="105" t="str">
        <f>IF(BS_CONTROLE[[#This Row],[SUB]]=0, "-", BS_CONTROLE[[#This Row],[SUB]])</f>
        <v>-</v>
      </c>
      <c r="AP194" s="105">
        <f>BS_CONTROLE[[#This Row],[KM - Inicio]]</f>
        <v>0</v>
      </c>
      <c r="AQ194" s="105">
        <f>BS_CONTROLE[[#This Row],[KM - Inicio]]</f>
        <v>0</v>
      </c>
      <c r="AR194" s="108"/>
      <c r="AS194" s="108"/>
      <c r="AT194" s="108"/>
      <c r="AU194" s="136"/>
      <c r="AV194" s="136"/>
      <c r="AW194" s="14"/>
      <c r="AX194" s="14"/>
      <c r="AY194" s="164" t="str">
        <f t="shared" si="14"/>
        <v>*</v>
      </c>
      <c r="AZ194" s="153"/>
      <c r="BA194" s="109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0"/>
      <c r="BG194" s="16"/>
      <c r="BH194" s="17"/>
      <c r="BI194" s="17"/>
      <c r="BJ194" s="17"/>
      <c r="BK194" s="18"/>
      <c r="BL194" s="16"/>
      <c r="BM194" s="130"/>
      <c r="BN194" s="130"/>
      <c r="BO194" s="130"/>
      <c r="BP194" s="18"/>
      <c r="BQ194" s="12" t="str">
        <f t="shared" si="16"/>
        <v>Aderente</v>
      </c>
      <c r="BR194" s="19" t="str">
        <f t="shared" si="17"/>
        <v>*</v>
      </c>
      <c r="BS194" s="19" t="str">
        <f t="shared" si="18"/>
        <v>*</v>
      </c>
      <c r="BT194" s="8" t="str">
        <f t="shared" si="19"/>
        <v/>
      </c>
    </row>
    <row r="195" spans="1:72">
      <c r="A195" s="47" t="str">
        <f t="shared" si="15"/>
        <v/>
      </c>
      <c r="B195" s="102"/>
      <c r="C195" s="135" t="str">
        <f>IF(BS_CONTROLE[[#This Row],[DATA]]="","",WEEKNUM(BS_CONTROLE[[#This Row],[DATA]]))</f>
        <v/>
      </c>
      <c r="D195" s="104"/>
      <c r="E195" s="159">
        <v>189</v>
      </c>
      <c r="F195" s="126"/>
      <c r="G195" s="142" t="str">
        <f>IF(D195="","*",VLOOKUP(F195,BS_ATIVIDADE[],3,FALSE))</f>
        <v>*</v>
      </c>
      <c r="H195" s="106"/>
      <c r="I195" s="106"/>
      <c r="J195" s="105"/>
      <c r="K195" s="105"/>
      <c r="L195" s="105"/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6"/>
      <c r="P195" s="106"/>
      <c r="Q195" s="105"/>
      <c r="R195" s="10" t="str">
        <f>IFERROR(_xlfn.XLOOKUP(F195, BS_ATIVIDADE[ATIVIDADE],BS_ATIVIDADE[UNIDADE] ), "*")</f>
        <v>*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5"/>
      <c r="W195" s="151"/>
      <c r="X195" s="104"/>
      <c r="Y195" s="129"/>
      <c r="Z195" s="104"/>
      <c r="AA195" s="105"/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-</v>
      </c>
      <c r="AN195" s="105" t="str">
        <f>IF(BS_CONTROLE[[#This Row],[SB]]=0, "-", BS_CONTROLE[[#This Row],[SB]])</f>
        <v>-</v>
      </c>
      <c r="AO195" s="105" t="str">
        <f>IF(BS_CONTROLE[[#This Row],[SUB]]=0, "-", BS_CONTROLE[[#This Row],[SUB]])</f>
        <v>-</v>
      </c>
      <c r="AP195" s="105">
        <f>BS_CONTROLE[[#This Row],[KM - Inicio]]</f>
        <v>0</v>
      </c>
      <c r="AQ195" s="105">
        <f>BS_CONTROLE[[#This Row],[KM - Inicio]]</f>
        <v>0</v>
      </c>
      <c r="AR195" s="108"/>
      <c r="AS195" s="108"/>
      <c r="AT195" s="108"/>
      <c r="AU195" s="136"/>
      <c r="AV195" s="136"/>
      <c r="AW195" s="14"/>
      <c r="AX195" s="14"/>
      <c r="AY195" s="164" t="str">
        <f t="shared" si="14"/>
        <v>*</v>
      </c>
      <c r="AZ195" s="153"/>
      <c r="BA195" s="109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0"/>
      <c r="BG195" s="16"/>
      <c r="BH195" s="17"/>
      <c r="BI195" s="17"/>
      <c r="BJ195" s="17"/>
      <c r="BK195" s="18"/>
      <c r="BL195" s="16"/>
      <c r="BM195" s="130"/>
      <c r="BN195" s="130"/>
      <c r="BO195" s="130"/>
      <c r="BP195" s="18"/>
      <c r="BQ195" s="12" t="str">
        <f t="shared" si="16"/>
        <v>Aderente</v>
      </c>
      <c r="BR195" s="19" t="str">
        <f t="shared" si="17"/>
        <v>*</v>
      </c>
      <c r="BS195" s="19" t="str">
        <f t="shared" si="18"/>
        <v>*</v>
      </c>
      <c r="BT195" s="8" t="str">
        <f t="shared" si="19"/>
        <v/>
      </c>
    </row>
    <row r="196" spans="1:72">
      <c r="A196" s="47" t="str">
        <f t="shared" si="15"/>
        <v/>
      </c>
      <c r="B196" s="102"/>
      <c r="C196" s="135" t="str">
        <f>IF(BS_CONTROLE[[#This Row],[DATA]]="","",WEEKNUM(BS_CONTROLE[[#This Row],[DATA]]))</f>
        <v/>
      </c>
      <c r="D196" s="104"/>
      <c r="E196" s="159">
        <v>190</v>
      </c>
      <c r="F196" s="126"/>
      <c r="G196" s="142" t="str">
        <f>IF(D196="","*",VLOOKUP(F196,BS_ATIVIDADE[],3,FALSE))</f>
        <v>*</v>
      </c>
      <c r="H196" s="106"/>
      <c r="I196" s="106"/>
      <c r="J196" s="105"/>
      <c r="K196" s="105"/>
      <c r="L196" s="105"/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6"/>
      <c r="P196" s="106"/>
      <c r="Q196" s="105"/>
      <c r="R196" s="10" t="str">
        <f>IFERROR(_xlfn.XLOOKUP(F196, BS_ATIVIDADE[ATIVIDADE],BS_ATIVIDADE[UNIDADE] ), "*")</f>
        <v>*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5"/>
      <c r="W196" s="151"/>
      <c r="X196" s="104"/>
      <c r="Y196" s="129"/>
      <c r="Z196" s="104"/>
      <c r="AA196" s="105"/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5" t="str">
        <f>IF(BS_CONTROLE[[#This Row],[Entre - Estações]]=0, "-", BS_CONTROLE[[#This Row],[Entre - Estações]])</f>
        <v>-</v>
      </c>
      <c r="AN196" s="105" t="str">
        <f>IF(BS_CONTROLE[[#This Row],[SB]]=0, "-", BS_CONTROLE[[#This Row],[SB]])</f>
        <v>-</v>
      </c>
      <c r="AO196" s="105" t="str">
        <f>IF(BS_CONTROLE[[#This Row],[SUB]]=0, "-", BS_CONTROLE[[#This Row],[SUB]])</f>
        <v>-</v>
      </c>
      <c r="AP196" s="105">
        <f>BS_CONTROLE[[#This Row],[KM - Inicio]]</f>
        <v>0</v>
      </c>
      <c r="AQ196" s="105">
        <f>BS_CONTROLE[[#This Row],[KM - Inicio]]</f>
        <v>0</v>
      </c>
      <c r="AR196" s="108"/>
      <c r="AS196" s="108"/>
      <c r="AT196" s="108"/>
      <c r="AU196" s="136"/>
      <c r="AV196" s="136"/>
      <c r="AW196" s="14"/>
      <c r="AX196" s="14"/>
      <c r="AY196" s="164" t="str">
        <f t="shared" si="14"/>
        <v>*</v>
      </c>
      <c r="AZ196" s="153"/>
      <c r="BA196" s="109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 t="shared" si="16"/>
        <v>Aderente</v>
      </c>
      <c r="BR196" s="19" t="str">
        <f t="shared" si="17"/>
        <v>*</v>
      </c>
      <c r="BS196" s="19" t="str">
        <f t="shared" si="18"/>
        <v>*</v>
      </c>
      <c r="BT196" s="8" t="str">
        <f t="shared" si="19"/>
        <v/>
      </c>
    </row>
    <row r="197" spans="1:72">
      <c r="A197" s="47" t="str">
        <f t="shared" si="15"/>
        <v/>
      </c>
      <c r="B197" s="102"/>
      <c r="C197" s="135" t="str">
        <f>IF(BS_CONTROLE[[#This Row],[DATA]]="","",WEEKNUM(BS_CONTROLE[[#This Row],[DATA]]))</f>
        <v/>
      </c>
      <c r="D197" s="104"/>
      <c r="E197" s="159">
        <v>191</v>
      </c>
      <c r="F197" s="126"/>
      <c r="G197" s="142" t="str">
        <f>IF(D197="","*",VLOOKUP(F197,BS_ATIVIDADE[],3,FALSE))</f>
        <v>*</v>
      </c>
      <c r="H197" s="106"/>
      <c r="I197" s="106"/>
      <c r="J197" s="105"/>
      <c r="K197" s="105"/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6"/>
      <c r="P197" s="106"/>
      <c r="Q197" s="105"/>
      <c r="R197" s="10" t="str">
        <f>IFERROR(_xlfn.XLOOKUP(F197, BS_ATIVIDADE[ATIVIDADE],BS_ATIVIDADE[UNIDADE] ), "*")</f>
        <v>*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5"/>
      <c r="W197" s="151"/>
      <c r="X197" s="104"/>
      <c r="Y197" s="129"/>
      <c r="Z197" s="104"/>
      <c r="AA197" s="105"/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5" t="str">
        <f>IF(BS_CONTROLE[[#This Row],[Entre - Estações]]=0, "-", BS_CONTROLE[[#This Row],[Entre - Estações]])</f>
        <v>-</v>
      </c>
      <c r="AN197" s="105" t="str">
        <f>IF(BS_CONTROLE[[#This Row],[SB]]=0, "-", BS_CONTROLE[[#This Row],[SB]])</f>
        <v>-</v>
      </c>
      <c r="AO197" s="105" t="str">
        <f>IF(BS_CONTROLE[[#This Row],[SUB]]=0, "-", BS_CONTROLE[[#This Row],[SUB]])</f>
        <v>-</v>
      </c>
      <c r="AP197" s="105">
        <f>BS_CONTROLE[[#This Row],[KM - Inicio]]</f>
        <v>0</v>
      </c>
      <c r="AQ197" s="105">
        <f>BS_CONTROLE[[#This Row],[KM - Inicio]]</f>
        <v>0</v>
      </c>
      <c r="AR197" s="108"/>
      <c r="AS197" s="108"/>
      <c r="AT197" s="108"/>
      <c r="AU197" s="136"/>
      <c r="AV197" s="136"/>
      <c r="AW197" s="14"/>
      <c r="AX197" s="14"/>
      <c r="AY197" s="164" t="str">
        <f t="shared" si="14"/>
        <v>*</v>
      </c>
      <c r="AZ197" s="153"/>
      <c r="BA197" s="109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 t="shared" si="16"/>
        <v>Aderente</v>
      </c>
      <c r="BR197" s="19" t="str">
        <f t="shared" si="17"/>
        <v>*</v>
      </c>
      <c r="BS197" s="19" t="str">
        <f t="shared" si="18"/>
        <v>*</v>
      </c>
      <c r="BT197" s="8" t="str">
        <f t="shared" si="19"/>
        <v/>
      </c>
    </row>
    <row r="198" spans="1:72">
      <c r="A198" s="47" t="str">
        <f t="shared" si="15"/>
        <v/>
      </c>
      <c r="B198" s="102"/>
      <c r="C198" s="135" t="str">
        <f>IF(BS_CONTROLE[[#This Row],[DATA]]="","",WEEKNUM(BS_CONTROLE[[#This Row],[DATA]]))</f>
        <v/>
      </c>
      <c r="D198" s="104"/>
      <c r="E198" s="159">
        <v>192</v>
      </c>
      <c r="F198" s="126"/>
      <c r="G198" s="142" t="str">
        <f>IF(D198="","*",VLOOKUP(F198,BS_ATIVIDADE[],3,FALSE))</f>
        <v>*</v>
      </c>
      <c r="H198" s="106"/>
      <c r="I198" s="106"/>
      <c r="J198" s="105"/>
      <c r="K198" s="105"/>
      <c r="L198" s="105"/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6"/>
      <c r="P198" s="106"/>
      <c r="Q198" s="105"/>
      <c r="R198" s="10" t="str">
        <f>IFERROR(_xlfn.XLOOKUP(F198, BS_ATIVIDADE[ATIVIDADE],BS_ATIVIDADE[UNIDADE] ), "*")</f>
        <v>*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5"/>
      <c r="W198" s="151"/>
      <c r="X198" s="104"/>
      <c r="Y198" s="129"/>
      <c r="Z198" s="104"/>
      <c r="AA198" s="105"/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5" t="str">
        <f>IF(BS_CONTROLE[[#This Row],[Entre - Estações]]=0, "-", BS_CONTROLE[[#This Row],[Entre - Estações]])</f>
        <v>-</v>
      </c>
      <c r="AN198" s="105" t="str">
        <f>IF(BS_CONTROLE[[#This Row],[SB]]=0, "-", BS_CONTROLE[[#This Row],[SB]])</f>
        <v>-</v>
      </c>
      <c r="AO198" s="105" t="str">
        <f>IF(BS_CONTROLE[[#This Row],[SUB]]=0, "-", BS_CONTROLE[[#This Row],[SUB]])</f>
        <v>-</v>
      </c>
      <c r="AP198" s="105">
        <f>BS_CONTROLE[[#This Row],[KM - Inicio]]</f>
        <v>0</v>
      </c>
      <c r="AQ198" s="105">
        <f>BS_CONTROLE[[#This Row],[KM - Inicio]]</f>
        <v>0</v>
      </c>
      <c r="AR198" s="108"/>
      <c r="AS198" s="108"/>
      <c r="AT198" s="108"/>
      <c r="AU198" s="136"/>
      <c r="AV198" s="136"/>
      <c r="AW198" s="14"/>
      <c r="AX198" s="14"/>
      <c r="AY198" s="164" t="str">
        <f t="shared" si="14"/>
        <v>*</v>
      </c>
      <c r="AZ198" s="153"/>
      <c r="BA198" s="109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>
      <c r="A199" s="47" t="str">
        <f t="shared" si="15"/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 t="shared" ref="AY199:AY262" si="20"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 t="shared" si="16"/>
        <v>Aderente</v>
      </c>
      <c r="BR199" s="19" t="str">
        <f t="shared" si="17"/>
        <v>*</v>
      </c>
      <c r="BS199" s="19" t="str">
        <f t="shared" si="18"/>
        <v>*</v>
      </c>
      <c r="BT199" s="8" t="str">
        <f t="shared" si="19"/>
        <v/>
      </c>
    </row>
    <row r="200" spans="1:72">
      <c r="A200" s="47" t="str">
        <f t="shared" ref="A200:A263" si="21"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 t="shared" si="20"/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 t="shared" ref="BQ200:BQ263" si="22">IF(AND(BR200&lt;1,BS200&lt;1),"Produção e Intervalo",IF(BR200&lt;1,"Intervalo",IF(BS200&lt;1,"Produção","Aderente")))</f>
        <v>Aderente</v>
      </c>
      <c r="BR200" s="19" t="str">
        <f t="shared" ref="BR200:BR263" si="23">IF(OR(B200="",F200=""),"*",AY200/P200)</f>
        <v>*</v>
      </c>
      <c r="BS200" s="19" t="str">
        <f t="shared" ref="BS200:BS263" si="24">IF(OR(B200="",F200=""),"*",BA200/Q200)</f>
        <v>*</v>
      </c>
      <c r="BT200" s="8" t="str">
        <f t="shared" ref="BT200:BT263" si="25">IF(BN200="","",SUBSTITUTE(BM200," ","")&amp;SUBSTITUTE(BN200," ",""))</f>
        <v/>
      </c>
    </row>
    <row r="201" spans="1:72">
      <c r="A201" s="47" t="str">
        <f t="shared" si="21"/>
        <v/>
      </c>
      <c r="B201" s="102"/>
      <c r="C201" s="135" t="str">
        <f>IF(BS_CONTROLE[[#This Row],[DATA]]="","",WEEKNUM(BS_CONTROLE[[#This Row],[DATA]]))</f>
        <v/>
      </c>
      <c r="D201" s="104"/>
      <c r="E201" s="159">
        <v>195</v>
      </c>
      <c r="F201" s="126"/>
      <c r="G201" s="142" t="str">
        <f>IF(D201="","*",VLOOKUP(F201,BS_ATIVIDADE[],3,FALSE))</f>
        <v>*</v>
      </c>
      <c r="H201" s="106"/>
      <c r="I201" s="106"/>
      <c r="J201" s="105"/>
      <c r="K201" s="105"/>
      <c r="L201" s="105"/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6"/>
      <c r="P201" s="106"/>
      <c r="Q201" s="105"/>
      <c r="R201" s="10" t="str">
        <f>IFERROR(_xlfn.XLOOKUP(F201, BS_ATIVIDADE[ATIVIDADE],BS_ATIVIDADE[UNIDADE] ), "*")</f>
        <v>*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5"/>
      <c r="W201" s="151"/>
      <c r="X201" s="104"/>
      <c r="Y201" s="129"/>
      <c r="Z201" s="104"/>
      <c r="AA201" s="105"/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5" t="str">
        <f>IF(BS_CONTROLE[[#This Row],[Entre - Estações]]=0, "-", BS_CONTROLE[[#This Row],[Entre - Estações]])</f>
        <v>-</v>
      </c>
      <c r="AN201" s="105" t="str">
        <f>IF(BS_CONTROLE[[#This Row],[SB]]=0, "-", BS_CONTROLE[[#This Row],[SB]])</f>
        <v>-</v>
      </c>
      <c r="AO201" s="105" t="str">
        <f>IF(BS_CONTROLE[[#This Row],[SUB]]=0, "-", BS_CONTROLE[[#This Row],[SUB]])</f>
        <v>-</v>
      </c>
      <c r="AP201" s="105">
        <f>BS_CONTROLE[[#This Row],[KM - Inicio]]</f>
        <v>0</v>
      </c>
      <c r="AQ201" s="105">
        <f>BS_CONTROLE[[#This Row],[KM - Inicio]]</f>
        <v>0</v>
      </c>
      <c r="AR201" s="108"/>
      <c r="AS201" s="108"/>
      <c r="AT201" s="108"/>
      <c r="AU201" s="136"/>
      <c r="AV201" s="136"/>
      <c r="AW201" s="14"/>
      <c r="AX201" s="14"/>
      <c r="AY201" s="164" t="str">
        <f t="shared" si="20"/>
        <v>*</v>
      </c>
      <c r="AZ201" s="153"/>
      <c r="BA201" s="109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8" t="str">
        <f t="shared" si="25"/>
        <v/>
      </c>
    </row>
    <row r="202" spans="1:72">
      <c r="A202" s="47" t="str">
        <f t="shared" si="21"/>
        <v/>
      </c>
      <c r="B202" s="102"/>
      <c r="C202" s="135" t="str">
        <f>IF(BS_CONTROLE[[#This Row],[DATA]]="","",WEEKNUM(BS_CONTROLE[[#This Row],[DATA]]))</f>
        <v/>
      </c>
      <c r="D202" s="104"/>
      <c r="E202" s="159">
        <v>196</v>
      </c>
      <c r="F202" s="126"/>
      <c r="G202" s="142" t="str">
        <f>IF(D202="","*",VLOOKUP(F202,BS_ATIVIDADE[],3,FALSE))</f>
        <v>*</v>
      </c>
      <c r="H202" s="106"/>
      <c r="I202" s="106"/>
      <c r="J202" s="105"/>
      <c r="K202" s="105"/>
      <c r="L202" s="105"/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6"/>
      <c r="P202" s="106"/>
      <c r="Q202" s="105"/>
      <c r="R202" s="10" t="str">
        <f>IFERROR(_xlfn.XLOOKUP(F202, BS_ATIVIDADE[ATIVIDADE],BS_ATIVIDADE[UNIDADE] ), "*")</f>
        <v>*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5"/>
      <c r="W202" s="151"/>
      <c r="X202" s="104"/>
      <c r="Y202" s="129"/>
      <c r="Z202" s="104"/>
      <c r="AA202" s="105"/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5" t="str">
        <f>IF(BS_CONTROLE[[#This Row],[Entre - Estações]]=0, "-", BS_CONTROLE[[#This Row],[Entre - Estações]])</f>
        <v>-</v>
      </c>
      <c r="AN202" s="105" t="str">
        <f>IF(BS_CONTROLE[[#This Row],[SB]]=0, "-", BS_CONTROLE[[#This Row],[SB]])</f>
        <v>-</v>
      </c>
      <c r="AO202" s="105" t="str">
        <f>IF(BS_CONTROLE[[#This Row],[SUB]]=0, "-", BS_CONTROLE[[#This Row],[SUB]])</f>
        <v>-</v>
      </c>
      <c r="AP202" s="105">
        <f>BS_CONTROLE[[#This Row],[KM - Inicio]]</f>
        <v>0</v>
      </c>
      <c r="AQ202" s="105">
        <f>BS_CONTROLE[[#This Row],[KM - Inicio]]</f>
        <v>0</v>
      </c>
      <c r="AR202" s="108"/>
      <c r="AS202" s="108"/>
      <c r="AT202" s="108"/>
      <c r="AU202" s="136"/>
      <c r="AV202" s="136"/>
      <c r="AW202" s="14"/>
      <c r="AX202" s="14"/>
      <c r="AY202" s="164" t="str">
        <f t="shared" si="20"/>
        <v>*</v>
      </c>
      <c r="AZ202" s="153"/>
      <c r="BA202" s="109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8" t="str">
        <f t="shared" si="25"/>
        <v/>
      </c>
    </row>
    <row r="203" spans="1:72">
      <c r="A203" s="47" t="str">
        <f t="shared" si="21"/>
        <v/>
      </c>
      <c r="B203" s="102"/>
      <c r="C203" s="135" t="str">
        <f>IF(BS_CONTROLE[[#This Row],[DATA]]="","",WEEKNUM(BS_CONTROLE[[#This Row],[DATA]]))</f>
        <v/>
      </c>
      <c r="D203" s="104"/>
      <c r="E203" s="159">
        <v>197</v>
      </c>
      <c r="F203" s="126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10" t="str">
        <f>IFERROR(_xlfn.XLOOKUP(F203, BS_ATIVIDADE[ATIVIDADE],BS_ATIVIDADE[UNIDADE] ), "*")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5"/>
      <c r="AI203" s="126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6"/>
      <c r="AV203" s="136"/>
      <c r="AW203" s="14"/>
      <c r="AX203" s="14"/>
      <c r="AY203" s="164" t="str">
        <f t="shared" si="20"/>
        <v>*</v>
      </c>
      <c r="AZ203" s="153"/>
      <c r="BA203" s="109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8" t="str">
        <f t="shared" si="25"/>
        <v/>
      </c>
    </row>
    <row r="204" spans="1:72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>
      <c r="A206" s="47" t="str">
        <f t="shared" si="21"/>
        <v/>
      </c>
      <c r="B206" s="102"/>
      <c r="C206" s="135" t="str">
        <f>IF(BS_CONTROLE[[#This Row],[DATA]]="","",WEEKNUM(BS_CONTROLE[[#This Row],[DATA]]))</f>
        <v/>
      </c>
      <c r="D206" s="104"/>
      <c r="E206" s="159">
        <v>200</v>
      </c>
      <c r="F206" s="126"/>
      <c r="G206" s="142" t="str">
        <f>IF(D206="","*",VLOOKUP(F206,BS_ATIVIDADE[],3,FALSE))</f>
        <v>*</v>
      </c>
      <c r="H206" s="106"/>
      <c r="I206" s="106"/>
      <c r="J206" s="105"/>
      <c r="K206" s="105"/>
      <c r="L206" s="105"/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6"/>
      <c r="P206" s="106"/>
      <c r="Q206" s="105"/>
      <c r="R206" s="10" t="str">
        <f>IFERROR(_xlfn.XLOOKUP(F206, BS_ATIVIDADE[ATIVIDADE],BS_ATIVIDADE[UNIDADE] ), "*")</f>
        <v>*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5"/>
      <c r="W206" s="151"/>
      <c r="X206" s="104"/>
      <c r="Y206" s="129"/>
      <c r="Z206" s="104"/>
      <c r="AA206" s="105"/>
      <c r="AB206" s="103"/>
      <c r="AC206" s="152"/>
      <c r="AD206" s="107"/>
      <c r="AE206" s="105"/>
      <c r="AF206" s="105"/>
      <c r="AG206" s="105"/>
      <c r="AH206" s="15"/>
      <c r="AI206" s="126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5" t="str">
        <f>IF(BS_CONTROLE[[#This Row],[Entre - Estações]]=0, "-", BS_CONTROLE[[#This Row],[Entre - Estações]])</f>
        <v>-</v>
      </c>
      <c r="AN206" s="105" t="str">
        <f>IF(BS_CONTROLE[[#This Row],[SB]]=0, "-", BS_CONTROLE[[#This Row],[SB]])</f>
        <v>-</v>
      </c>
      <c r="AO206" s="105" t="str">
        <f>IF(BS_CONTROLE[[#This Row],[SUB]]=0, "-", BS_CONTROLE[[#This Row],[SUB]])</f>
        <v>-</v>
      </c>
      <c r="AP206" s="105">
        <f>BS_CONTROLE[[#This Row],[KM - Inicio]]</f>
        <v>0</v>
      </c>
      <c r="AQ206" s="105">
        <f>BS_CONTROLE[[#This Row],[KM - Inicio]]</f>
        <v>0</v>
      </c>
      <c r="AR206" s="108"/>
      <c r="AS206" s="108"/>
      <c r="AT206" s="108"/>
      <c r="AU206" s="136"/>
      <c r="AV206" s="136"/>
      <c r="AW206" s="14"/>
      <c r="AX206" s="14"/>
      <c r="AY206" s="164" t="str">
        <f t="shared" si="20"/>
        <v>*</v>
      </c>
      <c r="AZ206" s="153"/>
      <c r="BA206" s="109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8" t="str">
        <f t="shared" si="25"/>
        <v/>
      </c>
    </row>
    <row r="207" spans="1:72">
      <c r="A207" s="47" t="str">
        <f t="shared" si="21"/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 t="shared" si="20"/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8" t="str">
        <f t="shared" si="25"/>
        <v/>
      </c>
    </row>
    <row r="208" spans="1:72">
      <c r="A208" s="47" t="str">
        <f t="shared" si="21"/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 t="shared" si="20"/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8" t="str">
        <f t="shared" si="25"/>
        <v/>
      </c>
    </row>
    <row r="209" spans="1:72">
      <c r="A209" s="47" t="str">
        <f t="shared" si="21"/>
        <v/>
      </c>
      <c r="B209" s="102"/>
      <c r="C209" s="135" t="str">
        <f>IF(BS_CONTROLE[[#This Row],[DATA]]="","",WEEKNUM(BS_CONTROLE[[#This Row],[DATA]]))</f>
        <v/>
      </c>
      <c r="D209" s="104"/>
      <c r="E209" s="159">
        <v>203</v>
      </c>
      <c r="F209" s="126"/>
      <c r="G209" s="142" t="str">
        <f>IF(D209="","*",VLOOKUP(F209,BS_ATIVIDADE[],3,FALSE))</f>
        <v>*</v>
      </c>
      <c r="H209" s="106"/>
      <c r="I209" s="106"/>
      <c r="J209" s="105"/>
      <c r="K209" s="105"/>
      <c r="L209" s="105"/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6"/>
      <c r="P209" s="106"/>
      <c r="Q209" s="105"/>
      <c r="R209" s="10" t="str">
        <f>IFERROR(_xlfn.XLOOKUP(F209, BS_ATIVIDADE[ATIVIDADE],BS_ATIVIDADE[UNIDADE] ), "*")</f>
        <v>*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5"/>
      <c r="W209" s="151"/>
      <c r="X209" s="104"/>
      <c r="Y209" s="129"/>
      <c r="Z209" s="104"/>
      <c r="AA209" s="105"/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5" t="str">
        <f>IF(BS_CONTROLE[[#This Row],[Entre - Estações]]=0, "-", BS_CONTROLE[[#This Row],[Entre - Estações]])</f>
        <v>-</v>
      </c>
      <c r="AN209" s="105" t="str">
        <f>IF(BS_CONTROLE[[#This Row],[SB]]=0, "-", BS_CONTROLE[[#This Row],[SB]])</f>
        <v>-</v>
      </c>
      <c r="AO209" s="105" t="str">
        <f>IF(BS_CONTROLE[[#This Row],[SUB]]=0, "-", BS_CONTROLE[[#This Row],[SUB]])</f>
        <v>-</v>
      </c>
      <c r="AP209" s="105">
        <f>BS_CONTROLE[[#This Row],[KM - Inicio]]</f>
        <v>0</v>
      </c>
      <c r="AQ209" s="105">
        <f>BS_CONTROLE[[#This Row],[KM - Inicio]]</f>
        <v>0</v>
      </c>
      <c r="AR209" s="108"/>
      <c r="AS209" s="108"/>
      <c r="AT209" s="108"/>
      <c r="AU209" s="136"/>
      <c r="AV209" s="136"/>
      <c r="AW209" s="14"/>
      <c r="AX209" s="14"/>
      <c r="AY209" s="164" t="str">
        <f t="shared" si="20"/>
        <v>*</v>
      </c>
      <c r="AZ209" s="153"/>
      <c r="BA209" s="109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8" t="str">
        <f t="shared" si="25"/>
        <v/>
      </c>
    </row>
    <row r="210" spans="1:72">
      <c r="A210" s="47" t="str">
        <f t="shared" si="21"/>
        <v/>
      </c>
      <c r="B210" s="102"/>
      <c r="C210" s="135" t="str">
        <f>IF(BS_CONTROLE[[#This Row],[DATA]]="","",WEEKNUM(BS_CONTROLE[[#This Row],[DATA]]))</f>
        <v/>
      </c>
      <c r="D210" s="104"/>
      <c r="E210" s="159">
        <v>204</v>
      </c>
      <c r="F210" s="126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10" t="str">
        <f>IFERROR(_xlfn.XLOOKUP(F210, BS_ATIVIDADE[ATIVIDADE],BS_ATIVIDADE[UNIDADE] ), "*")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6"/>
      <c r="AV210" s="136"/>
      <c r="AW210" s="14"/>
      <c r="AX210" s="14"/>
      <c r="AY210" s="164" t="str">
        <f t="shared" si="20"/>
        <v>*</v>
      </c>
      <c r="AZ210" s="153"/>
      <c r="BA210" s="109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8" t="str">
        <f t="shared" si="25"/>
        <v/>
      </c>
    </row>
    <row r="211" spans="1:72">
      <c r="A211" s="47" t="str">
        <f t="shared" si="21"/>
        <v/>
      </c>
      <c r="B211" s="102"/>
      <c r="C211" s="135" t="str">
        <f>IF(BS_CONTROLE[[#This Row],[DATA]]="","",WEEKNUM(BS_CONTROLE[[#This Row],[DATA]]))</f>
        <v/>
      </c>
      <c r="D211" s="104"/>
      <c r="E211" s="159">
        <v>205</v>
      </c>
      <c r="F211" s="126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10" t="str">
        <f>IFERROR(_xlfn.XLOOKUP(F211, BS_ATIVIDADE[ATIVIDADE],BS_ATIVIDADE[UNIDADE] ), "*")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6"/>
      <c r="AV211" s="136"/>
      <c r="AW211" s="14"/>
      <c r="AX211" s="14"/>
      <c r="AY211" s="164" t="str">
        <f t="shared" si="20"/>
        <v>*</v>
      </c>
      <c r="AZ211" s="153"/>
      <c r="BA211" s="109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8" t="str">
        <f t="shared" si="25"/>
        <v/>
      </c>
    </row>
    <row r="212" spans="1:72">
      <c r="A212" s="47" t="str">
        <f t="shared" si="21"/>
        <v/>
      </c>
      <c r="B212" s="102"/>
      <c r="C212" s="135" t="str">
        <f>IF(BS_CONTROLE[[#This Row],[DATA]]="","",WEEKNUM(BS_CONTROLE[[#This Row],[DATA]]))</f>
        <v/>
      </c>
      <c r="D212" s="104"/>
      <c r="E212" s="159">
        <v>206</v>
      </c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 t="shared" si="20"/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8" t="str">
        <f t="shared" si="25"/>
        <v/>
      </c>
    </row>
    <row r="213" spans="1:72">
      <c r="A213" s="47" t="str">
        <f t="shared" si="21"/>
        <v/>
      </c>
      <c r="B213" s="102"/>
      <c r="C213" s="135" t="str">
        <f>IF(BS_CONTROLE[[#This Row],[DATA]]="","",WEEKNUM(BS_CONTROLE[[#This Row],[DATA]]))</f>
        <v/>
      </c>
      <c r="D213" s="104"/>
      <c r="E213" s="159">
        <v>207</v>
      </c>
      <c r="F213" s="126"/>
      <c r="G213" s="142" t="str">
        <f>IF(D213="","*",VLOOKUP(F213,BS_ATIVIDADE[],3,FALSE))</f>
        <v>*</v>
      </c>
      <c r="H213" s="106"/>
      <c r="I213" s="106"/>
      <c r="J213" s="105"/>
      <c r="K213" s="105"/>
      <c r="L213" s="105"/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6"/>
      <c r="P213" s="106"/>
      <c r="Q213" s="105"/>
      <c r="R213" s="10" t="str">
        <f>IFERROR(_xlfn.XLOOKUP(F213, BS_ATIVIDADE[ATIVIDADE],BS_ATIVIDADE[UNIDADE] ), "*")</f>
        <v>*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5"/>
      <c r="W213" s="151"/>
      <c r="X213" s="104"/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5" t="str">
        <f>IF(BS_CONTROLE[[#This Row],[Entre - Estações]]=0, "-", BS_CONTROLE[[#This Row],[Entre - Estações]])</f>
        <v>-</v>
      </c>
      <c r="AN213" s="105" t="str">
        <f>IF(BS_CONTROLE[[#This Row],[SB]]=0, "-", BS_CONTROLE[[#This Row],[SB]])</f>
        <v>-</v>
      </c>
      <c r="AO213" s="105" t="str">
        <f>IF(BS_CONTROLE[[#This Row],[SUB]]=0, "-", BS_CONTROLE[[#This Row],[SUB]])</f>
        <v>-</v>
      </c>
      <c r="AP213" s="105">
        <f>BS_CONTROLE[[#This Row],[KM - Inicio]]</f>
        <v>0</v>
      </c>
      <c r="AQ213" s="105">
        <f>BS_CONTROLE[[#This Row],[KM - Inicio]]</f>
        <v>0</v>
      </c>
      <c r="AR213" s="108"/>
      <c r="AS213" s="108"/>
      <c r="AT213" s="108"/>
      <c r="AU213" s="136"/>
      <c r="AV213" s="136"/>
      <c r="AW213" s="14"/>
      <c r="AX213" s="14"/>
      <c r="AY213" s="164" t="str">
        <f t="shared" si="20"/>
        <v>*</v>
      </c>
      <c r="AZ213" s="153"/>
      <c r="BA213" s="109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8" t="str">
        <f t="shared" si="25"/>
        <v/>
      </c>
    </row>
    <row r="214" spans="1:72">
      <c r="A214" s="47" t="str">
        <f t="shared" si="21"/>
        <v/>
      </c>
      <c r="B214" s="102"/>
      <c r="C214" s="135" t="str">
        <f>IF(BS_CONTROLE[[#This Row],[DATA]]="","",WEEKNUM(BS_CONTROLE[[#This Row],[DATA]]))</f>
        <v/>
      </c>
      <c r="D214" s="104"/>
      <c r="E214" s="159">
        <v>208</v>
      </c>
      <c r="F214" s="126"/>
      <c r="G214" s="142" t="str">
        <f>IF(D214="","*",VLOOKUP(F214,BS_ATIVIDADE[],3,FALSE))</f>
        <v>*</v>
      </c>
      <c r="H214" s="106"/>
      <c r="I214" s="106"/>
      <c r="J214" s="105"/>
      <c r="K214" s="105"/>
      <c r="L214" s="105"/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6"/>
      <c r="P214" s="106"/>
      <c r="Q214" s="105"/>
      <c r="R214" s="10" t="str">
        <f>IFERROR(_xlfn.XLOOKUP(F214, BS_ATIVIDADE[ATIVIDADE],BS_ATIVIDADE[UNIDADE] ), "*")</f>
        <v>*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5"/>
      <c r="W214" s="151"/>
      <c r="X214" s="104"/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5" t="str">
        <f>IF(BS_CONTROLE[[#This Row],[Entre - Estações]]=0, "-", BS_CONTROLE[[#This Row],[Entre - Estações]])</f>
        <v>-</v>
      </c>
      <c r="AN214" s="105" t="str">
        <f>IF(BS_CONTROLE[[#This Row],[SB]]=0, "-", BS_CONTROLE[[#This Row],[SB]])</f>
        <v>-</v>
      </c>
      <c r="AO214" s="105" t="str">
        <f>IF(BS_CONTROLE[[#This Row],[SUB]]=0, "-", BS_CONTROLE[[#This Row],[SUB]])</f>
        <v>-</v>
      </c>
      <c r="AP214" s="105">
        <f>BS_CONTROLE[[#This Row],[KM - Inicio]]</f>
        <v>0</v>
      </c>
      <c r="AQ214" s="105">
        <f>BS_CONTROLE[[#This Row],[KM - Inicio]]</f>
        <v>0</v>
      </c>
      <c r="AR214" s="108"/>
      <c r="AS214" s="108"/>
      <c r="AT214" s="108"/>
      <c r="AU214" s="136"/>
      <c r="AV214" s="136"/>
      <c r="AW214" s="14"/>
      <c r="AX214" s="14"/>
      <c r="AY214" s="164" t="str">
        <f t="shared" si="20"/>
        <v>*</v>
      </c>
      <c r="AZ214" s="153"/>
      <c r="BA214" s="109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8" t="str">
        <f t="shared" si="25"/>
        <v/>
      </c>
    </row>
    <row r="215" spans="1:72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>
      <c r="A216" s="47" t="str">
        <f t="shared" si="21"/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 t="shared" si="20"/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8" t="str">
        <f t="shared" si="25"/>
        <v/>
      </c>
    </row>
    <row r="217" spans="1:72">
      <c r="A217" s="47" t="str">
        <f t="shared" si="21"/>
        <v/>
      </c>
      <c r="B217" s="102"/>
      <c r="C217" s="135" t="str">
        <f>IF(BS_CONTROLE[[#This Row],[DATA]]="","",WEEKNUM(BS_CONTROLE[[#This Row],[DATA]]))</f>
        <v/>
      </c>
      <c r="D217" s="104"/>
      <c r="E217" s="159">
        <v>211</v>
      </c>
      <c r="F217" s="126"/>
      <c r="G217" s="142" t="str">
        <f>IF(D217="","*",VLOOKUP(F217,BS_ATIVIDADE[],3,FALSE))</f>
        <v>*</v>
      </c>
      <c r="H217" s="106"/>
      <c r="I217" s="106"/>
      <c r="J217" s="105"/>
      <c r="K217" s="105"/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6"/>
      <c r="P217" s="106"/>
      <c r="Q217" s="105"/>
      <c r="R217" s="10" t="str">
        <f>IFERROR(_xlfn.XLOOKUP(F217, BS_ATIVIDADE[ATIVIDADE],BS_ATIVIDADE[UNIDADE] ), "*")</f>
        <v>*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5"/>
      <c r="W217" s="151"/>
      <c r="X217" s="104"/>
      <c r="Y217" s="129"/>
      <c r="Z217" s="104"/>
      <c r="AA217" s="105"/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5" t="str">
        <f>IF(BS_CONTROLE[[#This Row],[Entre - Estações]]=0, "-", BS_CONTROLE[[#This Row],[Entre - Estações]])</f>
        <v>-</v>
      </c>
      <c r="AN217" s="105" t="str">
        <f>IF(BS_CONTROLE[[#This Row],[SB]]=0, "-", BS_CONTROLE[[#This Row],[SB]])</f>
        <v>-</v>
      </c>
      <c r="AO217" s="105" t="str">
        <f>IF(BS_CONTROLE[[#This Row],[SUB]]=0, "-", BS_CONTROLE[[#This Row],[SUB]])</f>
        <v>-</v>
      </c>
      <c r="AP217" s="105">
        <f>BS_CONTROLE[[#This Row],[KM - Inicio]]</f>
        <v>0</v>
      </c>
      <c r="AQ217" s="105">
        <f>BS_CONTROLE[[#This Row],[KM - Inicio]]</f>
        <v>0</v>
      </c>
      <c r="AR217" s="108"/>
      <c r="AS217" s="108"/>
      <c r="AT217" s="108"/>
      <c r="AU217" s="136"/>
      <c r="AV217" s="136"/>
      <c r="AW217" s="14"/>
      <c r="AX217" s="14"/>
      <c r="AY217" s="164" t="str">
        <f t="shared" si="20"/>
        <v>*</v>
      </c>
      <c r="AZ217" s="153"/>
      <c r="BA217" s="109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8" t="str">
        <f t="shared" si="25"/>
        <v/>
      </c>
    </row>
    <row r="218" spans="1:72">
      <c r="A218" s="47" t="str">
        <f t="shared" si="21"/>
        <v/>
      </c>
      <c r="B218" s="102"/>
      <c r="C218" s="135" t="str">
        <f>IF(BS_CONTROLE[[#This Row],[DATA]]="","",WEEKNUM(BS_CONTROLE[[#This Row],[DATA]]))</f>
        <v/>
      </c>
      <c r="D218" s="104"/>
      <c r="E218" s="159">
        <v>212</v>
      </c>
      <c r="F218" s="126"/>
      <c r="G218" s="142" t="str">
        <f>IF(D218="","*",VLOOKUP(F218,BS_ATIVIDADE[],3,FALSE))</f>
        <v>*</v>
      </c>
      <c r="H218" s="106"/>
      <c r="I218" s="106"/>
      <c r="J218" s="105"/>
      <c r="K218" s="105"/>
      <c r="L218" s="105"/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6"/>
      <c r="P218" s="106"/>
      <c r="Q218" s="105"/>
      <c r="R218" s="10" t="str">
        <f>IFERROR(_xlfn.XLOOKUP(F218, BS_ATIVIDADE[ATIVIDADE],BS_ATIVIDADE[UNIDADE] ), "*")</f>
        <v>*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5"/>
      <c r="W218" s="151"/>
      <c r="X218" s="104"/>
      <c r="Y218" s="129"/>
      <c r="Z218" s="104"/>
      <c r="AA218" s="105"/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5" t="str">
        <f>IF(BS_CONTROLE[[#This Row],[Entre - Estações]]=0, "-", BS_CONTROLE[[#This Row],[Entre - Estações]])</f>
        <v>-</v>
      </c>
      <c r="AN218" s="105" t="str">
        <f>IF(BS_CONTROLE[[#This Row],[SB]]=0, "-", BS_CONTROLE[[#This Row],[SB]])</f>
        <v>-</v>
      </c>
      <c r="AO218" s="105" t="str">
        <f>IF(BS_CONTROLE[[#This Row],[SUB]]=0, "-", BS_CONTROLE[[#This Row],[SUB]])</f>
        <v>-</v>
      </c>
      <c r="AP218" s="105">
        <f>BS_CONTROLE[[#This Row],[KM - Inicio]]</f>
        <v>0</v>
      </c>
      <c r="AQ218" s="105">
        <f>BS_CONTROLE[[#This Row],[KM - Inicio]]</f>
        <v>0</v>
      </c>
      <c r="AR218" s="108"/>
      <c r="AS218" s="108"/>
      <c r="AT218" s="108"/>
      <c r="AU218" s="136"/>
      <c r="AV218" s="136"/>
      <c r="AW218" s="14"/>
      <c r="AX218" s="14"/>
      <c r="AY218" s="164" t="str">
        <f t="shared" si="20"/>
        <v>*</v>
      </c>
      <c r="AZ218" s="153"/>
      <c r="BA218" s="109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8" t="str">
        <f t="shared" si="25"/>
        <v/>
      </c>
    </row>
    <row r="219" spans="1:72">
      <c r="A219" s="47" t="str">
        <f t="shared" si="21"/>
        <v/>
      </c>
      <c r="B219" s="102"/>
      <c r="C219" s="135" t="str">
        <f>IF(BS_CONTROLE[[#This Row],[DATA]]="","",WEEKNUM(BS_CONTROLE[[#This Row],[DATA]]))</f>
        <v/>
      </c>
      <c r="D219" s="104"/>
      <c r="E219" s="159">
        <v>213</v>
      </c>
      <c r="F219" s="126"/>
      <c r="G219" s="142" t="str">
        <f>IF(D219="","*",VLOOKUP(F219,BS_ATIVIDADE[],3,FALSE))</f>
        <v>*</v>
      </c>
      <c r="H219" s="106"/>
      <c r="I219" s="106"/>
      <c r="J219" s="105"/>
      <c r="K219" s="105"/>
      <c r="L219" s="105"/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6"/>
      <c r="P219" s="106"/>
      <c r="Q219" s="105"/>
      <c r="R219" s="10" t="str">
        <f>IFERROR(_xlfn.XLOOKUP(F219, BS_ATIVIDADE[ATIVIDADE],BS_ATIVIDADE[UNIDADE] ), "*")</f>
        <v>*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5"/>
      <c r="W219" s="151"/>
      <c r="X219" s="104"/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5" t="str">
        <f>IF(BS_CONTROLE[[#This Row],[Entre - Estações]]=0, "-", BS_CONTROLE[[#This Row],[Entre - Estações]])</f>
        <v>-</v>
      </c>
      <c r="AN219" s="105" t="str">
        <f>IF(BS_CONTROLE[[#This Row],[SB]]=0, "-", BS_CONTROLE[[#This Row],[SB]])</f>
        <v>-</v>
      </c>
      <c r="AO219" s="105" t="str">
        <f>IF(BS_CONTROLE[[#This Row],[SUB]]=0, "-", BS_CONTROLE[[#This Row],[SUB]])</f>
        <v>-</v>
      </c>
      <c r="AP219" s="105">
        <f>BS_CONTROLE[[#This Row],[KM - Inicio]]</f>
        <v>0</v>
      </c>
      <c r="AQ219" s="105">
        <f>BS_CONTROLE[[#This Row],[KM - Inicio]]</f>
        <v>0</v>
      </c>
      <c r="AR219" s="108"/>
      <c r="AS219" s="108"/>
      <c r="AT219" s="108"/>
      <c r="AU219" s="136"/>
      <c r="AV219" s="136"/>
      <c r="AW219" s="14"/>
      <c r="AX219" s="14"/>
      <c r="AY219" s="164" t="str">
        <f t="shared" si="20"/>
        <v>*</v>
      </c>
      <c r="AZ219" s="153"/>
      <c r="BA219" s="109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8" t="str">
        <f t="shared" si="25"/>
        <v/>
      </c>
    </row>
    <row r="220" spans="1:72">
      <c r="A220" s="47" t="str">
        <f t="shared" si="21"/>
        <v/>
      </c>
      <c r="B220" s="102"/>
      <c r="C220" s="135" t="str">
        <f>IF(BS_CONTROLE[[#This Row],[DATA]]="","",WEEKNUM(BS_CONTROLE[[#This Row],[DATA]]))</f>
        <v/>
      </c>
      <c r="D220" s="104"/>
      <c r="E220" s="159">
        <v>214</v>
      </c>
      <c r="F220" s="126"/>
      <c r="G220" s="142" t="str">
        <f>IF(D220="","*",VLOOKUP(F220,BS_ATIVIDADE[],3,FALSE))</f>
        <v>*</v>
      </c>
      <c r="H220" s="106"/>
      <c r="I220" s="106"/>
      <c r="J220" s="105"/>
      <c r="K220" s="105"/>
      <c r="L220" s="105"/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6"/>
      <c r="P220" s="106"/>
      <c r="Q220" s="105"/>
      <c r="R220" s="10" t="str">
        <f>IFERROR(_xlfn.XLOOKUP(F220, BS_ATIVIDADE[ATIVIDADE],BS_ATIVIDADE[UNIDADE] ), "*")</f>
        <v>*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5"/>
      <c r="W220" s="151"/>
      <c r="X220" s="104"/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-</v>
      </c>
      <c r="AN220" s="105" t="str">
        <f>IF(BS_CONTROLE[[#This Row],[SB]]=0, "-", BS_CONTROLE[[#This Row],[SB]])</f>
        <v>-</v>
      </c>
      <c r="AO220" s="105" t="str">
        <f>IF(BS_CONTROLE[[#This Row],[SUB]]=0, "-", BS_CONTROLE[[#This Row],[SUB]])</f>
        <v>-</v>
      </c>
      <c r="AP220" s="105">
        <f>BS_CONTROLE[[#This Row],[KM - Inicio]]</f>
        <v>0</v>
      </c>
      <c r="AQ220" s="105">
        <f>BS_CONTROLE[[#This Row],[KM - Inicio]]</f>
        <v>0</v>
      </c>
      <c r="AR220" s="108"/>
      <c r="AS220" s="108"/>
      <c r="AT220" s="108"/>
      <c r="AU220" s="136"/>
      <c r="AV220" s="136"/>
      <c r="AW220" s="14"/>
      <c r="AX220" s="14"/>
      <c r="AY220" s="164" t="str">
        <f t="shared" si="20"/>
        <v>*</v>
      </c>
      <c r="AZ220" s="153"/>
      <c r="BA220" s="109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8" t="str">
        <f t="shared" si="25"/>
        <v/>
      </c>
    </row>
    <row r="221" spans="1:72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>
      <c r="A223" s="47" t="str">
        <f t="shared" si="21"/>
        <v/>
      </c>
      <c r="B223" s="102"/>
      <c r="C223" s="135" t="str">
        <f>IF(BS_CONTROLE[[#This Row],[DATA]]="","",WEEKNUM(BS_CONTROLE[[#This Row],[DATA]]))</f>
        <v/>
      </c>
      <c r="D223" s="104"/>
      <c r="E223" s="159">
        <v>217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 t="shared" si="20"/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8" t="str">
        <f t="shared" si="25"/>
        <v/>
      </c>
    </row>
    <row r="224" spans="1:72">
      <c r="A224" s="47" t="str">
        <f t="shared" si="21"/>
        <v/>
      </c>
      <c r="B224" s="102"/>
      <c r="C224" s="135" t="str">
        <f>IF(BS_CONTROLE[[#This Row],[DATA]]="","",WEEKNUM(BS_CONTROLE[[#This Row],[DATA]]))</f>
        <v/>
      </c>
      <c r="D224" s="104"/>
      <c r="E224" s="159">
        <v>218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 t="shared" si="20"/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8" t="str">
        <f t="shared" si="25"/>
        <v/>
      </c>
    </row>
    <row r="225" spans="1:72">
      <c r="A225" s="47" t="str">
        <f t="shared" si="21"/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 t="shared" si="20"/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>
      <c r="A226" s="47" t="str">
        <f t="shared" si="21"/>
        <v/>
      </c>
      <c r="B226" s="102"/>
      <c r="C226" s="135" t="str">
        <f>IF(BS_CONTROLE[[#This Row],[DATA]]="","",WEEKNUM(BS_CONTROLE[[#This Row],[DATA]]))</f>
        <v/>
      </c>
      <c r="D226" s="104"/>
      <c r="E226" s="159">
        <v>220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 t="shared" si="20"/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8" t="str">
        <f t="shared" si="25"/>
        <v/>
      </c>
    </row>
    <row r="227" spans="1:72">
      <c r="A227" s="47" t="str">
        <f t="shared" si="21"/>
        <v/>
      </c>
      <c r="B227" s="102"/>
      <c r="C227" s="135" t="str">
        <f>IF(BS_CONTROLE[[#This Row],[DATA]]="","",WEEKNUM(BS_CONTROLE[[#This Row],[DATA]]))</f>
        <v/>
      </c>
      <c r="D227" s="104"/>
      <c r="E227" s="159">
        <v>221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 t="shared" si="20"/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8" t="str">
        <f t="shared" si="25"/>
        <v/>
      </c>
    </row>
    <row r="228" spans="1:72">
      <c r="A228" s="47" t="str">
        <f t="shared" si="21"/>
        <v/>
      </c>
      <c r="B228" s="102"/>
      <c r="C228" s="135" t="str">
        <f>IF(BS_CONTROLE[[#This Row],[DATA]]="","",WEEKNUM(BS_CONTROLE[[#This Row],[DATA]]))</f>
        <v/>
      </c>
      <c r="D228" s="104"/>
      <c r="E228" s="159">
        <v>222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 t="shared" si="20"/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 t="shared" si="22"/>
        <v>Aderente</v>
      </c>
      <c r="BR228" s="19" t="str">
        <f t="shared" si="23"/>
        <v>*</v>
      </c>
      <c r="BS228" s="19" t="str">
        <f t="shared" si="24"/>
        <v>*</v>
      </c>
      <c r="BT228" s="8" t="str">
        <f t="shared" si="25"/>
        <v/>
      </c>
    </row>
    <row r="229" spans="1:72">
      <c r="A229" s="47" t="str">
        <f t="shared" si="21"/>
        <v/>
      </c>
      <c r="B229" s="102"/>
      <c r="C229" s="135" t="str">
        <f>IF(BS_CONTROLE[[#This Row],[DATA]]="","",WEEKNUM(BS_CONTROLE[[#This Row],[DATA]]))</f>
        <v/>
      </c>
      <c r="D229" s="104"/>
      <c r="E229" s="159">
        <v>223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 t="shared" si="20"/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 t="shared" si="22"/>
        <v>Aderente</v>
      </c>
      <c r="BR229" s="19" t="str">
        <f t="shared" si="23"/>
        <v>*</v>
      </c>
      <c r="BS229" s="19" t="str">
        <f t="shared" si="24"/>
        <v>*</v>
      </c>
      <c r="BT229" s="8" t="str">
        <f t="shared" si="25"/>
        <v/>
      </c>
    </row>
    <row r="230" spans="1:72">
      <c r="A230" s="47" t="str">
        <f t="shared" si="21"/>
        <v/>
      </c>
      <c r="B230" s="102"/>
      <c r="C230" s="135" t="str">
        <f>IF(BS_CONTROLE[[#This Row],[DATA]]="","",WEEKNUM(BS_CONTROLE[[#This Row],[DATA]]))</f>
        <v/>
      </c>
      <c r="D230" s="104"/>
      <c r="E230" s="159">
        <v>224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 t="shared" si="20"/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 t="shared" si="22"/>
        <v>Aderente</v>
      </c>
      <c r="BR230" s="19" t="str">
        <f t="shared" si="23"/>
        <v>*</v>
      </c>
      <c r="BS230" s="19" t="str">
        <f t="shared" si="24"/>
        <v>*</v>
      </c>
      <c r="BT230" s="8" t="str">
        <f t="shared" si="25"/>
        <v/>
      </c>
    </row>
    <row r="231" spans="1:72">
      <c r="A231" s="47" t="str">
        <f t="shared" si="21"/>
        <v/>
      </c>
      <c r="B231" s="102"/>
      <c r="C231" s="135" t="str">
        <f>IF(BS_CONTROLE[[#This Row],[DATA]]="","",WEEKNUM(BS_CONTROLE[[#This Row],[DATA]]))</f>
        <v/>
      </c>
      <c r="D231" s="104"/>
      <c r="E231" s="159">
        <v>225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 t="shared" si="20"/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 t="shared" si="22"/>
        <v>Aderente</v>
      </c>
      <c r="BR231" s="19" t="str">
        <f t="shared" si="23"/>
        <v>*</v>
      </c>
      <c r="BS231" s="19" t="str">
        <f t="shared" si="24"/>
        <v>*</v>
      </c>
      <c r="BT231" s="8" t="str">
        <f t="shared" si="25"/>
        <v/>
      </c>
    </row>
    <row r="232" spans="1:72">
      <c r="A232" s="47" t="str">
        <f t="shared" si="21"/>
        <v/>
      </c>
      <c r="B232" s="102"/>
      <c r="C232" s="135" t="str">
        <f>IF(BS_CONTROLE[[#This Row],[DATA]]="","",WEEKNUM(BS_CONTROLE[[#This Row],[DATA]]))</f>
        <v/>
      </c>
      <c r="D232" s="104"/>
      <c r="E232" s="159">
        <v>226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 t="shared" si="20"/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 t="shared" si="22"/>
        <v>Aderente</v>
      </c>
      <c r="BR232" s="19" t="str">
        <f t="shared" si="23"/>
        <v>*</v>
      </c>
      <c r="BS232" s="19" t="str">
        <f t="shared" si="24"/>
        <v>*</v>
      </c>
      <c r="BT232" s="8" t="str">
        <f t="shared" si="25"/>
        <v/>
      </c>
    </row>
    <row r="233" spans="1:72">
      <c r="A233" s="47" t="str">
        <f t="shared" si="21"/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 t="shared" si="20"/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 t="shared" si="22"/>
        <v>Aderente</v>
      </c>
      <c r="BR233" s="19" t="str">
        <f t="shared" si="23"/>
        <v>*</v>
      </c>
      <c r="BS233" s="19" t="str">
        <f t="shared" si="24"/>
        <v>*</v>
      </c>
      <c r="BT233" s="8" t="str">
        <f t="shared" si="25"/>
        <v/>
      </c>
    </row>
    <row r="234" spans="1:72">
      <c r="A234" s="47" t="str">
        <f t="shared" si="21"/>
        <v/>
      </c>
      <c r="B234" s="102"/>
      <c r="C234" s="135" t="str">
        <f>IF(BS_CONTROLE[[#This Row],[DATA]]="","",WEEKNUM(BS_CONTROLE[[#This Row],[DATA]]))</f>
        <v/>
      </c>
      <c r="D234" s="104"/>
      <c r="E234" s="159">
        <v>228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 t="shared" si="20"/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 t="shared" si="22"/>
        <v>Aderente</v>
      </c>
      <c r="BR234" s="19" t="str">
        <f t="shared" si="23"/>
        <v>*</v>
      </c>
      <c r="BS234" s="19" t="str">
        <f t="shared" si="24"/>
        <v>*</v>
      </c>
      <c r="BT234" s="8" t="str">
        <f t="shared" si="25"/>
        <v/>
      </c>
    </row>
    <row r="235" spans="1:72">
      <c r="A235" s="47" t="str">
        <f t="shared" si="21"/>
        <v/>
      </c>
      <c r="B235" s="102"/>
      <c r="C235" s="135" t="str">
        <f>IF(BS_CONTROLE[[#This Row],[DATA]]="","",WEEKNUM(BS_CONTROLE[[#This Row],[DATA]]))</f>
        <v/>
      </c>
      <c r="D235" s="104"/>
      <c r="E235" s="159">
        <v>229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 t="shared" si="20"/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 t="shared" si="22"/>
        <v>Aderente</v>
      </c>
      <c r="BR235" s="19" t="str">
        <f t="shared" si="23"/>
        <v>*</v>
      </c>
      <c r="BS235" s="19" t="str">
        <f t="shared" si="24"/>
        <v>*</v>
      </c>
      <c r="BT235" s="8" t="str">
        <f t="shared" si="25"/>
        <v/>
      </c>
    </row>
    <row r="236" spans="1:72">
      <c r="A236" s="47" t="str">
        <f t="shared" si="21"/>
        <v/>
      </c>
      <c r="B236" s="102"/>
      <c r="C236" s="135" t="str">
        <f>IF(BS_CONTROLE[[#This Row],[DATA]]="","",WEEKNUM(BS_CONTROLE[[#This Row],[DATA]]))</f>
        <v/>
      </c>
      <c r="D236" s="104"/>
      <c r="E236" s="159">
        <v>230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 t="shared" si="20"/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 t="shared" si="22"/>
        <v>Aderente</v>
      </c>
      <c r="BR236" s="19" t="str">
        <f t="shared" si="23"/>
        <v>*</v>
      </c>
      <c r="BS236" s="19" t="str">
        <f t="shared" si="24"/>
        <v>*</v>
      </c>
      <c r="BT236" s="8" t="str">
        <f t="shared" si="25"/>
        <v/>
      </c>
    </row>
    <row r="237" spans="1:72">
      <c r="A237" s="47" t="str">
        <f t="shared" si="21"/>
        <v/>
      </c>
      <c r="B237" s="102"/>
      <c r="C237" s="135" t="str">
        <f>IF(BS_CONTROLE[[#This Row],[DATA]]="","",WEEKNUM(BS_CONTROLE[[#This Row],[DATA]]))</f>
        <v/>
      </c>
      <c r="D237" s="104"/>
      <c r="E237" s="159">
        <v>231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 t="shared" si="20"/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 t="shared" si="22"/>
        <v>Aderente</v>
      </c>
      <c r="BR237" s="19" t="str">
        <f t="shared" si="23"/>
        <v>*</v>
      </c>
      <c r="BS237" s="19" t="str">
        <f t="shared" si="24"/>
        <v>*</v>
      </c>
      <c r="BT237" s="8" t="str">
        <f t="shared" si="25"/>
        <v/>
      </c>
    </row>
    <row r="238" spans="1:72">
      <c r="A238" s="47" t="str">
        <f t="shared" si="21"/>
        <v/>
      </c>
      <c r="B238" s="102"/>
      <c r="C238" s="135" t="str">
        <f>IF(BS_CONTROLE[[#This Row],[DATA]]="","",WEEKNUM(BS_CONTROLE[[#This Row],[DATA]]))</f>
        <v/>
      </c>
      <c r="D238" s="104"/>
      <c r="E238" s="159">
        <v>232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 t="shared" si="20"/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 t="shared" si="22"/>
        <v>Aderente</v>
      </c>
      <c r="BR238" s="19" t="str">
        <f t="shared" si="23"/>
        <v>*</v>
      </c>
      <c r="BS238" s="19" t="str">
        <f t="shared" si="24"/>
        <v>*</v>
      </c>
      <c r="BT238" s="8" t="str">
        <f t="shared" si="25"/>
        <v/>
      </c>
    </row>
    <row r="239" spans="1:72">
      <c r="A239" s="47" t="str">
        <f t="shared" si="21"/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 t="shared" si="20"/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 t="shared" si="22"/>
        <v>Aderente</v>
      </c>
      <c r="BR239" s="19" t="str">
        <f t="shared" si="23"/>
        <v>*</v>
      </c>
      <c r="BS239" s="19" t="str">
        <f t="shared" si="24"/>
        <v>*</v>
      </c>
      <c r="BT239" s="8" t="str">
        <f t="shared" si="25"/>
        <v/>
      </c>
    </row>
    <row r="240" spans="1:72">
      <c r="A240" s="47" t="str">
        <f t="shared" si="21"/>
        <v/>
      </c>
      <c r="B240" s="102"/>
      <c r="C240" s="135" t="str">
        <f>IF(BS_CONTROLE[[#This Row],[DATA]]="","",WEEKNUM(BS_CONTROLE[[#This Row],[DATA]]))</f>
        <v/>
      </c>
      <c r="D240" s="104"/>
      <c r="E240" s="159">
        <v>234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 t="shared" si="20"/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 t="shared" si="22"/>
        <v>Aderente</v>
      </c>
      <c r="BR240" s="19" t="str">
        <f t="shared" si="23"/>
        <v>*</v>
      </c>
      <c r="BS240" s="19" t="str">
        <f t="shared" si="24"/>
        <v>*</v>
      </c>
      <c r="BT240" s="8" t="str">
        <f t="shared" si="25"/>
        <v/>
      </c>
    </row>
    <row r="241" spans="1:72">
      <c r="A241" s="47" t="str">
        <f t="shared" si="21"/>
        <v/>
      </c>
      <c r="B241" s="102"/>
      <c r="C241" s="135" t="str">
        <f>IF(BS_CONTROLE[[#This Row],[DATA]]="","",WEEKNUM(BS_CONTROLE[[#This Row],[DATA]]))</f>
        <v/>
      </c>
      <c r="D241" s="104"/>
      <c r="E241" s="159">
        <v>235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 t="shared" si="20"/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 t="shared" si="22"/>
        <v>Aderente</v>
      </c>
      <c r="BR241" s="19" t="str">
        <f t="shared" si="23"/>
        <v>*</v>
      </c>
      <c r="BS241" s="19" t="str">
        <f t="shared" si="24"/>
        <v>*</v>
      </c>
      <c r="BT241" s="8" t="str">
        <f t="shared" si="25"/>
        <v/>
      </c>
    </row>
    <row r="242" spans="1:72">
      <c r="A242" s="47" t="str">
        <f t="shared" si="21"/>
        <v/>
      </c>
      <c r="B242" s="102"/>
      <c r="C242" s="135" t="str">
        <f>IF(BS_CONTROLE[[#This Row],[DATA]]="","",WEEKNUM(BS_CONTROLE[[#This Row],[DATA]]))</f>
        <v/>
      </c>
      <c r="D242" s="104"/>
      <c r="E242" s="159">
        <v>236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 t="shared" si="20"/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 t="shared" si="22"/>
        <v>Aderente</v>
      </c>
      <c r="BR242" s="19" t="str">
        <f t="shared" si="23"/>
        <v>*</v>
      </c>
      <c r="BS242" s="19" t="str">
        <f t="shared" si="24"/>
        <v>*</v>
      </c>
      <c r="BT242" s="8" t="str">
        <f t="shared" si="25"/>
        <v/>
      </c>
    </row>
    <row r="243" spans="1:72">
      <c r="A243" s="47" t="str">
        <f t="shared" si="21"/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 t="shared" si="20"/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 t="shared" si="22"/>
        <v>Aderente</v>
      </c>
      <c r="BR243" s="19" t="str">
        <f t="shared" si="23"/>
        <v>*</v>
      </c>
      <c r="BS243" s="19" t="str">
        <f t="shared" si="24"/>
        <v>*</v>
      </c>
      <c r="BT243" s="8" t="str">
        <f t="shared" si="25"/>
        <v/>
      </c>
    </row>
    <row r="244" spans="1:72">
      <c r="A244" s="47" t="str">
        <f t="shared" si="21"/>
        <v/>
      </c>
      <c r="B244" s="102"/>
      <c r="C244" s="135" t="str">
        <f>IF(BS_CONTROLE[[#This Row],[DATA]]="","",WEEKNUM(BS_CONTROLE[[#This Row],[DATA]]))</f>
        <v/>
      </c>
      <c r="D244" s="104"/>
      <c r="E244" s="159">
        <v>238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 t="shared" si="20"/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 t="shared" si="22"/>
        <v>Aderente</v>
      </c>
      <c r="BR244" s="19" t="str">
        <f t="shared" si="23"/>
        <v>*</v>
      </c>
      <c r="BS244" s="19" t="str">
        <f t="shared" si="24"/>
        <v>*</v>
      </c>
      <c r="BT244" s="8" t="str">
        <f t="shared" si="25"/>
        <v/>
      </c>
    </row>
    <row r="245" spans="1:72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>
      <c r="A246" s="47" t="str">
        <f t="shared" si="21"/>
        <v/>
      </c>
      <c r="B246" s="102"/>
      <c r="C246" s="135" t="str">
        <f>IF(BS_CONTROLE[[#This Row],[DATA]]="","",WEEKNUM(BS_CONTROLE[[#This Row],[DATA]]))</f>
        <v/>
      </c>
      <c r="D246" s="104"/>
      <c r="E246" s="159">
        <v>240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 t="shared" si="20"/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 t="shared" si="22"/>
        <v>Aderente</v>
      </c>
      <c r="BR246" s="19" t="str">
        <f t="shared" si="23"/>
        <v>*</v>
      </c>
      <c r="BS246" s="19" t="str">
        <f t="shared" si="24"/>
        <v>*</v>
      </c>
      <c r="BT246" s="8" t="str">
        <f t="shared" si="25"/>
        <v/>
      </c>
    </row>
    <row r="247" spans="1:72">
      <c r="A247" s="47" t="str">
        <f t="shared" si="21"/>
        <v/>
      </c>
      <c r="B247" s="102"/>
      <c r="C247" s="135" t="str">
        <f>IF(BS_CONTROLE[[#This Row],[DATA]]="","",WEEKNUM(BS_CONTROLE[[#This Row],[DATA]]))</f>
        <v/>
      </c>
      <c r="D247" s="104"/>
      <c r="E247" s="159">
        <v>241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 t="shared" si="20"/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 t="shared" si="22"/>
        <v>Aderente</v>
      </c>
      <c r="BR247" s="19" t="str">
        <f t="shared" si="23"/>
        <v>*</v>
      </c>
      <c r="BS247" s="19" t="str">
        <f t="shared" si="24"/>
        <v>*</v>
      </c>
      <c r="BT247" s="8" t="str">
        <f t="shared" si="25"/>
        <v/>
      </c>
    </row>
    <row r="248" spans="1:72">
      <c r="A248" s="47" t="str">
        <f t="shared" si="21"/>
        <v/>
      </c>
      <c r="B248" s="102"/>
      <c r="C248" s="135" t="str">
        <f>IF(BS_CONTROLE[[#This Row],[DATA]]="","",WEEKNUM(BS_CONTROLE[[#This Row],[DATA]]))</f>
        <v/>
      </c>
      <c r="D248" s="104"/>
      <c r="E248" s="159">
        <v>242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 t="shared" si="20"/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 t="shared" si="22"/>
        <v>Aderente</v>
      </c>
      <c r="BR248" s="19" t="str">
        <f t="shared" si="23"/>
        <v>*</v>
      </c>
      <c r="BS248" s="19" t="str">
        <f t="shared" si="24"/>
        <v>*</v>
      </c>
      <c r="BT248" s="8" t="str">
        <f t="shared" si="25"/>
        <v/>
      </c>
    </row>
    <row r="249" spans="1:72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>
      <c r="A250" s="47" t="str">
        <f t="shared" si="21"/>
        <v/>
      </c>
      <c r="B250" s="102"/>
      <c r="C250" s="135" t="str">
        <f>IF(BS_CONTROLE[[#This Row],[DATA]]="","",WEEKNUM(BS_CONTROLE[[#This Row],[DATA]]))</f>
        <v/>
      </c>
      <c r="D250" s="104"/>
      <c r="E250" s="159">
        <v>244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 t="shared" si="20"/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 t="shared" si="22"/>
        <v>Aderente</v>
      </c>
      <c r="BR250" s="19" t="str">
        <f t="shared" si="23"/>
        <v>*</v>
      </c>
      <c r="BS250" s="19" t="str">
        <f t="shared" si="24"/>
        <v>*</v>
      </c>
      <c r="BT250" s="8" t="str">
        <f t="shared" si="25"/>
        <v/>
      </c>
    </row>
    <row r="251" spans="1:72">
      <c r="A251" s="47" t="str">
        <f t="shared" si="21"/>
        <v/>
      </c>
      <c r="B251" s="102"/>
      <c r="C251" s="135" t="str">
        <f>IF(BS_CONTROLE[[#This Row],[DATA]]="","",WEEKNUM(BS_CONTROLE[[#This Row],[DATA]]))</f>
        <v/>
      </c>
      <c r="D251" s="104"/>
      <c r="E251" s="159">
        <v>245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 t="shared" si="20"/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 t="shared" si="22"/>
        <v>Aderente</v>
      </c>
      <c r="BR251" s="19" t="str">
        <f t="shared" si="23"/>
        <v>*</v>
      </c>
      <c r="BS251" s="19" t="str">
        <f t="shared" si="24"/>
        <v>*</v>
      </c>
      <c r="BT251" s="8" t="str">
        <f t="shared" si="25"/>
        <v/>
      </c>
    </row>
    <row r="252" spans="1:72">
      <c r="A252" s="47" t="str">
        <f t="shared" si="21"/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 t="shared" si="20"/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 t="shared" si="22"/>
        <v>Aderente</v>
      </c>
      <c r="BR252" s="19" t="str">
        <f t="shared" si="23"/>
        <v>*</v>
      </c>
      <c r="BS252" s="19" t="str">
        <f t="shared" si="24"/>
        <v>*</v>
      </c>
      <c r="BT252" s="8" t="str">
        <f t="shared" si="25"/>
        <v/>
      </c>
    </row>
    <row r="253" spans="1:72">
      <c r="A253" s="47" t="str">
        <f t="shared" si="21"/>
        <v/>
      </c>
      <c r="B253" s="102"/>
      <c r="C253" s="135" t="str">
        <f>IF(BS_CONTROLE[[#This Row],[DATA]]="","",WEEKNUM(BS_CONTROLE[[#This Row],[DATA]]))</f>
        <v/>
      </c>
      <c r="D253" s="104"/>
      <c r="E253" s="159">
        <v>247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 t="shared" si="20"/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 t="shared" si="22"/>
        <v>Aderente</v>
      </c>
      <c r="BR253" s="19" t="str">
        <f t="shared" si="23"/>
        <v>*</v>
      </c>
      <c r="BS253" s="19" t="str">
        <f t="shared" si="24"/>
        <v>*</v>
      </c>
      <c r="BT253" s="8" t="str">
        <f t="shared" si="25"/>
        <v/>
      </c>
    </row>
    <row r="254" spans="1:72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>
        <v>248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>
      <c r="A256" s="47" t="str">
        <f t="shared" si="21"/>
        <v/>
      </c>
      <c r="B256" s="102"/>
      <c r="C256" s="135" t="str">
        <f>IF(BS_CONTROLE[[#This Row],[DATA]]="","",WEEKNUM(BS_CONTROLE[[#This Row],[DATA]]))</f>
        <v/>
      </c>
      <c r="D256" s="104"/>
      <c r="E256" s="159">
        <v>250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 t="shared" si="20"/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 t="shared" si="22"/>
        <v>Aderente</v>
      </c>
      <c r="BR256" s="19" t="str">
        <f t="shared" si="23"/>
        <v>*</v>
      </c>
      <c r="BS256" s="19" t="str">
        <f t="shared" si="24"/>
        <v>*</v>
      </c>
      <c r="BT256" s="8" t="str">
        <f t="shared" si="25"/>
        <v/>
      </c>
    </row>
    <row r="257" spans="1:72">
      <c r="A257" s="47" t="str">
        <f t="shared" si="21"/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 t="shared" si="20"/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 t="shared" si="22"/>
        <v>Aderente</v>
      </c>
      <c r="BR257" s="19" t="str">
        <f t="shared" si="23"/>
        <v>*</v>
      </c>
      <c r="BS257" s="19" t="str">
        <f t="shared" si="24"/>
        <v>*</v>
      </c>
      <c r="BT257" s="8" t="str">
        <f t="shared" si="25"/>
        <v/>
      </c>
    </row>
    <row r="258" spans="1:72">
      <c r="A258" s="47" t="str">
        <f t="shared" si="21"/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 t="shared" si="20"/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>
      <c r="A259" s="47" t="str">
        <f t="shared" si="21"/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 t="shared" si="20"/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 t="shared" si="22"/>
        <v>Aderente</v>
      </c>
      <c r="BR259" s="19" t="str">
        <f t="shared" si="23"/>
        <v>*</v>
      </c>
      <c r="BS259" s="19" t="str">
        <f t="shared" si="24"/>
        <v>*</v>
      </c>
      <c r="BT259" s="8" t="str">
        <f t="shared" si="25"/>
        <v/>
      </c>
    </row>
    <row r="260" spans="1:72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>
      <c r="A261" s="47" t="str">
        <f t="shared" si="21"/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 t="shared" si="20"/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 t="shared" si="22"/>
        <v>Aderente</v>
      </c>
      <c r="BR261" s="19" t="str">
        <f t="shared" si="23"/>
        <v>*</v>
      </c>
      <c r="BS261" s="19" t="str">
        <f t="shared" si="24"/>
        <v>*</v>
      </c>
      <c r="BT261" s="8" t="str">
        <f t="shared" si="25"/>
        <v/>
      </c>
    </row>
    <row r="262" spans="1:72">
      <c r="A262" s="47" t="str">
        <f t="shared" si="21"/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 t="shared" si="20"/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 t="shared" si="22"/>
        <v>Aderente</v>
      </c>
      <c r="BR262" s="19" t="str">
        <f t="shared" si="23"/>
        <v>*</v>
      </c>
      <c r="BS262" s="19" t="str">
        <f t="shared" si="24"/>
        <v>*</v>
      </c>
      <c r="BT262" s="8" t="str">
        <f t="shared" si="25"/>
        <v/>
      </c>
    </row>
    <row r="263" spans="1:72">
      <c r="A263" s="47" t="str">
        <f t="shared" si="21"/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 t="shared" ref="AY263:AY326" si="26">IF(D263="","*",IFERROR(IF(ISODD(COUNT(AS263:AX263)),"ERRO",SUM((AT263-AS263),(AV263-AU263),(AX263-AW263))),"ERRO"))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 t="shared" si="22"/>
        <v>Aderente</v>
      </c>
      <c r="BR263" s="19" t="str">
        <f t="shared" si="23"/>
        <v>*</v>
      </c>
      <c r="BS263" s="19" t="str">
        <f t="shared" si="24"/>
        <v>*</v>
      </c>
      <c r="BT263" s="8" t="str">
        <f t="shared" si="25"/>
        <v/>
      </c>
    </row>
    <row r="264" spans="1:72">
      <c r="A264" s="47" t="str">
        <f t="shared" ref="A264:A327" si="27"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 t="shared" si="26"/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 t="shared" ref="BQ264:BQ327" si="28">IF(AND(BR264&lt;1,BS264&lt;1),"Produção e Intervalo",IF(BR264&lt;1,"Intervalo",IF(BS264&lt;1,"Produção","Aderente")))</f>
        <v>Aderente</v>
      </c>
      <c r="BR264" s="19" t="str">
        <f t="shared" ref="BR264:BR327" si="29">IF(OR(B264="",F264=""),"*",AY264/P264)</f>
        <v>*</v>
      </c>
      <c r="BS264" s="19" t="str">
        <f t="shared" ref="BS264:BS327" si="30">IF(OR(B264="",F264=""),"*",BA264/Q264)</f>
        <v>*</v>
      </c>
      <c r="BT264" s="8" t="str">
        <f t="shared" ref="BT264:BT327" si="31">IF(BN264="","",SUBSTITUTE(BM264," ","")&amp;SUBSTITUTE(BN264," ",""))</f>
        <v/>
      </c>
    </row>
    <row r="265" spans="1:72">
      <c r="A265" s="47" t="str">
        <f t="shared" si="27"/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 t="shared" si="26"/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8" t="str">
        <f t="shared" si="31"/>
        <v/>
      </c>
    </row>
    <row r="266" spans="1:72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>
      <c r="A267" s="47" t="str">
        <f t="shared" si="27"/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 t="shared" si="26"/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8" t="str">
        <f t="shared" si="31"/>
        <v/>
      </c>
    </row>
    <row r="268" spans="1:72">
      <c r="A268" s="47" t="str">
        <f t="shared" si="27"/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 t="shared" si="26"/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8" t="str">
        <f t="shared" si="31"/>
        <v/>
      </c>
    </row>
    <row r="269" spans="1:72">
      <c r="A269" s="47" t="str">
        <f t="shared" si="27"/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 t="shared" si="26"/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8" t="str">
        <f t="shared" si="31"/>
        <v/>
      </c>
    </row>
    <row r="270" spans="1:72">
      <c r="A270" s="47" t="str">
        <f t="shared" si="27"/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 t="shared" si="26"/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8" t="str">
        <f t="shared" si="31"/>
        <v/>
      </c>
    </row>
    <row r="271" spans="1:72">
      <c r="A271" s="47" t="str">
        <f t="shared" si="27"/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 t="shared" si="26"/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8" t="str">
        <f t="shared" si="31"/>
        <v/>
      </c>
    </row>
    <row r="272" spans="1:72">
      <c r="A272" s="47" t="str">
        <f t="shared" si="27"/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 t="shared" si="26"/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8" t="str">
        <f t="shared" si="31"/>
        <v/>
      </c>
    </row>
    <row r="273" spans="1:72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>
      <c r="A274" s="47" t="str">
        <f t="shared" si="27"/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 t="shared" si="26"/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8" t="str">
        <f t="shared" si="31"/>
        <v/>
      </c>
    </row>
    <row r="275" spans="1:72">
      <c r="A275" s="47" t="str">
        <f t="shared" si="27"/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 t="shared" si="26"/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8" t="str">
        <f t="shared" si="31"/>
        <v/>
      </c>
    </row>
    <row r="276" spans="1:72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>
      <c r="A277" s="47" t="str">
        <f t="shared" si="27"/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 t="shared" si="26"/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8" t="str">
        <f t="shared" si="31"/>
        <v/>
      </c>
    </row>
    <row r="278" spans="1:72">
      <c r="A278" s="47" t="str">
        <f t="shared" si="27"/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 t="shared" si="26"/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8" t="str">
        <f t="shared" si="31"/>
        <v/>
      </c>
    </row>
    <row r="279" spans="1:72">
      <c r="A279" s="47" t="str">
        <f t="shared" si="27"/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 t="shared" si="26"/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8" t="str">
        <f t="shared" si="31"/>
        <v/>
      </c>
    </row>
    <row r="280" spans="1:72">
      <c r="A280" s="47" t="str">
        <f t="shared" si="27"/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 t="shared" si="26"/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8" t="str">
        <f t="shared" si="31"/>
        <v/>
      </c>
    </row>
    <row r="281" spans="1:72">
      <c r="A281" s="47" t="str">
        <f t="shared" si="27"/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 t="shared" si="26"/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8" t="str">
        <f t="shared" si="31"/>
        <v/>
      </c>
    </row>
    <row r="282" spans="1:72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>
      <c r="A283" s="47" t="str">
        <f t="shared" si="27"/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 t="shared" si="26"/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>
      <c r="A284" s="47" t="str">
        <f t="shared" si="27"/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 t="shared" si="26"/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>
      <c r="A285" s="47" t="str">
        <f t="shared" si="27"/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 t="shared" si="26"/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>
      <c r="A286" s="47" t="str">
        <f t="shared" si="27"/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 t="shared" si="26"/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>
      <c r="A288" s="47" t="str">
        <f t="shared" si="27"/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 t="shared" si="26"/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>
      <c r="A289" s="47" t="str">
        <f t="shared" si="27"/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 t="shared" si="26"/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>
      <c r="A290" s="47" t="str">
        <f t="shared" si="27"/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 t="shared" si="26"/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>
      <c r="A291" s="47" t="str">
        <f t="shared" si="27"/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 t="shared" si="26"/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>
      <c r="A293" s="47" t="str">
        <f t="shared" si="27"/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 t="shared" si="26"/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>
      <c r="A294" s="47" t="str">
        <f t="shared" si="27"/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 t="shared" si="26"/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>
      <c r="A295" s="47" t="str">
        <f t="shared" si="27"/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 t="shared" si="26"/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>
      <c r="A296" s="47" t="str">
        <f t="shared" si="27"/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 t="shared" si="26"/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>
      <c r="A297" s="47" t="str">
        <f t="shared" si="27"/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 t="shared" si="26"/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>
      <c r="A298" s="47" t="str">
        <f t="shared" si="27"/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 t="shared" si="26"/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>
      <c r="A300" s="47" t="str">
        <f t="shared" si="27"/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 t="shared" si="26"/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>
      <c r="A301" s="47" t="str">
        <f t="shared" si="27"/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 t="shared" si="26"/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>
      <c r="A302" s="47" t="str">
        <f t="shared" si="27"/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 t="shared" si="26"/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>
      <c r="A303" s="47" t="str">
        <f t="shared" si="27"/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 t="shared" si="26"/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>
      <c r="A304" s="47" t="str">
        <f t="shared" si="27"/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 t="shared" si="26"/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>
      <c r="A305" s="47" t="str">
        <f t="shared" si="27"/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 t="shared" si="26"/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>
      <c r="A306" s="47" t="str">
        <f t="shared" si="27"/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 t="shared" si="26"/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>
      <c r="A308" s="47" t="str">
        <f t="shared" si="27"/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 t="shared" si="26"/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>
      <c r="A309" s="47" t="str">
        <f t="shared" si="27"/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 t="shared" si="26"/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>
      <c r="A310" s="47" t="str">
        <f t="shared" si="27"/>
        <v/>
      </c>
      <c r="B310" s="102"/>
      <c r="C310" s="135" t="str">
        <f>IF(BS_CONTROLE[[#This Row],[DATA]]="","",WEEKNUM(BS_CONTROLE[[#This Row],[DATA]]))</f>
        <v/>
      </c>
      <c r="D310" s="104"/>
      <c r="E310" s="159">
        <v>304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 t="shared" si="26"/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>
      <c r="A311" s="47" t="str">
        <f t="shared" si="27"/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 t="shared" si="26"/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>
      <c r="A313" s="47" t="str">
        <f t="shared" si="27"/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 t="shared" si="26"/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>
      <c r="A314" s="47" t="str">
        <f t="shared" si="27"/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 t="shared" si="26"/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>
      <c r="A315" s="47" t="str">
        <f t="shared" si="27"/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 t="shared" si="26"/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>
      <c r="A316" s="47" t="str">
        <f t="shared" si="27"/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 t="shared" si="26"/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>
      <c r="A317" s="47" t="str">
        <f t="shared" si="27"/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 t="shared" si="26"/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>
      <c r="A319" s="47" t="str">
        <f t="shared" si="27"/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 t="shared" si="26"/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>
      <c r="A320" s="47" t="str">
        <f t="shared" si="27"/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 t="shared" si="26"/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>
      <c r="A321" s="47" t="str">
        <f t="shared" si="27"/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 t="shared" si="26"/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>
      <c r="A322" s="47" t="str">
        <f t="shared" si="27"/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 t="shared" si="26"/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>
      <c r="A324" s="47" t="str">
        <f t="shared" si="27"/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 t="shared" si="26"/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>
      <c r="A325" s="47" t="str">
        <f t="shared" si="27"/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 t="shared" si="26"/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>
      <c r="A326" s="47" t="str">
        <f t="shared" si="27"/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 t="shared" si="26"/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>
      <c r="A327" s="47" t="str">
        <f t="shared" si="27"/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 t="shared" ref="AY327:AY390" si="32"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>
      <c r="A328" s="47" t="str">
        <f t="shared" ref="A328:A391" si="33"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 t="shared" si="32"/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ref="BQ328:BQ391" si="34">IF(AND(BR328&lt;1,BS328&lt;1),"Produção e Intervalo",IF(BR328&lt;1,"Intervalo",IF(BS328&lt;1,"Produção","Aderente")))</f>
        <v>Aderente</v>
      </c>
      <c r="BR328" s="19" t="str">
        <f t="shared" ref="BR328:BR391" si="35">IF(OR(B328="",F328=""),"*",AY328/P328)</f>
        <v>*</v>
      </c>
      <c r="BS328" s="19" t="str">
        <f t="shared" ref="BS328:BS391" si="36">IF(OR(B328="",F328=""),"*",BA328/Q328)</f>
        <v>*</v>
      </c>
      <c r="BT328" s="8" t="str">
        <f t="shared" ref="BT328:BT391" si="37">IF(BN328="","",SUBSTITUTE(BM328," ","")&amp;SUBSTITUTE(BN328," ",""))</f>
        <v/>
      </c>
    </row>
    <row r="329" spans="1:72">
      <c r="A329" s="47" t="str">
        <f t="shared" si="33"/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 t="shared" si="32"/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4"/>
        <v>Aderente</v>
      </c>
      <c r="BR329" s="19" t="str">
        <f t="shared" si="35"/>
        <v>*</v>
      </c>
      <c r="BS329" s="19" t="str">
        <f t="shared" si="36"/>
        <v>*</v>
      </c>
      <c r="BT329" s="8" t="str">
        <f t="shared" si="37"/>
        <v/>
      </c>
    </row>
    <row r="330" spans="1:72">
      <c r="A330" s="47" t="str">
        <f t="shared" si="33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2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4"/>
        <v>Aderente</v>
      </c>
      <c r="BR330" s="19" t="str">
        <f t="shared" si="35"/>
        <v>*</v>
      </c>
      <c r="BS330" s="19" t="str">
        <f t="shared" si="36"/>
        <v>*</v>
      </c>
      <c r="BT330" s="8" t="str">
        <f t="shared" si="37"/>
        <v/>
      </c>
    </row>
    <row r="331" spans="1:72">
      <c r="A331" s="47" t="str">
        <f t="shared" si="33"/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 t="shared" si="32"/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34"/>
        <v>Aderente</v>
      </c>
      <c r="BR331" s="19" t="str">
        <f t="shared" si="35"/>
        <v>*</v>
      </c>
      <c r="BS331" s="19" t="str">
        <f t="shared" si="36"/>
        <v>*</v>
      </c>
      <c r="BT331" s="8" t="str">
        <f t="shared" si="37"/>
        <v/>
      </c>
    </row>
    <row r="332" spans="1:72">
      <c r="A332" s="47" t="str">
        <f t="shared" si="33"/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 t="shared" si="32"/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4"/>
        <v>Aderente</v>
      </c>
      <c r="BR332" s="19" t="str">
        <f t="shared" si="35"/>
        <v>*</v>
      </c>
      <c r="BS332" s="19" t="str">
        <f t="shared" si="36"/>
        <v>*</v>
      </c>
      <c r="BT332" s="8" t="str">
        <f t="shared" si="37"/>
        <v/>
      </c>
    </row>
    <row r="333" spans="1:72">
      <c r="A333" s="47" t="str">
        <f t="shared" si="33"/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 t="shared" si="32"/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34"/>
        <v>Aderente</v>
      </c>
      <c r="BR333" s="19" t="str">
        <f t="shared" si="35"/>
        <v>*</v>
      </c>
      <c r="BS333" s="19" t="str">
        <f t="shared" si="36"/>
        <v>*</v>
      </c>
      <c r="BT333" s="8" t="str">
        <f t="shared" si="37"/>
        <v/>
      </c>
    </row>
    <row r="334" spans="1:72">
      <c r="A334" s="47" t="str">
        <f t="shared" si="33"/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 t="shared" si="32"/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34"/>
        <v>Aderente</v>
      </c>
      <c r="BR334" s="19" t="str">
        <f t="shared" si="35"/>
        <v>*</v>
      </c>
      <c r="BS334" s="19" t="str">
        <f t="shared" si="36"/>
        <v>*</v>
      </c>
      <c r="BT334" s="8" t="str">
        <f t="shared" si="37"/>
        <v/>
      </c>
    </row>
    <row r="335" spans="1:72">
      <c r="A335" s="47" t="str">
        <f t="shared" si="33"/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 t="shared" si="32"/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34"/>
        <v>Aderente</v>
      </c>
      <c r="BR335" s="19" t="str">
        <f t="shared" si="35"/>
        <v>*</v>
      </c>
      <c r="BS335" s="19" t="str">
        <f t="shared" si="36"/>
        <v>*</v>
      </c>
      <c r="BT335" s="8" t="str">
        <f t="shared" si="37"/>
        <v/>
      </c>
    </row>
    <row r="336" spans="1:72">
      <c r="A336" s="47" t="str">
        <f t="shared" si="33"/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 t="shared" si="32"/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>
      <c r="A337" s="47" t="str">
        <f t="shared" si="33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2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>
      <c r="A338" s="47" t="str">
        <f t="shared" si="33"/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 t="shared" si="32"/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>
      <c r="A339" s="47" t="str">
        <f t="shared" si="33"/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 t="shared" si="32"/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>
      <c r="A340" s="47" t="str">
        <f t="shared" si="33"/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 t="shared" si="32"/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>
      <c r="A341" s="47" t="str">
        <f t="shared" si="33"/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 t="shared" si="32"/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>
      <c r="A342" s="47" t="str">
        <f t="shared" si="33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2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>
      <c r="A343" s="47" t="str">
        <f t="shared" si="33"/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 t="shared" si="32"/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>
      <c r="A344" s="47" t="str">
        <f t="shared" si="33"/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 t="shared" si="32"/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>
      <c r="A345" s="47" t="str">
        <f t="shared" si="33"/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 t="shared" si="32"/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>
      <c r="A346" s="47" t="str">
        <f t="shared" si="33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2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>
      <c r="A347" s="47" t="str">
        <f t="shared" si="33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2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>
      <c r="A348" s="47" t="str">
        <f t="shared" si="33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2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>
      <c r="A349" s="47" t="str">
        <f t="shared" si="33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2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>
      <c r="A350" s="47" t="str">
        <f t="shared" si="33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2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>
      <c r="A351" s="47" t="str">
        <f t="shared" si="33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2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>
      <c r="A352" s="47" t="str">
        <f t="shared" si="33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2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>
      <c r="A353" s="47" t="str">
        <f t="shared" si="33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2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>
      <c r="A354" s="47" t="str">
        <f t="shared" si="33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2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>
      <c r="A355" s="47" t="str">
        <f t="shared" si="33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2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>
      <c r="A356" s="47" t="str">
        <f t="shared" si="33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2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>
      <c r="A357" s="47" t="str">
        <f t="shared" si="33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2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>
      <c r="A358" s="47" t="str">
        <f t="shared" si="33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2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>
      <c r="A359" s="47" t="str">
        <f t="shared" si="33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2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>
      <c r="A360" s="47" t="str">
        <f t="shared" si="33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2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>
      <c r="A361" s="47" t="str">
        <f t="shared" si="33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2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>
      <c r="A362" s="47" t="str">
        <f t="shared" si="33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2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>
      <c r="A363" s="47" t="str">
        <f t="shared" si="33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2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>
      <c r="A364" s="47" t="str">
        <f t="shared" si="33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2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>
      <c r="A365" s="47" t="str">
        <f t="shared" si="33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2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>
      <c r="A366" s="47" t="str">
        <f t="shared" si="33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2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>
      <c r="A367" s="47" t="str">
        <f t="shared" si="33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2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>
      <c r="A368" s="47" t="str">
        <f t="shared" si="33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2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>
      <c r="A369" s="47" t="str">
        <f t="shared" si="33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2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>
      <c r="A370" s="47" t="str">
        <f t="shared" si="33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2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>
      <c r="A371" s="47" t="str">
        <f t="shared" si="33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2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>
      <c r="A372" s="47" t="str">
        <f t="shared" si="33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2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>
      <c r="A373" s="47" t="str">
        <f t="shared" si="33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2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>
      <c r="A374" s="47" t="str">
        <f t="shared" si="33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2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>
      <c r="A375" s="47" t="str">
        <f t="shared" si="33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2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>
      <c r="A376" s="47" t="str">
        <f t="shared" si="33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2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>
      <c r="A377" s="47" t="str">
        <f t="shared" si="33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2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>
      <c r="A378" s="47" t="str">
        <f t="shared" si="33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2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>
      <c r="A379" s="47" t="str">
        <f t="shared" si="33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2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>
      <c r="A380" s="47" t="str">
        <f t="shared" si="33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2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>
      <c r="A381" s="47" t="str">
        <f t="shared" si="33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2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>
      <c r="A382" s="47" t="str">
        <f t="shared" si="33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2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>
      <c r="A383" s="47" t="str">
        <f t="shared" si="33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2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>
      <c r="A384" s="47" t="str">
        <f t="shared" si="33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2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>
      <c r="A385" s="47" t="str">
        <f t="shared" si="33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2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>
      <c r="A386" s="47" t="str">
        <f t="shared" si="33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2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>
      <c r="A387" s="47" t="str">
        <f t="shared" si="33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2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>
      <c r="A388" s="47" t="str">
        <f t="shared" si="33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2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>
      <c r="A389" s="47" t="str">
        <f t="shared" si="33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2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>
      <c r="A390" s="47" t="str">
        <f t="shared" si="33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2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>
      <c r="A391" s="47" t="str">
        <f t="shared" si="33"/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ref="AY391:AY454" si="38"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4"/>
        <v>Aderente</v>
      </c>
      <c r="BR391" s="19" t="str">
        <f t="shared" si="35"/>
        <v>*</v>
      </c>
      <c r="BS391" s="19" t="str">
        <f t="shared" si="36"/>
        <v>*</v>
      </c>
      <c r="BT391" s="8" t="str">
        <f t="shared" si="37"/>
        <v/>
      </c>
    </row>
    <row r="392" spans="1:72">
      <c r="A392" s="47" t="str">
        <f t="shared" ref="A392:A455" si="39"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si="38"/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0">IF(AND(BR392&lt;1,BS392&lt;1),"Produção e Intervalo",IF(BR392&lt;1,"Intervalo",IF(BS392&lt;1,"Produção","Aderente")))</f>
        <v>Aderente</v>
      </c>
      <c r="BR392" s="19" t="str">
        <f t="shared" ref="BR392:BR455" si="41">IF(OR(B392="",F392=""),"*",AY392/P392)</f>
        <v>*</v>
      </c>
      <c r="BS392" s="19" t="str">
        <f t="shared" ref="BS392:BS455" si="42">IF(OR(B392="",F392=""),"*",BA392/Q392)</f>
        <v>*</v>
      </c>
      <c r="BT392" s="8" t="str">
        <f t="shared" ref="BT392:BT455" si="43">IF(BN392="","",SUBSTITUTE(BM392," ","")&amp;SUBSTITUTE(BN392," ",""))</f>
        <v/>
      </c>
    </row>
    <row r="393" spans="1:72">
      <c r="A393" s="47" t="str">
        <f t="shared" si="39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38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0"/>
        <v>Aderente</v>
      </c>
      <c r="BR393" s="19" t="str">
        <f t="shared" si="41"/>
        <v>*</v>
      </c>
      <c r="BS393" s="19" t="str">
        <f t="shared" si="42"/>
        <v>*</v>
      </c>
      <c r="BT393" s="8" t="str">
        <f t="shared" si="43"/>
        <v/>
      </c>
    </row>
    <row r="394" spans="1:72">
      <c r="A394" s="47" t="str">
        <f t="shared" si="39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38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0"/>
        <v>Aderente</v>
      </c>
      <c r="BR394" s="19" t="str">
        <f t="shared" si="41"/>
        <v>*</v>
      </c>
      <c r="BS394" s="19" t="str">
        <f t="shared" si="42"/>
        <v>*</v>
      </c>
      <c r="BT394" s="8" t="str">
        <f t="shared" si="43"/>
        <v/>
      </c>
    </row>
    <row r="395" spans="1:72">
      <c r="A395" s="47" t="str">
        <f t="shared" si="39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38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0"/>
        <v>Aderente</v>
      </c>
      <c r="BR395" s="19" t="str">
        <f t="shared" si="41"/>
        <v>*</v>
      </c>
      <c r="BS395" s="19" t="str">
        <f t="shared" si="42"/>
        <v>*</v>
      </c>
      <c r="BT395" s="8" t="str">
        <f t="shared" si="43"/>
        <v/>
      </c>
    </row>
    <row r="396" spans="1:72">
      <c r="A396" s="47" t="str">
        <f t="shared" si="39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38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0"/>
        <v>Aderente</v>
      </c>
      <c r="BR396" s="19" t="str">
        <f t="shared" si="41"/>
        <v>*</v>
      </c>
      <c r="BS396" s="19" t="str">
        <f t="shared" si="42"/>
        <v>*</v>
      </c>
      <c r="BT396" s="8" t="str">
        <f t="shared" si="43"/>
        <v/>
      </c>
    </row>
    <row r="397" spans="1:72">
      <c r="A397" s="47" t="str">
        <f t="shared" si="39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38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0"/>
        <v>Aderente</v>
      </c>
      <c r="BR397" s="19" t="str">
        <f t="shared" si="41"/>
        <v>*</v>
      </c>
      <c r="BS397" s="19" t="str">
        <f t="shared" si="42"/>
        <v>*</v>
      </c>
      <c r="BT397" s="8" t="str">
        <f t="shared" si="43"/>
        <v/>
      </c>
    </row>
    <row r="398" spans="1:72">
      <c r="A398" s="47" t="str">
        <f t="shared" si="39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38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0"/>
        <v>Aderente</v>
      </c>
      <c r="BR398" s="19" t="str">
        <f t="shared" si="41"/>
        <v>*</v>
      </c>
      <c r="BS398" s="19" t="str">
        <f t="shared" si="42"/>
        <v>*</v>
      </c>
      <c r="BT398" s="8" t="str">
        <f t="shared" si="43"/>
        <v/>
      </c>
    </row>
    <row r="399" spans="1:72">
      <c r="A399" s="47" t="str">
        <f t="shared" si="39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38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0"/>
        <v>Aderente</v>
      </c>
      <c r="BR399" s="19" t="str">
        <f t="shared" si="41"/>
        <v>*</v>
      </c>
      <c r="BS399" s="19" t="str">
        <f t="shared" si="42"/>
        <v>*</v>
      </c>
      <c r="BT399" s="8" t="str">
        <f t="shared" si="43"/>
        <v/>
      </c>
    </row>
    <row r="400" spans="1:72">
      <c r="A400" s="47" t="str">
        <f t="shared" si="39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38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>
      <c r="A401" s="47" t="str">
        <f t="shared" si="39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38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>
      <c r="A402" s="47" t="str">
        <f t="shared" si="39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38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>
      <c r="A403" s="47" t="str">
        <f t="shared" si="39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38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>
      <c r="A404" s="47" t="str">
        <f t="shared" si="39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38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>
      <c r="A405" s="47" t="str">
        <f t="shared" si="39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38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>
      <c r="A406" s="47" t="str">
        <f t="shared" si="39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38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>
      <c r="A407" s="47" t="str">
        <f t="shared" si="39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38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>
      <c r="A408" s="47" t="str">
        <f t="shared" si="39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38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>
      <c r="A409" s="47" t="str">
        <f t="shared" si="39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38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>
      <c r="A410" s="47" t="str">
        <f t="shared" si="39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38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>
      <c r="A411" s="47" t="str">
        <f t="shared" si="39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38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>
      <c r="A412" s="47" t="str">
        <f t="shared" si="39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38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>
      <c r="A413" s="47" t="str">
        <f t="shared" si="39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38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>
      <c r="A414" s="47" t="str">
        <f t="shared" si="39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38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>
      <c r="A415" s="47" t="str">
        <f t="shared" si="39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38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>
      <c r="A416" s="47" t="str">
        <f t="shared" si="39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38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>
      <c r="A417" s="47" t="str">
        <f t="shared" si="39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38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>
      <c r="A418" s="47" t="str">
        <f t="shared" si="39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38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>
      <c r="A419" s="47" t="str">
        <f t="shared" si="39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38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>
      <c r="A420" s="47" t="str">
        <f t="shared" si="39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38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>
      <c r="A421" s="47" t="str">
        <f t="shared" si="39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38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>
      <c r="A422" s="47" t="str">
        <f t="shared" si="39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38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>
      <c r="A423" s="47" t="str">
        <f t="shared" si="39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38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>
      <c r="A424" s="47" t="str">
        <f t="shared" si="39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38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>
      <c r="A425" s="47" t="str">
        <f t="shared" si="39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38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>
      <c r="A426" s="47" t="str">
        <f t="shared" si="39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38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>
      <c r="A427" s="47" t="str">
        <f t="shared" si="39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38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>
      <c r="A428" s="47" t="str">
        <f t="shared" si="39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38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>
      <c r="A429" s="47" t="str">
        <f t="shared" si="39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38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>
      <c r="A430" s="47" t="str">
        <f t="shared" si="39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38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>
      <c r="A431" s="47" t="str">
        <f t="shared" si="39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38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>
      <c r="A432" s="47" t="str">
        <f t="shared" si="39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38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>
      <c r="A433" s="47" t="str">
        <f t="shared" si="39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38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>
      <c r="A434" s="47" t="str">
        <f t="shared" si="39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38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>
      <c r="A435" s="47" t="str">
        <f t="shared" si="39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38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>
      <c r="A436" s="47" t="str">
        <f t="shared" si="39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38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>
      <c r="A437" s="47" t="str">
        <f t="shared" si="39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38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>
      <c r="A438" s="47" t="str">
        <f t="shared" si="39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38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>
      <c r="A439" s="47" t="str">
        <f t="shared" si="39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38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>
      <c r="A440" s="47" t="str">
        <f t="shared" si="39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38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>
      <c r="A441" s="47" t="str">
        <f t="shared" si="39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38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>
      <c r="A442" s="47" t="str">
        <f t="shared" si="39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38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>
      <c r="A443" s="47" t="str">
        <f t="shared" si="39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38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>
      <c r="A444" s="47" t="str">
        <f t="shared" si="39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38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>
      <c r="A445" s="47" t="str">
        <f t="shared" si="39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38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>
      <c r="A446" s="47" t="str">
        <f t="shared" si="39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38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>
      <c r="A447" s="47" t="str">
        <f t="shared" si="39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38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>
      <c r="A448" s="47" t="str">
        <f t="shared" si="39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38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>
      <c r="A449" s="47" t="str">
        <f t="shared" si="39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38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>
      <c r="A450" s="47" t="str">
        <f t="shared" si="39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38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>
      <c r="A451" s="47" t="str">
        <f t="shared" si="39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38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>
      <c r="A452" s="47" t="str">
        <f t="shared" si="39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38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>
      <c r="A453" s="47" t="str">
        <f t="shared" si="39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38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>
      <c r="A454" s="47" t="str">
        <f t="shared" si="39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38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>
      <c r="A455" s="47" t="str">
        <f t="shared" si="39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4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0"/>
        <v>Aderente</v>
      </c>
      <c r="BR455" s="19" t="str">
        <f t="shared" si="41"/>
        <v>*</v>
      </c>
      <c r="BS455" s="19" t="str">
        <f t="shared" si="42"/>
        <v>*</v>
      </c>
      <c r="BT455" s="8" t="str">
        <f t="shared" si="43"/>
        <v/>
      </c>
    </row>
    <row r="456" spans="1:72">
      <c r="A456" s="47" t="str">
        <f t="shared" ref="A456:A519" si="45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4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46">IF(AND(BR456&lt;1,BS456&lt;1),"Produção e Intervalo",IF(BR456&lt;1,"Intervalo",IF(BS456&lt;1,"Produção","Aderente")))</f>
        <v>Aderente</v>
      </c>
      <c r="BR456" s="19" t="str">
        <f t="shared" ref="BR456:BR519" si="47">IF(OR(B456="",F456=""),"*",AY456/P456)</f>
        <v>*</v>
      </c>
      <c r="BS456" s="19" t="str">
        <f t="shared" ref="BS456:BS519" si="48">IF(OR(B456="",F456=""),"*",BA456/Q456)</f>
        <v>*</v>
      </c>
      <c r="BT456" s="8" t="str">
        <f t="shared" ref="BT456:BT519" si="49">IF(BN456="","",SUBSTITUTE(BM456," ","")&amp;SUBSTITUTE(BN456," ",""))</f>
        <v/>
      </c>
    </row>
    <row r="457" spans="1:72">
      <c r="A457" s="47" t="str">
        <f t="shared" si="45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4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8" t="str">
        <f t="shared" si="49"/>
        <v/>
      </c>
    </row>
    <row r="458" spans="1:72">
      <c r="A458" s="47" t="str">
        <f t="shared" si="45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4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46"/>
        <v>Aderente</v>
      </c>
      <c r="BR458" s="19" t="str">
        <f t="shared" si="47"/>
        <v>*</v>
      </c>
      <c r="BS458" s="19" t="str">
        <f t="shared" si="48"/>
        <v>*</v>
      </c>
      <c r="BT458" s="8" t="str">
        <f t="shared" si="49"/>
        <v/>
      </c>
    </row>
    <row r="459" spans="1:72">
      <c r="A459" s="47" t="str">
        <f t="shared" si="45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4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46"/>
        <v>Aderente</v>
      </c>
      <c r="BR459" s="19" t="str">
        <f t="shared" si="47"/>
        <v>*</v>
      </c>
      <c r="BS459" s="19" t="str">
        <f t="shared" si="48"/>
        <v>*</v>
      </c>
      <c r="BT459" s="8" t="str">
        <f t="shared" si="49"/>
        <v/>
      </c>
    </row>
    <row r="460" spans="1:72">
      <c r="A460" s="47" t="str">
        <f t="shared" si="45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4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46"/>
        <v>Aderente</v>
      </c>
      <c r="BR460" s="19" t="str">
        <f t="shared" si="47"/>
        <v>*</v>
      </c>
      <c r="BS460" s="19" t="str">
        <f t="shared" si="48"/>
        <v>*</v>
      </c>
      <c r="BT460" s="8" t="str">
        <f t="shared" si="49"/>
        <v/>
      </c>
    </row>
    <row r="461" spans="1:72">
      <c r="A461" s="47" t="str">
        <f t="shared" si="45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4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8" t="str">
        <f t="shared" si="49"/>
        <v/>
      </c>
    </row>
    <row r="462" spans="1:72">
      <c r="A462" s="47" t="str">
        <f t="shared" si="45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4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8" t="str">
        <f t="shared" si="49"/>
        <v/>
      </c>
    </row>
    <row r="463" spans="1:72">
      <c r="A463" s="47" t="str">
        <f t="shared" si="45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4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46"/>
        <v>Aderente</v>
      </c>
      <c r="BR463" s="19" t="str">
        <f t="shared" si="47"/>
        <v>*</v>
      </c>
      <c r="BS463" s="19" t="str">
        <f t="shared" si="48"/>
        <v>*</v>
      </c>
      <c r="BT463" s="8" t="str">
        <f t="shared" si="49"/>
        <v/>
      </c>
    </row>
    <row r="464" spans="1:72">
      <c r="A464" s="47" t="str">
        <f t="shared" si="45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4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>
      <c r="A465" s="47" t="str">
        <f t="shared" si="45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4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>
      <c r="A466" s="47" t="str">
        <f t="shared" si="45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4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>
      <c r="A467" s="47" t="str">
        <f t="shared" si="45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4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>
      <c r="A468" s="47" t="str">
        <f t="shared" si="45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4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>
      <c r="A469" s="47" t="str">
        <f t="shared" si="45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4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>
      <c r="A470" s="47" t="str">
        <f t="shared" si="45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4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>
      <c r="A471" s="47" t="str">
        <f t="shared" si="45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4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>
      <c r="A472" s="47" t="str">
        <f t="shared" si="45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4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>
      <c r="A473" s="47" t="str">
        <f t="shared" si="45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4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>
      <c r="A474" s="47" t="str">
        <f t="shared" si="45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4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>
      <c r="A475" s="47" t="str">
        <f t="shared" si="45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4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>
      <c r="A476" s="47" t="str">
        <f t="shared" si="45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4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>
      <c r="A477" s="47" t="str">
        <f t="shared" si="45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4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>
      <c r="A478" s="47" t="str">
        <f t="shared" si="45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4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>
      <c r="A479" s="47" t="str">
        <f t="shared" si="45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4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>
      <c r="A480" s="47" t="str">
        <f t="shared" si="45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4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>
      <c r="A481" s="47" t="str">
        <f t="shared" si="45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4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>
      <c r="A482" s="47" t="str">
        <f t="shared" si="45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4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>
      <c r="A483" s="47" t="str">
        <f t="shared" si="45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4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>
      <c r="A484" s="47" t="str">
        <f t="shared" si="45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4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>
      <c r="A485" s="47" t="str">
        <f t="shared" si="45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4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>
      <c r="A486" s="47" t="str">
        <f t="shared" si="45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4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>
      <c r="A487" s="47" t="str">
        <f t="shared" si="45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4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>
      <c r="A488" s="47" t="str">
        <f t="shared" si="45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4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>
      <c r="A489" s="47" t="str">
        <f t="shared" si="45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4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>
      <c r="A490" s="47" t="str">
        <f t="shared" si="45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4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>
      <c r="A491" s="47" t="str">
        <f t="shared" si="45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4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>
      <c r="A492" s="47" t="str">
        <f t="shared" si="45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4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>
      <c r="A493" s="47" t="str">
        <f t="shared" si="45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4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>
      <c r="A494" s="47" t="str">
        <f t="shared" si="45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4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>
      <c r="A495" s="47" t="str">
        <f t="shared" si="45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4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>
      <c r="A496" s="47" t="str">
        <f t="shared" si="45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4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>
      <c r="A497" s="47" t="str">
        <f t="shared" si="45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4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>
      <c r="A498" s="47" t="str">
        <f t="shared" si="45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4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>
      <c r="A499" s="47" t="str">
        <f t="shared" si="45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4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>
      <c r="A500" s="47" t="str">
        <f t="shared" si="45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4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>
      <c r="A501" s="47" t="str">
        <f t="shared" si="45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4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>
      <c r="A502" s="47" t="str">
        <f t="shared" si="45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4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>
      <c r="A503" s="47" t="str">
        <f t="shared" si="45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4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>
      <c r="A504" s="47" t="str">
        <f t="shared" si="45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4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>
      <c r="A505" s="47" t="str">
        <f t="shared" si="45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4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>
      <c r="A506" s="47" t="str">
        <f t="shared" si="45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4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>
      <c r="A507" s="47" t="str">
        <f t="shared" si="45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4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>
      <c r="A508" s="47" t="str">
        <f t="shared" si="45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4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>
      <c r="A509" s="47" t="str">
        <f t="shared" si="45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4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>
      <c r="A510" s="47" t="str">
        <f t="shared" si="45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4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>
      <c r="A511" s="47" t="str">
        <f t="shared" si="45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4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>
      <c r="A512" s="47" t="str">
        <f t="shared" si="45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4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>
      <c r="A513" s="47" t="str">
        <f t="shared" si="45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4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>
      <c r="A514" s="47" t="str">
        <f t="shared" si="45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4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>
      <c r="A515" s="47" t="str">
        <f t="shared" si="45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4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>
      <c r="A516" s="47" t="str">
        <f t="shared" si="45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4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>
      <c r="A517" s="47" t="str">
        <f t="shared" si="45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4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>
      <c r="A518" s="47" t="str">
        <f t="shared" si="45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4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>
      <c r="A519" s="47" t="str">
        <f t="shared" si="45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0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46"/>
        <v>Aderente</v>
      </c>
      <c r="BR519" s="19" t="str">
        <f t="shared" si="47"/>
        <v>*</v>
      </c>
      <c r="BS519" s="19" t="str">
        <f t="shared" si="48"/>
        <v>*</v>
      </c>
      <c r="BT519" s="8" t="str">
        <f t="shared" si="49"/>
        <v/>
      </c>
    </row>
    <row r="520" spans="1:72">
      <c r="A520" s="47" t="str">
        <f t="shared" ref="A520:A583" si="51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0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2">IF(AND(BR520&lt;1,BS520&lt;1),"Produção e Intervalo",IF(BR520&lt;1,"Intervalo",IF(BS520&lt;1,"Produção","Aderente")))</f>
        <v>Aderente</v>
      </c>
      <c r="BR520" s="19" t="str">
        <f t="shared" ref="BR520:BR583" si="53">IF(OR(B520="",F520=""),"*",AY520/P520)</f>
        <v>*</v>
      </c>
      <c r="BS520" s="19" t="str">
        <f t="shared" ref="BS520:BS583" si="54">IF(OR(B520="",F520=""),"*",BA520/Q520)</f>
        <v>*</v>
      </c>
      <c r="BT520" s="8" t="str">
        <f t="shared" ref="BT520:BT583" si="55">IF(BN520="","",SUBSTITUTE(BM520," ","")&amp;SUBSTITUTE(BN520," ",""))</f>
        <v/>
      </c>
    </row>
    <row r="521" spans="1:72">
      <c r="A521" s="47" t="str">
        <f t="shared" si="51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0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8" t="str">
        <f t="shared" si="55"/>
        <v/>
      </c>
    </row>
    <row r="522" spans="1:72">
      <c r="A522" s="47" t="str">
        <f t="shared" si="51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0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2"/>
        <v>Aderente</v>
      </c>
      <c r="BR522" s="19" t="str">
        <f t="shared" si="53"/>
        <v>*</v>
      </c>
      <c r="BS522" s="19" t="str">
        <f t="shared" si="54"/>
        <v>*</v>
      </c>
      <c r="BT522" s="8" t="str">
        <f t="shared" si="55"/>
        <v/>
      </c>
    </row>
    <row r="523" spans="1:72">
      <c r="A523" s="47" t="str">
        <f t="shared" si="51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0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2"/>
        <v>Aderente</v>
      </c>
      <c r="BR523" s="19" t="str">
        <f t="shared" si="53"/>
        <v>*</v>
      </c>
      <c r="BS523" s="19" t="str">
        <f t="shared" si="54"/>
        <v>*</v>
      </c>
      <c r="BT523" s="8" t="str">
        <f t="shared" si="55"/>
        <v/>
      </c>
    </row>
    <row r="524" spans="1:72">
      <c r="A524" s="47" t="str">
        <f t="shared" si="51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0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2"/>
        <v>Aderente</v>
      </c>
      <c r="BR524" s="19" t="str">
        <f t="shared" si="53"/>
        <v>*</v>
      </c>
      <c r="BS524" s="19" t="str">
        <f t="shared" si="54"/>
        <v>*</v>
      </c>
      <c r="BT524" s="8" t="str">
        <f t="shared" si="55"/>
        <v/>
      </c>
    </row>
    <row r="525" spans="1:72">
      <c r="A525" s="47" t="str">
        <f t="shared" si="51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0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2"/>
        <v>Aderente</v>
      </c>
      <c r="BR525" s="19" t="str">
        <f t="shared" si="53"/>
        <v>*</v>
      </c>
      <c r="BS525" s="19" t="str">
        <f t="shared" si="54"/>
        <v>*</v>
      </c>
      <c r="BT525" s="8" t="str">
        <f t="shared" si="55"/>
        <v/>
      </c>
    </row>
    <row r="526" spans="1:72">
      <c r="A526" s="47" t="str">
        <f t="shared" si="51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0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2"/>
        <v>Aderente</v>
      </c>
      <c r="BR526" s="19" t="str">
        <f t="shared" si="53"/>
        <v>*</v>
      </c>
      <c r="BS526" s="19" t="str">
        <f t="shared" si="54"/>
        <v>*</v>
      </c>
      <c r="BT526" s="8" t="str">
        <f t="shared" si="55"/>
        <v/>
      </c>
    </row>
    <row r="527" spans="1:72">
      <c r="A527" s="47" t="str">
        <f t="shared" si="51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0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2"/>
        <v>Aderente</v>
      </c>
      <c r="BR527" s="19" t="str">
        <f t="shared" si="53"/>
        <v>*</v>
      </c>
      <c r="BS527" s="19" t="str">
        <f t="shared" si="54"/>
        <v>*</v>
      </c>
      <c r="BT527" s="8" t="str">
        <f t="shared" si="55"/>
        <v/>
      </c>
    </row>
    <row r="528" spans="1:72">
      <c r="A528" s="47" t="str">
        <f t="shared" si="51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0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>
      <c r="A529" s="47" t="str">
        <f t="shared" si="51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0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>
      <c r="A530" s="47" t="str">
        <f t="shared" si="51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0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>
      <c r="A531" s="47" t="str">
        <f t="shared" si="51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0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>
      <c r="A532" s="47" t="str">
        <f t="shared" si="51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0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>
      <c r="A533" s="47" t="str">
        <f t="shared" si="51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0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>
      <c r="A534" s="47" t="str">
        <f t="shared" si="51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0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>
      <c r="A535" s="47" t="str">
        <f t="shared" si="51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0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>
      <c r="A536" s="47" t="str">
        <f t="shared" si="51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0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>
      <c r="A537" s="47" t="str">
        <f t="shared" si="51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0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>
      <c r="A538" s="47" t="str">
        <f t="shared" si="51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0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>
      <c r="A539" s="47" t="str">
        <f t="shared" si="51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0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>
      <c r="A540" s="47" t="str">
        <f t="shared" si="51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0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>
      <c r="A541" s="47" t="str">
        <f t="shared" si="51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0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>
      <c r="A542" s="47" t="str">
        <f t="shared" si="51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0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>
      <c r="A543" s="47" t="str">
        <f t="shared" si="51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0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>
      <c r="A544" s="47" t="str">
        <f t="shared" si="51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0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>
      <c r="A545" s="47" t="str">
        <f t="shared" si="51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0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>
      <c r="A546" s="47" t="str">
        <f t="shared" si="51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0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>
      <c r="A547" s="47" t="str">
        <f t="shared" si="51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0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>
      <c r="A548" s="47" t="str">
        <f t="shared" si="51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0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>
      <c r="A549" s="47" t="str">
        <f t="shared" si="51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0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>
      <c r="A550" s="47" t="str">
        <f t="shared" si="51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0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>
      <c r="A551" s="47" t="str">
        <f t="shared" si="51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0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>
      <c r="A552" s="47" t="str">
        <f t="shared" si="51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0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>
      <c r="A553" s="47" t="str">
        <f t="shared" si="51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0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>
      <c r="A554" s="47" t="str">
        <f t="shared" si="51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0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>
      <c r="A555" s="47" t="str">
        <f t="shared" si="51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0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>
      <c r="A556" s="47" t="str">
        <f t="shared" si="51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0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>
      <c r="A557" s="47" t="str">
        <f t="shared" si="51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0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>
      <c r="A558" s="47" t="str">
        <f t="shared" si="51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0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>
      <c r="A559" s="47" t="str">
        <f t="shared" si="51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0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>
      <c r="A560" s="47" t="str">
        <f t="shared" si="51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0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>
      <c r="A561" s="47" t="str">
        <f t="shared" si="51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0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>
      <c r="A562" s="47" t="str">
        <f t="shared" si="51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0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>
      <c r="A563" s="47" t="str">
        <f t="shared" si="51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0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>
      <c r="A564" s="47" t="str">
        <f t="shared" si="51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0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>
      <c r="A565" s="47" t="str">
        <f t="shared" si="51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0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>
      <c r="A566" s="47" t="str">
        <f t="shared" si="51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0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>
      <c r="A567" s="47" t="str">
        <f t="shared" si="51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0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>
      <c r="A568" s="47" t="str">
        <f t="shared" si="51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0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>
      <c r="A569" s="47" t="str">
        <f t="shared" si="51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0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>
      <c r="A570" s="47" t="str">
        <f t="shared" si="51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0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>
      <c r="A571" s="47" t="str">
        <f t="shared" si="51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0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>
      <c r="A572" s="47" t="str">
        <f t="shared" si="51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0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>
      <c r="A573" s="47" t="str">
        <f t="shared" si="51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0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>
      <c r="A574" s="47" t="str">
        <f t="shared" si="51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0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>
      <c r="A575" s="47" t="str">
        <f t="shared" si="51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0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>
      <c r="A576" s="47" t="str">
        <f t="shared" si="51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0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>
      <c r="A577" s="47" t="str">
        <f t="shared" si="51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0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>
      <c r="A578" s="47" t="str">
        <f t="shared" si="51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0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>
      <c r="A579" s="47" t="str">
        <f t="shared" si="51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0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>
      <c r="A580" s="47" t="str">
        <f t="shared" si="51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0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>
      <c r="A581" s="47" t="str">
        <f t="shared" si="51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0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>
      <c r="A582" s="47" t="str">
        <f t="shared" si="51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0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>
      <c r="A583" s="47" t="str">
        <f t="shared" si="51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56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2"/>
        <v>Aderente</v>
      </c>
      <c r="BR583" s="19" t="str">
        <f t="shared" si="53"/>
        <v>*</v>
      </c>
      <c r="BS583" s="19" t="str">
        <f t="shared" si="54"/>
        <v>*</v>
      </c>
      <c r="BT583" s="8" t="str">
        <f t="shared" si="55"/>
        <v/>
      </c>
    </row>
    <row r="584" spans="1:72">
      <c r="A584" s="47" t="str">
        <f t="shared" ref="A584:A647" si="57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56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58">IF(AND(BR584&lt;1,BS584&lt;1),"Produção e Intervalo",IF(BR584&lt;1,"Intervalo",IF(BS584&lt;1,"Produção","Aderente")))</f>
        <v>Aderente</v>
      </c>
      <c r="BR584" s="19" t="str">
        <f t="shared" ref="BR584:BR647" si="59">IF(OR(B584="",F584=""),"*",AY584/P584)</f>
        <v>*</v>
      </c>
      <c r="BS584" s="19" t="str">
        <f t="shared" ref="BS584:BS647" si="60">IF(OR(B584="",F584=""),"*",BA584/Q584)</f>
        <v>*</v>
      </c>
      <c r="BT584" s="8" t="str">
        <f t="shared" ref="BT584:BT647" si="61">IF(BN584="","",SUBSTITUTE(BM584," ","")&amp;SUBSTITUTE(BN584," ",""))</f>
        <v/>
      </c>
    </row>
    <row r="585" spans="1:72">
      <c r="A585" s="47" t="str">
        <f t="shared" si="57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56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58"/>
        <v>Aderente</v>
      </c>
      <c r="BR585" s="19" t="str">
        <f t="shared" si="59"/>
        <v>*</v>
      </c>
      <c r="BS585" s="19" t="str">
        <f t="shared" si="60"/>
        <v>*</v>
      </c>
      <c r="BT585" s="8" t="str">
        <f t="shared" si="61"/>
        <v/>
      </c>
    </row>
    <row r="586" spans="1:72">
      <c r="A586" s="47" t="str">
        <f t="shared" si="57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56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58"/>
        <v>Aderente</v>
      </c>
      <c r="BR586" s="19" t="str">
        <f t="shared" si="59"/>
        <v>*</v>
      </c>
      <c r="BS586" s="19" t="str">
        <f t="shared" si="60"/>
        <v>*</v>
      </c>
      <c r="BT586" s="8" t="str">
        <f t="shared" si="61"/>
        <v/>
      </c>
    </row>
    <row r="587" spans="1:72">
      <c r="A587" s="47" t="str">
        <f t="shared" si="57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56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58"/>
        <v>Aderente</v>
      </c>
      <c r="BR587" s="19" t="str">
        <f t="shared" si="59"/>
        <v>*</v>
      </c>
      <c r="BS587" s="19" t="str">
        <f t="shared" si="60"/>
        <v>*</v>
      </c>
      <c r="BT587" s="8" t="str">
        <f t="shared" si="61"/>
        <v/>
      </c>
    </row>
    <row r="588" spans="1:72">
      <c r="A588" s="47" t="str">
        <f t="shared" si="57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56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58"/>
        <v>Aderente</v>
      </c>
      <c r="BR588" s="19" t="str">
        <f t="shared" si="59"/>
        <v>*</v>
      </c>
      <c r="BS588" s="19" t="str">
        <f t="shared" si="60"/>
        <v>*</v>
      </c>
      <c r="BT588" s="8" t="str">
        <f t="shared" si="61"/>
        <v/>
      </c>
    </row>
    <row r="589" spans="1:72">
      <c r="A589" s="47" t="str">
        <f t="shared" si="57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56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58"/>
        <v>Aderente</v>
      </c>
      <c r="BR589" s="19" t="str">
        <f t="shared" si="59"/>
        <v>*</v>
      </c>
      <c r="BS589" s="19" t="str">
        <f t="shared" si="60"/>
        <v>*</v>
      </c>
      <c r="BT589" s="8" t="str">
        <f t="shared" si="61"/>
        <v/>
      </c>
    </row>
    <row r="590" spans="1:72">
      <c r="A590" s="47" t="str">
        <f t="shared" si="57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56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8" t="str">
        <f t="shared" si="61"/>
        <v/>
      </c>
    </row>
    <row r="591" spans="1:72">
      <c r="A591" s="47" t="str">
        <f t="shared" si="57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56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8" t="str">
        <f t="shared" si="61"/>
        <v/>
      </c>
    </row>
    <row r="592" spans="1:72">
      <c r="A592" s="47" t="str">
        <f t="shared" si="57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56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>
      <c r="A593" s="47" t="str">
        <f t="shared" si="57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56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>
      <c r="A594" s="47" t="str">
        <f t="shared" si="57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56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>
      <c r="A595" s="47" t="str">
        <f t="shared" si="57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56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>
      <c r="A596" s="47" t="str">
        <f t="shared" si="57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56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>
      <c r="A597" s="47" t="str">
        <f t="shared" si="57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56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>
      <c r="A598" s="47" t="str">
        <f t="shared" si="57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56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>
      <c r="A599" s="47" t="str">
        <f t="shared" si="57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56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>
      <c r="A600" s="47" t="str">
        <f t="shared" si="57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56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>
      <c r="A601" s="47" t="str">
        <f t="shared" si="57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56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>
      <c r="A602" s="47" t="str">
        <f t="shared" si="57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56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>
      <c r="A603" s="47" t="str">
        <f t="shared" si="57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56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>
      <c r="A604" s="47" t="str">
        <f t="shared" si="57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56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>
      <c r="A605" s="47" t="str">
        <f t="shared" si="57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56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>
      <c r="A606" s="47" t="str">
        <f t="shared" si="57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56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>
      <c r="A607" s="47" t="str">
        <f t="shared" si="57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56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>
      <c r="A608" s="47" t="str">
        <f t="shared" si="57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56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>
      <c r="A609" s="47" t="str">
        <f t="shared" si="57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56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>
      <c r="A610" s="47" t="str">
        <f t="shared" si="57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56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>
      <c r="A611" s="47" t="str">
        <f t="shared" si="57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56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>
      <c r="A612" s="47" t="str">
        <f t="shared" si="57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56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>
      <c r="A613" s="47" t="str">
        <f t="shared" si="57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56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>
      <c r="A614" s="47" t="str">
        <f t="shared" si="57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56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>
      <c r="A615" s="47" t="str">
        <f t="shared" si="57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56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>
      <c r="A616" s="47" t="str">
        <f t="shared" si="57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56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>
      <c r="A617" s="47" t="str">
        <f t="shared" si="57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56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>
      <c r="A618" s="47" t="str">
        <f t="shared" si="57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56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>
      <c r="A619" s="47" t="str">
        <f t="shared" si="57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56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>
      <c r="A620" s="47" t="str">
        <f t="shared" si="57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56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>
      <c r="A621" s="47" t="str">
        <f t="shared" si="57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56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>
      <c r="A622" s="47" t="str">
        <f t="shared" si="57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56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>
      <c r="A623" s="47" t="str">
        <f t="shared" si="57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56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>
      <c r="A624" s="47" t="str">
        <f t="shared" si="57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56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>
      <c r="A625" s="47" t="str">
        <f t="shared" si="57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56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>
      <c r="A626" s="47" t="str">
        <f t="shared" si="57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56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>
      <c r="A627" s="47" t="str">
        <f t="shared" si="57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56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>
      <c r="A628" s="47" t="str">
        <f t="shared" si="57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56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>
      <c r="A629" s="47" t="str">
        <f t="shared" si="57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56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>
      <c r="A630" s="47" t="str">
        <f t="shared" si="57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56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>
      <c r="A631" s="47" t="str">
        <f t="shared" si="57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56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>
      <c r="A632" s="47" t="str">
        <f t="shared" si="57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56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>
      <c r="A633" s="47" t="str">
        <f t="shared" si="57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56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>
      <c r="A634" s="47" t="str">
        <f t="shared" si="57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56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>
      <c r="A635" s="47" t="str">
        <f t="shared" si="57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56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>
      <c r="A636" s="47" t="str">
        <f t="shared" si="57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56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>
      <c r="A637" s="47" t="str">
        <f t="shared" si="57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56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>
      <c r="A638" s="47" t="str">
        <f t="shared" si="57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56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>
      <c r="A639" s="47" t="str">
        <f t="shared" si="57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56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>
      <c r="A640" s="47" t="str">
        <f t="shared" si="57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56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>
      <c r="A641" s="47" t="str">
        <f t="shared" si="57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56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>
      <c r="A642" s="47" t="str">
        <f t="shared" si="57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56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>
      <c r="A643" s="47" t="str">
        <f t="shared" si="57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56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>
      <c r="A644" s="47" t="str">
        <f t="shared" si="57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56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>
      <c r="A645" s="47" t="str">
        <f t="shared" si="57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56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>
      <c r="A646" s="47" t="str">
        <f t="shared" si="57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56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>
      <c r="A647" s="47" t="str">
        <f t="shared" si="57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2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8" t="str">
        <f t="shared" si="61"/>
        <v/>
      </c>
    </row>
    <row r="648" spans="1:72">
      <c r="A648" s="47" t="str">
        <f t="shared" ref="A648:A711" si="63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2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4">IF(AND(BR648&lt;1,BS648&lt;1),"Produção e Intervalo",IF(BR648&lt;1,"Intervalo",IF(BS648&lt;1,"Produção","Aderente")))</f>
        <v>Aderente</v>
      </c>
      <c r="BR648" s="19" t="str">
        <f t="shared" ref="BR648:BR711" si="65">IF(OR(B648="",F648=""),"*",AY648/P648)</f>
        <v>*</v>
      </c>
      <c r="BS648" s="19" t="str">
        <f t="shared" ref="BS648:BS711" si="66">IF(OR(B648="",F648=""),"*",BA648/Q648)</f>
        <v>*</v>
      </c>
      <c r="BT648" s="8" t="str">
        <f t="shared" ref="BT648:BT711" si="67">IF(BN648="","",SUBSTITUTE(BM648," ","")&amp;SUBSTITUTE(BN648," ",""))</f>
        <v/>
      </c>
    </row>
    <row r="649" spans="1:72">
      <c r="A649" s="47" t="str">
        <f t="shared" si="63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2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4"/>
        <v>Aderente</v>
      </c>
      <c r="BR649" s="19" t="str">
        <f t="shared" si="65"/>
        <v>*</v>
      </c>
      <c r="BS649" s="19" t="str">
        <f t="shared" si="66"/>
        <v>*</v>
      </c>
      <c r="BT649" s="8" t="str">
        <f t="shared" si="67"/>
        <v/>
      </c>
    </row>
    <row r="650" spans="1:72">
      <c r="A650" s="47" t="str">
        <f t="shared" si="63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2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4"/>
        <v>Aderente</v>
      </c>
      <c r="BR650" s="19" t="str">
        <f t="shared" si="65"/>
        <v>*</v>
      </c>
      <c r="BS650" s="19" t="str">
        <f t="shared" si="66"/>
        <v>*</v>
      </c>
      <c r="BT650" s="8" t="str">
        <f t="shared" si="67"/>
        <v/>
      </c>
    </row>
    <row r="651" spans="1:72">
      <c r="A651" s="47" t="str">
        <f t="shared" si="63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2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4"/>
        <v>Aderente</v>
      </c>
      <c r="BR651" s="19" t="str">
        <f t="shared" si="65"/>
        <v>*</v>
      </c>
      <c r="BS651" s="19" t="str">
        <f t="shared" si="66"/>
        <v>*</v>
      </c>
      <c r="BT651" s="8" t="str">
        <f t="shared" si="67"/>
        <v/>
      </c>
    </row>
    <row r="652" spans="1:72">
      <c r="A652" s="47" t="str">
        <f t="shared" si="63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2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4"/>
        <v>Aderente</v>
      </c>
      <c r="BR652" s="19" t="str">
        <f t="shared" si="65"/>
        <v>*</v>
      </c>
      <c r="BS652" s="19" t="str">
        <f t="shared" si="66"/>
        <v>*</v>
      </c>
      <c r="BT652" s="8" t="str">
        <f t="shared" si="67"/>
        <v/>
      </c>
    </row>
    <row r="653" spans="1:72">
      <c r="A653" s="47" t="str">
        <f t="shared" si="63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2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4"/>
        <v>Aderente</v>
      </c>
      <c r="BR653" s="19" t="str">
        <f t="shared" si="65"/>
        <v>*</v>
      </c>
      <c r="BS653" s="19" t="str">
        <f t="shared" si="66"/>
        <v>*</v>
      </c>
      <c r="BT653" s="8" t="str">
        <f t="shared" si="67"/>
        <v/>
      </c>
    </row>
    <row r="654" spans="1:72">
      <c r="A654" s="47" t="str">
        <f t="shared" si="63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2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4"/>
        <v>Aderente</v>
      </c>
      <c r="BR654" s="19" t="str">
        <f t="shared" si="65"/>
        <v>*</v>
      </c>
      <c r="BS654" s="19" t="str">
        <f t="shared" si="66"/>
        <v>*</v>
      </c>
      <c r="BT654" s="8" t="str">
        <f t="shared" si="67"/>
        <v/>
      </c>
    </row>
    <row r="655" spans="1:72">
      <c r="A655" s="47" t="str">
        <f t="shared" si="63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2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4"/>
        <v>Aderente</v>
      </c>
      <c r="BR655" s="19" t="str">
        <f t="shared" si="65"/>
        <v>*</v>
      </c>
      <c r="BS655" s="19" t="str">
        <f t="shared" si="66"/>
        <v>*</v>
      </c>
      <c r="BT655" s="8" t="str">
        <f t="shared" si="67"/>
        <v/>
      </c>
    </row>
    <row r="656" spans="1:72">
      <c r="A656" s="47" t="str">
        <f t="shared" si="63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2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>
      <c r="A657" s="47" t="str">
        <f t="shared" si="63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2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>
      <c r="A658" s="47" t="str">
        <f t="shared" si="63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2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>
      <c r="A659" s="47" t="str">
        <f t="shared" si="63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2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>
      <c r="A660" s="47" t="str">
        <f t="shared" si="63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2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>
      <c r="A661" s="47" t="str">
        <f t="shared" si="63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2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>
      <c r="A662" s="47" t="str">
        <f t="shared" si="63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2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>
      <c r="A663" s="47" t="str">
        <f t="shared" si="63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2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>
      <c r="A664" s="47" t="str">
        <f t="shared" si="63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2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>
      <c r="A665" s="47" t="str">
        <f t="shared" si="63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2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>
      <c r="A666" s="47" t="str">
        <f t="shared" si="63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2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>
      <c r="A667" s="47" t="str">
        <f t="shared" si="63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2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>
      <c r="A668" s="47" t="str">
        <f t="shared" si="63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2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>
      <c r="A669" s="47" t="str">
        <f t="shared" si="63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2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>
      <c r="A670" s="47" t="str">
        <f t="shared" si="63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2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>
      <c r="A671" s="47" t="str">
        <f t="shared" si="63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2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>
      <c r="A672" s="47" t="str">
        <f t="shared" si="63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2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>
      <c r="A673" s="47" t="str">
        <f t="shared" si="63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2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>
      <c r="A674" s="47" t="str">
        <f t="shared" si="63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2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>
      <c r="A675" s="47" t="str">
        <f t="shared" si="63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2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>
      <c r="A676" s="47" t="str">
        <f t="shared" si="63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2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>
      <c r="A677" s="47" t="str">
        <f t="shared" si="63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2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>
      <c r="A678" s="47" t="str">
        <f t="shared" si="63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2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>
      <c r="A679" s="47" t="str">
        <f t="shared" si="63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2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>
      <c r="A680" s="47" t="str">
        <f t="shared" si="63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2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>
      <c r="A681" s="47" t="str">
        <f t="shared" si="63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2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>
      <c r="A682" s="47" t="str">
        <f t="shared" si="63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2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>
      <c r="A683" s="47" t="str">
        <f t="shared" si="63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2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>
      <c r="A684" s="47" t="str">
        <f t="shared" si="63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2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>
      <c r="A685" s="47" t="str">
        <f t="shared" si="63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2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>
      <c r="A686" s="47" t="str">
        <f t="shared" si="63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2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>
      <c r="A687" s="47" t="str">
        <f t="shared" si="63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2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>
      <c r="A688" s="47" t="str">
        <f t="shared" si="63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2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>
      <c r="A689" s="47" t="str">
        <f t="shared" si="63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2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>
      <c r="A690" s="47" t="str">
        <f t="shared" si="63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2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>
      <c r="A691" s="47" t="str">
        <f t="shared" si="63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2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>
      <c r="A692" s="47" t="str">
        <f t="shared" si="63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2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>
      <c r="A693" s="47" t="str">
        <f t="shared" si="63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2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>
      <c r="A694" s="47" t="str">
        <f t="shared" si="63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2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>
      <c r="A695" s="47" t="str">
        <f t="shared" si="63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2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>
      <c r="A696" s="47" t="str">
        <f t="shared" si="63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2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>
      <c r="A697" s="47" t="str">
        <f t="shared" si="63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2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>
      <c r="A698" s="47" t="str">
        <f t="shared" si="63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2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>
      <c r="A699" s="47" t="str">
        <f t="shared" si="63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2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>
      <c r="A700" s="47" t="str">
        <f t="shared" si="63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2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>
      <c r="A701" s="47" t="str">
        <f t="shared" si="63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2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>
      <c r="A702" s="47" t="str">
        <f t="shared" si="63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2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>
      <c r="A703" s="47" t="str">
        <f t="shared" si="63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2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>
      <c r="A704" s="47" t="str">
        <f t="shared" si="63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2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>
      <c r="A705" s="47" t="str">
        <f t="shared" si="63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2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>
      <c r="A706" s="47" t="str">
        <f t="shared" si="63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2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>
      <c r="A707" s="47" t="str">
        <f t="shared" si="63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2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>
      <c r="A708" s="47" t="str">
        <f t="shared" si="63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2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>
      <c r="A709" s="47" t="str">
        <f t="shared" si="63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2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>
      <c r="A710" s="47" t="str">
        <f t="shared" si="63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2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>
      <c r="A711" s="47" t="str">
        <f t="shared" si="63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68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4"/>
        <v>Aderente</v>
      </c>
      <c r="BR711" s="19" t="str">
        <f t="shared" si="65"/>
        <v>*</v>
      </c>
      <c r="BS711" s="19" t="str">
        <f t="shared" si="66"/>
        <v>*</v>
      </c>
      <c r="BT711" s="8" t="str">
        <f t="shared" si="67"/>
        <v/>
      </c>
    </row>
    <row r="712" spans="1:72">
      <c r="A712" s="47" t="str">
        <f t="shared" ref="A712:A775" si="69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68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0">IF(AND(BR712&lt;1,BS712&lt;1),"Produção e Intervalo",IF(BR712&lt;1,"Intervalo",IF(BS712&lt;1,"Produção","Aderente")))</f>
        <v>Aderente</v>
      </c>
      <c r="BR712" s="19" t="str">
        <f t="shared" ref="BR712:BR775" si="71">IF(OR(B712="",F712=""),"*",AY712/P712)</f>
        <v>*</v>
      </c>
      <c r="BS712" s="19" t="str">
        <f t="shared" ref="BS712:BS775" si="72">IF(OR(B712="",F712=""),"*",BA712/Q712)</f>
        <v>*</v>
      </c>
      <c r="BT712" s="8" t="str">
        <f t="shared" ref="BT712:BT775" si="73">IF(BN712="","",SUBSTITUTE(BM712," ","")&amp;SUBSTITUTE(BN712," ",""))</f>
        <v/>
      </c>
    </row>
    <row r="713" spans="1:72">
      <c r="A713" s="47" t="str">
        <f t="shared" si="69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68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0"/>
        <v>Aderente</v>
      </c>
      <c r="BR713" s="19" t="str">
        <f t="shared" si="71"/>
        <v>*</v>
      </c>
      <c r="BS713" s="19" t="str">
        <f t="shared" si="72"/>
        <v>*</v>
      </c>
      <c r="BT713" s="8" t="str">
        <f t="shared" si="73"/>
        <v/>
      </c>
    </row>
    <row r="714" spans="1:72">
      <c r="A714" s="47" t="str">
        <f t="shared" si="69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68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0"/>
        <v>Aderente</v>
      </c>
      <c r="BR714" s="19" t="str">
        <f t="shared" si="71"/>
        <v>*</v>
      </c>
      <c r="BS714" s="19" t="str">
        <f t="shared" si="72"/>
        <v>*</v>
      </c>
      <c r="BT714" s="8" t="str">
        <f t="shared" si="73"/>
        <v/>
      </c>
    </row>
    <row r="715" spans="1:72">
      <c r="A715" s="47" t="str">
        <f t="shared" si="69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68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0"/>
        <v>Aderente</v>
      </c>
      <c r="BR715" s="19" t="str">
        <f t="shared" si="71"/>
        <v>*</v>
      </c>
      <c r="BS715" s="19" t="str">
        <f t="shared" si="72"/>
        <v>*</v>
      </c>
      <c r="BT715" s="8" t="str">
        <f t="shared" si="73"/>
        <v/>
      </c>
    </row>
    <row r="716" spans="1:72">
      <c r="A716" s="47" t="str">
        <f t="shared" si="69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68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0"/>
        <v>Aderente</v>
      </c>
      <c r="BR716" s="19" t="str">
        <f t="shared" si="71"/>
        <v>*</v>
      </c>
      <c r="BS716" s="19" t="str">
        <f t="shared" si="72"/>
        <v>*</v>
      </c>
      <c r="BT716" s="8" t="str">
        <f t="shared" si="73"/>
        <v/>
      </c>
    </row>
    <row r="717" spans="1:72">
      <c r="A717" s="47" t="str">
        <f t="shared" si="69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68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0"/>
        <v>Aderente</v>
      </c>
      <c r="BR717" s="19" t="str">
        <f t="shared" si="71"/>
        <v>*</v>
      </c>
      <c r="BS717" s="19" t="str">
        <f t="shared" si="72"/>
        <v>*</v>
      </c>
      <c r="BT717" s="8" t="str">
        <f t="shared" si="73"/>
        <v/>
      </c>
    </row>
    <row r="718" spans="1:72">
      <c r="A718" s="47" t="str">
        <f t="shared" si="69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68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0"/>
        <v>Aderente</v>
      </c>
      <c r="BR718" s="19" t="str">
        <f t="shared" si="71"/>
        <v>*</v>
      </c>
      <c r="BS718" s="19" t="str">
        <f t="shared" si="72"/>
        <v>*</v>
      </c>
      <c r="BT718" s="8" t="str">
        <f t="shared" si="73"/>
        <v/>
      </c>
    </row>
    <row r="719" spans="1:72">
      <c r="A719" s="47" t="str">
        <f t="shared" si="69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68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0"/>
        <v>Aderente</v>
      </c>
      <c r="BR719" s="19" t="str">
        <f t="shared" si="71"/>
        <v>*</v>
      </c>
      <c r="BS719" s="19" t="str">
        <f t="shared" si="72"/>
        <v>*</v>
      </c>
      <c r="BT719" s="8" t="str">
        <f t="shared" si="73"/>
        <v/>
      </c>
    </row>
    <row r="720" spans="1:72">
      <c r="A720" s="47" t="str">
        <f t="shared" si="69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68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>
      <c r="A721" s="47" t="str">
        <f t="shared" si="69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68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>
      <c r="A722" s="47" t="str">
        <f t="shared" si="69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68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>
      <c r="A723" s="47" t="str">
        <f t="shared" si="69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68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>
      <c r="A724" s="47" t="str">
        <f t="shared" si="69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68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>
      <c r="A725" s="47" t="str">
        <f t="shared" si="69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68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>
      <c r="A726" s="47" t="str">
        <f t="shared" si="69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68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>
      <c r="A727" s="47" t="str">
        <f t="shared" si="69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68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>
      <c r="A728" s="47" t="str">
        <f t="shared" si="69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68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>
      <c r="A729" s="47" t="str">
        <f t="shared" si="69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68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>
      <c r="A730" s="47" t="str">
        <f t="shared" si="69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68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>
      <c r="A731" s="47" t="str">
        <f t="shared" si="69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68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>
      <c r="A732" s="47" t="str">
        <f t="shared" si="69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68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>
      <c r="A733" s="47" t="str">
        <f t="shared" si="69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68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>
      <c r="A734" s="47" t="str">
        <f t="shared" si="69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68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>
      <c r="A735" s="47" t="str">
        <f t="shared" si="69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68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>
      <c r="A736" s="47" t="str">
        <f t="shared" si="69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68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>
      <c r="A737" s="47" t="str">
        <f t="shared" si="69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68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>
      <c r="A738" s="47" t="str">
        <f t="shared" si="69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68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>
      <c r="A739" s="47" t="str">
        <f t="shared" si="69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68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>
      <c r="A740" s="47" t="str">
        <f t="shared" si="69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68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>
      <c r="A741" s="47" t="str">
        <f t="shared" si="69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68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>
      <c r="A742" s="47" t="str">
        <f t="shared" si="69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68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>
      <c r="A743" s="47" t="str">
        <f t="shared" si="69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68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>
      <c r="A744" s="47" t="str">
        <f t="shared" si="69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68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>
      <c r="A745" s="47" t="str">
        <f t="shared" si="69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68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>
      <c r="A746" s="47" t="str">
        <f t="shared" si="69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68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>
      <c r="A747" s="47" t="str">
        <f t="shared" si="69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68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>
      <c r="A748" s="47" t="str">
        <f t="shared" si="69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68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>
      <c r="A749" s="47" t="str">
        <f t="shared" si="69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68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>
      <c r="A750" s="47" t="str">
        <f t="shared" si="69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68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>
      <c r="A751" s="47" t="str">
        <f t="shared" si="69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68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>
      <c r="A752" s="47" t="str">
        <f t="shared" si="69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68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>
      <c r="A753" s="47" t="str">
        <f t="shared" si="69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68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>
      <c r="A754" s="47" t="str">
        <f t="shared" si="69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68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>
      <c r="A755" s="47" t="str">
        <f t="shared" si="69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68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>
      <c r="A756" s="47" t="str">
        <f t="shared" si="69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68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>
      <c r="A757" s="47" t="str">
        <f t="shared" si="69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68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>
      <c r="A758" s="47" t="str">
        <f t="shared" si="69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68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>
      <c r="A759" s="47" t="str">
        <f t="shared" si="69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68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>
      <c r="A760" s="47" t="str">
        <f t="shared" si="69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68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>
      <c r="A761" s="47" t="str">
        <f t="shared" si="69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68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>
      <c r="A762" s="47" t="str">
        <f t="shared" si="69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68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>
      <c r="A763" s="47" t="str">
        <f t="shared" si="69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68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>
      <c r="A764" s="47" t="str">
        <f t="shared" si="69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68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>
      <c r="A765" s="47" t="str">
        <f t="shared" si="69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68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>
      <c r="A766" s="47" t="str">
        <f t="shared" si="69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68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>
      <c r="A767" s="47" t="str">
        <f t="shared" si="69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68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>
      <c r="A768" s="47" t="str">
        <f t="shared" si="69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68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>
      <c r="A769" s="47" t="str">
        <f t="shared" si="69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68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>
      <c r="A770" s="47" t="str">
        <f t="shared" si="69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68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>
      <c r="A771" s="47" t="str">
        <f t="shared" si="69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68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>
      <c r="A772" s="47" t="str">
        <f t="shared" si="69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68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>
      <c r="A773" s="47" t="str">
        <f t="shared" si="69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68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>
      <c r="A774" s="47" t="str">
        <f t="shared" si="69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68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>
      <c r="A775" s="47" t="str">
        <f t="shared" si="69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4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0"/>
        <v>Aderente</v>
      </c>
      <c r="BR775" s="19" t="str">
        <f t="shared" si="71"/>
        <v>*</v>
      </c>
      <c r="BS775" s="19" t="str">
        <f t="shared" si="72"/>
        <v>*</v>
      </c>
      <c r="BT775" s="8" t="str">
        <f t="shared" si="73"/>
        <v/>
      </c>
    </row>
    <row r="776" spans="1:72">
      <c r="A776" s="47" t="str">
        <f t="shared" ref="A776:A839" si="75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4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76">IF(AND(BR776&lt;1,BS776&lt;1),"Produção e Intervalo",IF(BR776&lt;1,"Intervalo",IF(BS776&lt;1,"Produção","Aderente")))</f>
        <v>Aderente</v>
      </c>
      <c r="BR776" s="19" t="str">
        <f t="shared" ref="BR776:BR839" si="77">IF(OR(B776="",F776=""),"*",AY776/P776)</f>
        <v>*</v>
      </c>
      <c r="BS776" s="19" t="str">
        <f t="shared" ref="BS776:BS839" si="78">IF(OR(B776="",F776=""),"*",BA776/Q776)</f>
        <v>*</v>
      </c>
      <c r="BT776" s="8" t="str">
        <f t="shared" ref="BT776:BT839" si="79">IF(BN776="","",SUBSTITUTE(BM776," ","")&amp;SUBSTITUTE(BN776," ",""))</f>
        <v/>
      </c>
    </row>
    <row r="777" spans="1:72">
      <c r="A777" s="47" t="str">
        <f t="shared" si="75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4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76"/>
        <v>Aderente</v>
      </c>
      <c r="BR777" s="19" t="str">
        <f t="shared" si="77"/>
        <v>*</v>
      </c>
      <c r="BS777" s="19" t="str">
        <f t="shared" si="78"/>
        <v>*</v>
      </c>
      <c r="BT777" s="8" t="str">
        <f t="shared" si="79"/>
        <v/>
      </c>
    </row>
    <row r="778" spans="1:72">
      <c r="A778" s="47" t="str">
        <f t="shared" si="75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4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76"/>
        <v>Aderente</v>
      </c>
      <c r="BR778" s="19" t="str">
        <f t="shared" si="77"/>
        <v>*</v>
      </c>
      <c r="BS778" s="19" t="str">
        <f t="shared" si="78"/>
        <v>*</v>
      </c>
      <c r="BT778" s="8" t="str">
        <f t="shared" si="79"/>
        <v/>
      </c>
    </row>
    <row r="779" spans="1:72">
      <c r="A779" s="47" t="str">
        <f t="shared" si="75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4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76"/>
        <v>Aderente</v>
      </c>
      <c r="BR779" s="19" t="str">
        <f t="shared" si="77"/>
        <v>*</v>
      </c>
      <c r="BS779" s="19" t="str">
        <f t="shared" si="78"/>
        <v>*</v>
      </c>
      <c r="BT779" s="8" t="str">
        <f t="shared" si="79"/>
        <v/>
      </c>
    </row>
    <row r="780" spans="1:72">
      <c r="A780" s="47" t="str">
        <f t="shared" si="75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4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76"/>
        <v>Aderente</v>
      </c>
      <c r="BR780" s="19" t="str">
        <f t="shared" si="77"/>
        <v>*</v>
      </c>
      <c r="BS780" s="19" t="str">
        <f t="shared" si="78"/>
        <v>*</v>
      </c>
      <c r="BT780" s="8" t="str">
        <f t="shared" si="79"/>
        <v/>
      </c>
    </row>
    <row r="781" spans="1:72">
      <c r="A781" s="47" t="str">
        <f t="shared" si="75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4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76"/>
        <v>Aderente</v>
      </c>
      <c r="BR781" s="19" t="str">
        <f t="shared" si="77"/>
        <v>*</v>
      </c>
      <c r="BS781" s="19" t="str">
        <f t="shared" si="78"/>
        <v>*</v>
      </c>
      <c r="BT781" s="8" t="str">
        <f t="shared" si="79"/>
        <v/>
      </c>
    </row>
    <row r="782" spans="1:72">
      <c r="A782" s="47" t="str">
        <f t="shared" si="75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4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76"/>
        <v>Aderente</v>
      </c>
      <c r="BR782" s="19" t="str">
        <f t="shared" si="77"/>
        <v>*</v>
      </c>
      <c r="BS782" s="19" t="str">
        <f t="shared" si="78"/>
        <v>*</v>
      </c>
      <c r="BT782" s="8" t="str">
        <f t="shared" si="79"/>
        <v/>
      </c>
    </row>
    <row r="783" spans="1:72">
      <c r="A783" s="47" t="str">
        <f t="shared" si="75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4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76"/>
        <v>Aderente</v>
      </c>
      <c r="BR783" s="19" t="str">
        <f t="shared" si="77"/>
        <v>*</v>
      </c>
      <c r="BS783" s="19" t="str">
        <f t="shared" si="78"/>
        <v>*</v>
      </c>
      <c r="BT783" s="8" t="str">
        <f t="shared" si="79"/>
        <v/>
      </c>
    </row>
    <row r="784" spans="1:72">
      <c r="A784" s="47" t="str">
        <f t="shared" si="75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4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>
      <c r="A785" s="47" t="str">
        <f t="shared" si="75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4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>
      <c r="A786" s="47" t="str">
        <f t="shared" si="75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4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>
      <c r="A787" s="47" t="str">
        <f t="shared" si="75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4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>
      <c r="A788" s="47" t="str">
        <f t="shared" si="75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4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>
      <c r="A789" s="47" t="str">
        <f t="shared" si="75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4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>
      <c r="A790" s="47" t="str">
        <f t="shared" si="75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4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>
      <c r="A791" s="47" t="str">
        <f t="shared" si="75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4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>
      <c r="A792" s="47" t="str">
        <f t="shared" si="75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4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>
      <c r="A793" s="47" t="str">
        <f t="shared" si="75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4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>
      <c r="A794" s="47" t="str">
        <f t="shared" si="75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4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>
      <c r="A795" s="47" t="str">
        <f t="shared" si="75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4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>
      <c r="A796" s="47" t="str">
        <f t="shared" si="75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4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>
      <c r="A797" s="47" t="str">
        <f t="shared" si="75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4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>
      <c r="A798" s="47" t="str">
        <f t="shared" si="75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4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>
      <c r="A799" s="47" t="str">
        <f t="shared" si="75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4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>
      <c r="A800" s="47" t="str">
        <f t="shared" si="75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4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>
      <c r="A801" s="47" t="str">
        <f t="shared" si="75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4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>
      <c r="A802" s="47" t="str">
        <f t="shared" si="75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4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>
      <c r="A803" s="47" t="str">
        <f t="shared" si="75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4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>
      <c r="A804" s="47" t="str">
        <f t="shared" si="75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4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>
      <c r="A805" s="47" t="str">
        <f t="shared" si="75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4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>
      <c r="A806" s="47" t="str">
        <f t="shared" si="75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4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>
      <c r="A807" s="47" t="str">
        <f t="shared" si="75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4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>
      <c r="A808" s="47" t="str">
        <f t="shared" si="75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4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>
      <c r="A809" s="47" t="str">
        <f t="shared" si="75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4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>
      <c r="A810" s="47" t="str">
        <f t="shared" si="75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4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>
      <c r="A811" s="47" t="str">
        <f t="shared" si="75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4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>
      <c r="A812" s="47" t="str">
        <f t="shared" si="75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4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>
      <c r="A813" s="47" t="str">
        <f t="shared" si="75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4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>
      <c r="A814" s="47" t="str">
        <f t="shared" si="75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4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>
      <c r="A815" s="47" t="str">
        <f t="shared" si="75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4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>
      <c r="A816" s="47" t="str">
        <f t="shared" si="75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4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>
      <c r="A817" s="47" t="str">
        <f t="shared" si="75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4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>
      <c r="A818" s="47" t="str">
        <f t="shared" si="75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4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>
      <c r="A819" s="47" t="str">
        <f t="shared" si="75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4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>
      <c r="A820" s="47" t="str">
        <f t="shared" si="75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4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>
      <c r="A821" s="47" t="str">
        <f t="shared" si="75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4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>
      <c r="A822" s="47" t="str">
        <f t="shared" si="75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4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>
      <c r="A823" s="47" t="str">
        <f t="shared" si="75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4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>
      <c r="A824" s="47" t="str">
        <f t="shared" si="75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4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>
      <c r="A825" s="47" t="str">
        <f t="shared" si="75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4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>
      <c r="A826" s="47" t="str">
        <f t="shared" si="75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4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>
      <c r="A827" s="47" t="str">
        <f t="shared" si="75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4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>
      <c r="A828" s="47" t="str">
        <f t="shared" si="75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4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>
      <c r="A829" s="47" t="str">
        <f t="shared" si="75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4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>
      <c r="A830" s="47" t="str">
        <f t="shared" si="75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4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>
      <c r="A831" s="47" t="str">
        <f t="shared" si="75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4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>
      <c r="A832" s="47" t="str">
        <f t="shared" si="75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4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>
      <c r="A833" s="47" t="str">
        <f t="shared" si="75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4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>
      <c r="A834" s="47" t="str">
        <f t="shared" si="75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4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>
      <c r="A835" s="47" t="str">
        <f t="shared" si="75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4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>
      <c r="A836" s="47" t="str">
        <f t="shared" si="75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4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>
      <c r="A837" s="47" t="str">
        <f t="shared" si="75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4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>
      <c r="A838" s="47" t="str">
        <f t="shared" si="75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4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>
      <c r="A839" s="47" t="str">
        <f t="shared" si="75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0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76"/>
        <v>Aderente</v>
      </c>
      <c r="BR839" s="19" t="str">
        <f t="shared" si="77"/>
        <v>*</v>
      </c>
      <c r="BS839" s="19" t="str">
        <f t="shared" si="78"/>
        <v>*</v>
      </c>
      <c r="BT839" s="8" t="str">
        <f t="shared" si="79"/>
        <v/>
      </c>
    </row>
    <row r="840" spans="1:72">
      <c r="A840" s="47" t="str">
        <f t="shared" ref="A840:A903" si="81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0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2">IF(AND(BR840&lt;1,BS840&lt;1),"Produção e Intervalo",IF(BR840&lt;1,"Intervalo",IF(BS840&lt;1,"Produção","Aderente")))</f>
        <v>Aderente</v>
      </c>
      <c r="BR840" s="19" t="str">
        <f t="shared" ref="BR840:BR903" si="83">IF(OR(B840="",F840=""),"*",AY840/P840)</f>
        <v>*</v>
      </c>
      <c r="BS840" s="19" t="str">
        <f t="shared" ref="BS840:BS903" si="84">IF(OR(B840="",F840=""),"*",BA840/Q840)</f>
        <v>*</v>
      </c>
      <c r="BT840" s="8" t="str">
        <f t="shared" ref="BT840:BT903" si="85">IF(BN840="","",SUBSTITUTE(BM840," ","")&amp;SUBSTITUTE(BN840," ",""))</f>
        <v/>
      </c>
    </row>
    <row r="841" spans="1:72">
      <c r="A841" s="47" t="str">
        <f t="shared" si="81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0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2"/>
        <v>Aderente</v>
      </c>
      <c r="BR841" s="19" t="str">
        <f t="shared" si="83"/>
        <v>*</v>
      </c>
      <c r="BS841" s="19" t="str">
        <f t="shared" si="84"/>
        <v>*</v>
      </c>
      <c r="BT841" s="8" t="str">
        <f t="shared" si="85"/>
        <v/>
      </c>
    </row>
    <row r="842" spans="1:72">
      <c r="A842" s="47" t="str">
        <f t="shared" si="81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0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2"/>
        <v>Aderente</v>
      </c>
      <c r="BR842" s="19" t="str">
        <f t="shared" si="83"/>
        <v>*</v>
      </c>
      <c r="BS842" s="19" t="str">
        <f t="shared" si="84"/>
        <v>*</v>
      </c>
      <c r="BT842" s="8" t="str">
        <f t="shared" si="85"/>
        <v/>
      </c>
    </row>
    <row r="843" spans="1:72">
      <c r="A843" s="47" t="str">
        <f t="shared" si="81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0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2"/>
        <v>Aderente</v>
      </c>
      <c r="BR843" s="19" t="str">
        <f t="shared" si="83"/>
        <v>*</v>
      </c>
      <c r="BS843" s="19" t="str">
        <f t="shared" si="84"/>
        <v>*</v>
      </c>
      <c r="BT843" s="8" t="str">
        <f t="shared" si="85"/>
        <v/>
      </c>
    </row>
    <row r="844" spans="1:72">
      <c r="A844" s="47" t="str">
        <f t="shared" si="81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0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2"/>
        <v>Aderente</v>
      </c>
      <c r="BR844" s="19" t="str">
        <f t="shared" si="83"/>
        <v>*</v>
      </c>
      <c r="BS844" s="19" t="str">
        <f t="shared" si="84"/>
        <v>*</v>
      </c>
      <c r="BT844" s="8" t="str">
        <f t="shared" si="85"/>
        <v/>
      </c>
    </row>
    <row r="845" spans="1:72">
      <c r="A845" s="47" t="str">
        <f t="shared" si="81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0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2"/>
        <v>Aderente</v>
      </c>
      <c r="BR845" s="19" t="str">
        <f t="shared" si="83"/>
        <v>*</v>
      </c>
      <c r="BS845" s="19" t="str">
        <f t="shared" si="84"/>
        <v>*</v>
      </c>
      <c r="BT845" s="8" t="str">
        <f t="shared" si="85"/>
        <v/>
      </c>
    </row>
    <row r="846" spans="1:72">
      <c r="A846" s="47" t="str">
        <f t="shared" si="81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0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2"/>
        <v>Aderente</v>
      </c>
      <c r="BR846" s="19" t="str">
        <f t="shared" si="83"/>
        <v>*</v>
      </c>
      <c r="BS846" s="19" t="str">
        <f t="shared" si="84"/>
        <v>*</v>
      </c>
      <c r="BT846" s="8" t="str">
        <f t="shared" si="85"/>
        <v/>
      </c>
    </row>
    <row r="847" spans="1:72">
      <c r="A847" s="47" t="str">
        <f t="shared" si="81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0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2"/>
        <v>Aderente</v>
      </c>
      <c r="BR847" s="19" t="str">
        <f t="shared" si="83"/>
        <v>*</v>
      </c>
      <c r="BS847" s="19" t="str">
        <f t="shared" si="84"/>
        <v>*</v>
      </c>
      <c r="BT847" s="8" t="str">
        <f t="shared" si="85"/>
        <v/>
      </c>
    </row>
    <row r="848" spans="1:72">
      <c r="A848" s="47" t="str">
        <f t="shared" si="81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0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>
      <c r="A849" s="47" t="str">
        <f t="shared" si="81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0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>
      <c r="A850" s="47" t="str">
        <f t="shared" si="81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0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>
      <c r="A851" s="47" t="str">
        <f t="shared" si="81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0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>
      <c r="A852" s="47" t="str">
        <f t="shared" si="81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0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>
      <c r="A853" s="47" t="str">
        <f t="shared" si="81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0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>
      <c r="A854" s="47" t="str">
        <f t="shared" si="81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0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>
      <c r="A855" s="47" t="str">
        <f t="shared" si="81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0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>
      <c r="A856" s="47" t="str">
        <f t="shared" si="81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0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>
      <c r="A857" s="47" t="str">
        <f t="shared" si="81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0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>
      <c r="A858" s="47" t="str">
        <f t="shared" si="81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0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>
      <c r="A859" s="47" t="str">
        <f t="shared" si="81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0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>
      <c r="A860" s="47" t="str">
        <f t="shared" si="81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0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>
      <c r="A861" s="47" t="str">
        <f t="shared" si="81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0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>
      <c r="A862" s="47" t="str">
        <f t="shared" si="81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0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>
      <c r="A863" s="47" t="str">
        <f t="shared" si="81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0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>
      <c r="A864" s="47" t="str">
        <f t="shared" si="81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0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>
      <c r="A865" s="47" t="str">
        <f t="shared" si="81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0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>
      <c r="A866" s="47" t="str">
        <f t="shared" si="81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0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>
      <c r="A867" s="47" t="str">
        <f t="shared" si="81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0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>
      <c r="A868" s="47" t="str">
        <f t="shared" si="81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0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>
      <c r="A869" s="47" t="str">
        <f t="shared" si="81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0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>
      <c r="A870" s="47" t="str">
        <f t="shared" si="81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0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>
      <c r="A871" s="47" t="str">
        <f t="shared" si="81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0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>
      <c r="A872" s="47" t="str">
        <f t="shared" si="81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0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>
      <c r="A873" s="47" t="str">
        <f t="shared" si="81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0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>
      <c r="A874" s="47" t="str">
        <f t="shared" si="81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0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>
      <c r="A875" s="47" t="str">
        <f t="shared" si="81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0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>
      <c r="A876" s="47" t="str">
        <f t="shared" si="81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0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>
      <c r="A877" s="47" t="str">
        <f t="shared" si="81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0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>
      <c r="A878" s="47" t="str">
        <f t="shared" si="81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0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>
      <c r="A879" s="47" t="str">
        <f t="shared" si="81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0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>
      <c r="A880" s="47" t="str">
        <f t="shared" si="81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0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>
      <c r="A881" s="47" t="str">
        <f t="shared" si="81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0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>
      <c r="A882" s="47" t="str">
        <f t="shared" si="81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0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>
      <c r="A883" s="47" t="str">
        <f t="shared" si="81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0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>
      <c r="A884" s="47" t="str">
        <f t="shared" si="81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0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>
      <c r="A885" s="47" t="str">
        <f t="shared" si="81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0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>
      <c r="A886" s="47" t="str">
        <f t="shared" si="81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0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>
      <c r="A887" s="47" t="str">
        <f t="shared" si="81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0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>
      <c r="A888" s="47" t="str">
        <f t="shared" si="81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0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>
      <c r="A889" s="47" t="str">
        <f t="shared" si="81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0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>
      <c r="A890" s="47" t="str">
        <f t="shared" si="81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0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>
      <c r="A891" s="47" t="str">
        <f t="shared" si="81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0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>
      <c r="A892" s="47" t="str">
        <f t="shared" si="81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0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>
      <c r="A893" s="47" t="str">
        <f t="shared" si="81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0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>
      <c r="A894" s="47" t="str">
        <f t="shared" si="81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0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>
      <c r="A895" s="47" t="str">
        <f t="shared" si="81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0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>
      <c r="A896" s="47" t="str">
        <f t="shared" si="81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0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>
      <c r="A897" s="47" t="str">
        <f t="shared" si="81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0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>
      <c r="A898" s="47" t="str">
        <f t="shared" si="81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0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>
      <c r="A899" s="47" t="str">
        <f t="shared" si="81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0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>
      <c r="A900" s="47" t="str">
        <f t="shared" si="81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0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>
      <c r="A901" s="47" t="str">
        <f t="shared" si="81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0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>
      <c r="A902" s="47" t="str">
        <f t="shared" si="81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0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>
      <c r="A903" s="47" t="str">
        <f t="shared" si="81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86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2"/>
        <v>Aderente</v>
      </c>
      <c r="BR903" s="19" t="str">
        <f t="shared" si="83"/>
        <v>*</v>
      </c>
      <c r="BS903" s="19" t="str">
        <f t="shared" si="84"/>
        <v>*</v>
      </c>
      <c r="BT903" s="8" t="str">
        <f t="shared" si="85"/>
        <v/>
      </c>
    </row>
    <row r="904" spans="1:72">
      <c r="A904" s="47" t="str">
        <f t="shared" ref="A904:A967" si="87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86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88">IF(AND(BR904&lt;1,BS904&lt;1),"Produção e Intervalo",IF(BR904&lt;1,"Intervalo",IF(BS904&lt;1,"Produção","Aderente")))</f>
        <v>Aderente</v>
      </c>
      <c r="BR904" s="19" t="str">
        <f t="shared" ref="BR904:BR967" si="89">IF(OR(B904="",F904=""),"*",AY904/P904)</f>
        <v>*</v>
      </c>
      <c r="BS904" s="19" t="str">
        <f t="shared" ref="BS904:BS967" si="90">IF(OR(B904="",F904=""),"*",BA904/Q904)</f>
        <v>*</v>
      </c>
      <c r="BT904" s="8" t="str">
        <f t="shared" ref="BT904:BT967" si="91">IF(BN904="","",SUBSTITUTE(BM904," ","")&amp;SUBSTITUTE(BN904," ",""))</f>
        <v/>
      </c>
    </row>
    <row r="905" spans="1:72">
      <c r="A905" s="47" t="str">
        <f t="shared" si="87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86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88"/>
        <v>Aderente</v>
      </c>
      <c r="BR905" s="19" t="str">
        <f t="shared" si="89"/>
        <v>*</v>
      </c>
      <c r="BS905" s="19" t="str">
        <f t="shared" si="90"/>
        <v>*</v>
      </c>
      <c r="BT905" s="8" t="str">
        <f t="shared" si="91"/>
        <v/>
      </c>
    </row>
    <row r="906" spans="1:72">
      <c r="A906" s="47" t="str">
        <f t="shared" si="87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86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88"/>
        <v>Aderente</v>
      </c>
      <c r="BR906" s="19" t="str">
        <f t="shared" si="89"/>
        <v>*</v>
      </c>
      <c r="BS906" s="19" t="str">
        <f t="shared" si="90"/>
        <v>*</v>
      </c>
      <c r="BT906" s="8" t="str">
        <f t="shared" si="91"/>
        <v/>
      </c>
    </row>
    <row r="907" spans="1:72">
      <c r="A907" s="47" t="str">
        <f t="shared" si="87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86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88"/>
        <v>Aderente</v>
      </c>
      <c r="BR907" s="19" t="str">
        <f t="shared" si="89"/>
        <v>*</v>
      </c>
      <c r="BS907" s="19" t="str">
        <f t="shared" si="90"/>
        <v>*</v>
      </c>
      <c r="BT907" s="8" t="str">
        <f t="shared" si="91"/>
        <v/>
      </c>
    </row>
    <row r="908" spans="1:72">
      <c r="A908" s="47" t="str">
        <f t="shared" si="87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86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88"/>
        <v>Aderente</v>
      </c>
      <c r="BR908" s="19" t="str">
        <f t="shared" si="89"/>
        <v>*</v>
      </c>
      <c r="BS908" s="19" t="str">
        <f t="shared" si="90"/>
        <v>*</v>
      </c>
      <c r="BT908" s="8" t="str">
        <f t="shared" si="91"/>
        <v/>
      </c>
    </row>
    <row r="909" spans="1:72">
      <c r="A909" s="47" t="str">
        <f t="shared" si="87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86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88"/>
        <v>Aderente</v>
      </c>
      <c r="BR909" s="19" t="str">
        <f t="shared" si="89"/>
        <v>*</v>
      </c>
      <c r="BS909" s="19" t="str">
        <f t="shared" si="90"/>
        <v>*</v>
      </c>
      <c r="BT909" s="8" t="str">
        <f t="shared" si="91"/>
        <v/>
      </c>
    </row>
    <row r="910" spans="1:72">
      <c r="A910" s="47" t="str">
        <f t="shared" si="87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86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88"/>
        <v>Aderente</v>
      </c>
      <c r="BR910" s="19" t="str">
        <f t="shared" si="89"/>
        <v>*</v>
      </c>
      <c r="BS910" s="19" t="str">
        <f t="shared" si="90"/>
        <v>*</v>
      </c>
      <c r="BT910" s="8" t="str">
        <f t="shared" si="91"/>
        <v/>
      </c>
    </row>
    <row r="911" spans="1:72">
      <c r="A911" s="47" t="str">
        <f t="shared" si="87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86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88"/>
        <v>Aderente</v>
      </c>
      <c r="BR911" s="19" t="str">
        <f t="shared" si="89"/>
        <v>*</v>
      </c>
      <c r="BS911" s="19" t="str">
        <f t="shared" si="90"/>
        <v>*</v>
      </c>
      <c r="BT911" s="8" t="str">
        <f t="shared" si="91"/>
        <v/>
      </c>
    </row>
    <row r="912" spans="1:72">
      <c r="A912" s="47" t="str">
        <f t="shared" si="87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86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>
      <c r="A913" s="47" t="str">
        <f t="shared" si="87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86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>
      <c r="A914" s="47" t="str">
        <f t="shared" si="87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86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>
      <c r="A915" s="47" t="str">
        <f t="shared" si="87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86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>
      <c r="A916" s="47" t="str">
        <f t="shared" si="87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86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>
      <c r="A917" s="47" t="str">
        <f t="shared" si="87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86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>
      <c r="A918" s="47" t="str">
        <f t="shared" si="87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86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>
      <c r="A919" s="47" t="str">
        <f t="shared" si="87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86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>
      <c r="A920" s="47" t="str">
        <f t="shared" si="87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86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>
      <c r="A921" s="47" t="str">
        <f t="shared" si="87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86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>
      <c r="A922" s="47" t="str">
        <f t="shared" si="87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86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>
      <c r="A923" s="47" t="str">
        <f t="shared" si="87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86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>
      <c r="A924" s="47" t="str">
        <f t="shared" si="87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86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>
      <c r="A925" s="47" t="str">
        <f t="shared" si="87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86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>
      <c r="A926" s="47" t="str">
        <f t="shared" si="87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86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>
      <c r="A927" s="47" t="str">
        <f t="shared" si="87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86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>
      <c r="A928" s="47" t="str">
        <f t="shared" si="87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86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>
      <c r="A929" s="47" t="str">
        <f t="shared" si="87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86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>
      <c r="A930" s="47" t="str">
        <f t="shared" si="87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86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>
      <c r="A931" s="47" t="str">
        <f t="shared" si="87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86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>
      <c r="A932" s="47" t="str">
        <f t="shared" si="87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86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>
      <c r="A933" s="47" t="str">
        <f t="shared" si="87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86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>
      <c r="A934" s="47" t="str">
        <f t="shared" si="87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86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>
      <c r="A935" s="47" t="str">
        <f t="shared" si="87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86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>
      <c r="A936" s="47" t="str">
        <f t="shared" si="87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86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>
      <c r="A937" s="47" t="str">
        <f t="shared" si="87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86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>
      <c r="A938" s="47" t="str">
        <f t="shared" si="87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86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>
      <c r="A939" s="47" t="str">
        <f t="shared" si="87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86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>
      <c r="A940" s="47" t="str">
        <f t="shared" si="87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86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>
      <c r="A941" s="47" t="str">
        <f t="shared" si="87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86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>
      <c r="A942" s="47" t="str">
        <f t="shared" si="87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86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>
      <c r="A943" s="47" t="str">
        <f t="shared" si="87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86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>
      <c r="A944" s="47" t="str">
        <f t="shared" si="87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86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>
      <c r="A945" s="47" t="str">
        <f t="shared" si="87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86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>
      <c r="A946" s="47" t="str">
        <f t="shared" si="87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86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>
      <c r="A947" s="47" t="str">
        <f t="shared" si="87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86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>
      <c r="A948" s="47" t="str">
        <f t="shared" si="87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86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>
      <c r="A949" s="47" t="str">
        <f t="shared" si="87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86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>
      <c r="A950" s="47" t="str">
        <f t="shared" si="87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86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>
      <c r="A951" s="47" t="str">
        <f t="shared" si="87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86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>
      <c r="A952" s="47" t="str">
        <f t="shared" si="87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86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>
      <c r="A953" s="47" t="str">
        <f t="shared" si="87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86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>
      <c r="A954" s="47" t="str">
        <f t="shared" si="87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86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>
      <c r="A955" s="47" t="str">
        <f t="shared" si="87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86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>
      <c r="A956" s="47" t="str">
        <f t="shared" si="87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86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>
      <c r="A957" s="47" t="str">
        <f t="shared" si="87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86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>
      <c r="A958" s="47" t="str">
        <f t="shared" si="87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86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>
      <c r="A959" s="47" t="str">
        <f t="shared" si="87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86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>
      <c r="A960" s="47" t="str">
        <f t="shared" si="87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86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>
      <c r="A961" s="47" t="str">
        <f t="shared" si="87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86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>
      <c r="A962" s="47" t="str">
        <f t="shared" si="87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86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>
      <c r="A963" s="47" t="str">
        <f t="shared" si="87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86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>
      <c r="A964" s="47" t="str">
        <f t="shared" si="87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86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>
      <c r="A965" s="47" t="str">
        <f t="shared" si="87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86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>
      <c r="A966" s="47" t="str">
        <f t="shared" si="87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86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>
      <c r="A967" s="47" t="str">
        <f t="shared" si="87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2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88"/>
        <v>Aderente</v>
      </c>
      <c r="BR967" s="19" t="str">
        <f t="shared" si="89"/>
        <v>*</v>
      </c>
      <c r="BS967" s="19" t="str">
        <f t="shared" si="90"/>
        <v>*</v>
      </c>
      <c r="BT967" s="8" t="str">
        <f t="shared" si="91"/>
        <v/>
      </c>
    </row>
    <row r="968" spans="1:72">
      <c r="A968" s="47" t="str">
        <f t="shared" ref="A968:A1001" si="93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2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4">IF(AND(BR968&lt;1,BS968&lt;1),"Produção e Intervalo",IF(BR968&lt;1,"Intervalo",IF(BS968&lt;1,"Produção","Aderente")))</f>
        <v>Aderente</v>
      </c>
      <c r="BR968" s="19" t="str">
        <f t="shared" ref="BR968:BR1001" si="95">IF(OR(B968="",F968=""),"*",AY968/P968)</f>
        <v>*</v>
      </c>
      <c r="BS968" s="19" t="str">
        <f t="shared" ref="BS968:BS1001" si="96">IF(OR(B968="",F968=""),"*",BA968/Q968)</f>
        <v>*</v>
      </c>
      <c r="BT968" s="8" t="str">
        <f t="shared" ref="BT968:BT1001" si="97">IF(BN968="","",SUBSTITUTE(BM968," ","")&amp;SUBSTITUTE(BN968," ",""))</f>
        <v/>
      </c>
    </row>
    <row r="969" spans="1:72">
      <c r="A969" s="47" t="str">
        <f t="shared" si="93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2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4"/>
        <v>Aderente</v>
      </c>
      <c r="BR969" s="19" t="str">
        <f t="shared" si="95"/>
        <v>*</v>
      </c>
      <c r="BS969" s="19" t="str">
        <f t="shared" si="96"/>
        <v>*</v>
      </c>
      <c r="BT969" s="8" t="str">
        <f t="shared" si="97"/>
        <v/>
      </c>
    </row>
    <row r="970" spans="1:72">
      <c r="A970" s="47" t="str">
        <f t="shared" si="93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2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4"/>
        <v>Aderente</v>
      </c>
      <c r="BR970" s="19" t="str">
        <f t="shared" si="95"/>
        <v>*</v>
      </c>
      <c r="BS970" s="19" t="str">
        <f t="shared" si="96"/>
        <v>*</v>
      </c>
      <c r="BT970" s="8" t="str">
        <f t="shared" si="97"/>
        <v/>
      </c>
    </row>
    <row r="971" spans="1:72">
      <c r="A971" s="47" t="str">
        <f t="shared" si="93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2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4"/>
        <v>Aderente</v>
      </c>
      <c r="BR971" s="19" t="str">
        <f t="shared" si="95"/>
        <v>*</v>
      </c>
      <c r="BS971" s="19" t="str">
        <f t="shared" si="96"/>
        <v>*</v>
      </c>
      <c r="BT971" s="8" t="str">
        <f t="shared" si="97"/>
        <v/>
      </c>
    </row>
    <row r="972" spans="1:72">
      <c r="A972" s="47" t="str">
        <f t="shared" si="93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2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4"/>
        <v>Aderente</v>
      </c>
      <c r="BR972" s="19" t="str">
        <f t="shared" si="95"/>
        <v>*</v>
      </c>
      <c r="BS972" s="19" t="str">
        <f t="shared" si="96"/>
        <v>*</v>
      </c>
      <c r="BT972" s="8" t="str">
        <f t="shared" si="97"/>
        <v/>
      </c>
    </row>
    <row r="973" spans="1:72">
      <c r="A973" s="47" t="str">
        <f t="shared" si="93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2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4"/>
        <v>Aderente</v>
      </c>
      <c r="BR973" s="19" t="str">
        <f t="shared" si="95"/>
        <v>*</v>
      </c>
      <c r="BS973" s="19" t="str">
        <f t="shared" si="96"/>
        <v>*</v>
      </c>
      <c r="BT973" s="8" t="str">
        <f t="shared" si="97"/>
        <v/>
      </c>
    </row>
    <row r="974" spans="1:72">
      <c r="A974" s="47" t="str">
        <f t="shared" si="93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2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4"/>
        <v>Aderente</v>
      </c>
      <c r="BR974" s="19" t="str">
        <f t="shared" si="95"/>
        <v>*</v>
      </c>
      <c r="BS974" s="19" t="str">
        <f t="shared" si="96"/>
        <v>*</v>
      </c>
      <c r="BT974" s="8" t="str">
        <f t="shared" si="97"/>
        <v/>
      </c>
    </row>
    <row r="975" spans="1:72">
      <c r="A975" s="47" t="str">
        <f t="shared" si="93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2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4"/>
        <v>Aderente</v>
      </c>
      <c r="BR975" s="19" t="str">
        <f t="shared" si="95"/>
        <v>*</v>
      </c>
      <c r="BS975" s="19" t="str">
        <f t="shared" si="96"/>
        <v>*</v>
      </c>
      <c r="BT975" s="8" t="str">
        <f t="shared" si="97"/>
        <v/>
      </c>
    </row>
    <row r="976" spans="1:72">
      <c r="A976" s="47" t="str">
        <f t="shared" si="93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2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>
      <c r="A977" s="47" t="str">
        <f t="shared" si="93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2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>
      <c r="A978" s="47" t="str">
        <f t="shared" si="93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2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>
      <c r="A979" s="47" t="str">
        <f t="shared" si="93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2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>
      <c r="A980" s="47" t="str">
        <f t="shared" si="93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2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>
      <c r="A981" s="47" t="str">
        <f t="shared" si="93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2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>
      <c r="A982" s="47" t="str">
        <f t="shared" si="93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2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>
      <c r="A983" s="47" t="str">
        <f t="shared" si="93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2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>
      <c r="A984" s="47" t="str">
        <f t="shared" si="93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2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>
      <c r="A985" s="47" t="str">
        <f t="shared" si="93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2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>
      <c r="A986" s="47" t="str">
        <f t="shared" si="93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2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>
      <c r="A987" s="47" t="str">
        <f t="shared" si="93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2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>
      <c r="A988" s="47" t="str">
        <f t="shared" si="93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2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>
      <c r="A989" s="47" t="str">
        <f t="shared" si="93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2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>
      <c r="A990" s="47" t="str">
        <f t="shared" si="93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2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>
      <c r="A991" s="47" t="str">
        <f t="shared" si="93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2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>
      <c r="A992" s="47" t="str">
        <f t="shared" si="93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2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>
      <c r="A993" s="47" t="str">
        <f t="shared" si="93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2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>
      <c r="A994" s="47" t="str">
        <f t="shared" si="93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2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>
      <c r="A995" s="47" t="str">
        <f t="shared" si="93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2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>
      <c r="A996" s="47" t="str">
        <f t="shared" si="93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2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>
      <c r="A997" s="47" t="str">
        <f t="shared" si="93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2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>
      <c r="A998" s="47" t="str">
        <f t="shared" si="93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2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>
      <c r="A999" s="47" t="str">
        <f t="shared" si="93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2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>
      <c r="A1000" s="47" t="str">
        <f t="shared" si="93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2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  <row r="1001" spans="1:72">
      <c r="A1001" s="47" t="str">
        <f t="shared" si="93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2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4"/>
        <v>Aderente</v>
      </c>
      <c r="BR1001" s="19" t="str">
        <f t="shared" si="95"/>
        <v>*</v>
      </c>
      <c r="BS1001" s="19" t="str">
        <f t="shared" si="96"/>
        <v>*</v>
      </c>
      <c r="BT1001" s="8" t="str">
        <f t="shared" si="97"/>
        <v/>
      </c>
    </row>
  </sheetData>
  <protectedRanges>
    <protectedRange sqref="Z28" name="Range1_19_1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27 Y29:Z1001">
    <cfRule type="cellIs" dxfId="171" priority="53881" operator="equal">
      <formula>"OPORTUNIDADE"</formula>
    </cfRule>
  </conditionalFormatting>
  <conditionalFormatting sqref="Y6:Z27 Y29:Z1001">
    <cfRule type="cellIs" dxfId="170" priority="11467" operator="equal">
      <formula>"NÃO"</formula>
    </cfRule>
    <cfRule type="cellIs" dxfId="169" priority="11468" operator="equal">
      <formula>"SIM"</formula>
    </cfRule>
  </conditionalFormatting>
  <conditionalFormatting sqref="AZ6:AZ1001">
    <cfRule type="expression" dxfId="168" priority="53923">
      <formula>#REF!=1</formula>
    </cfRule>
  </conditionalFormatting>
  <conditionalFormatting sqref="BE6:BE1001 U6:U1001 AY6:AY1001">
    <cfRule type="cellIs" dxfId="167" priority="53907" operator="equal">
      <formula>"ERRO"</formula>
    </cfRule>
  </conditionalFormatting>
  <conditionalFormatting sqref="BQ6:BQ1001">
    <cfRule type="cellIs" dxfId="166" priority="53902" operator="equal">
      <formula>"Produção e Intervalo"</formula>
    </cfRule>
    <cfRule type="cellIs" dxfId="165" priority="53903" operator="equal">
      <formula>"Aderente"</formula>
    </cfRule>
    <cfRule type="cellIs" dxfId="164" priority="53904" operator="equal">
      <formula>"Intervalo"</formula>
    </cfRule>
    <cfRule type="cellIs" dxfId="163" priority="53905" operator="equal">
      <formula>"Produção"</formula>
    </cfRule>
    <cfRule type="cellIs" dxfId="162" priority="53906" operator="equal">
      <formula>"ERRO"</formula>
    </cfRule>
  </conditionalFormatting>
  <conditionalFormatting sqref="BR6:BS1001">
    <cfRule type="cellIs" dxfId="161" priority="53884" operator="equal">
      <formula>"*"</formula>
    </cfRule>
    <cfRule type="cellIs" dxfId="160" priority="53885" operator="greaterThanOrEqual">
      <formula>1</formula>
    </cfRule>
    <cfRule type="cellIs" dxfId="159" priority="53886" operator="lessThan">
      <formula>1</formula>
    </cfRule>
  </conditionalFormatting>
  <conditionalFormatting sqref="BH6:BH1001">
    <cfRule type="iconSet" priority="60668">
      <iconSet showValue="0">
        <cfvo type="percent" val="0"/>
        <cfvo type="num" val="1"/>
        <cfvo type="num" val="1" gte="0"/>
      </iconSet>
    </cfRule>
    <cfRule type="iconSet" priority="60669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K6 BK8:BK100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10" operator="equal">
      <formula>"OPORTUNIDADE"</formula>
    </cfRule>
  </conditionalFormatting>
  <conditionalFormatting sqref="Z28">
    <cfRule type="cellIs" dxfId="157" priority="8" operator="equal">
      <formula>"NÃO"</formula>
    </cfRule>
    <cfRule type="cellIs" dxfId="156" priority="9" operator="equal">
      <formula>"SIM"</formula>
    </cfRule>
  </conditionalFormatting>
  <conditionalFormatting sqref="Y28">
    <cfRule type="cellIs" dxfId="155" priority="7" operator="equal">
      <formula>"OPORTUNIDADE"</formula>
    </cfRule>
  </conditionalFormatting>
  <conditionalFormatting sqref="Y28">
    <cfRule type="cellIs" dxfId="154" priority="5" operator="equal">
      <formula>"NÃO"</formula>
    </cfRule>
    <cfRule type="cellIs" dxfId="153" priority="6" operator="equal">
      <formula>"SIM"</formula>
    </cfRule>
  </conditionalFormatting>
  <conditionalFormatting sqref="BK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G25" sqref="G25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11" t="s">
        <v>1246</v>
      </c>
      <c r="C2" s="211"/>
      <c r="D2" s="211"/>
      <c r="E2" s="211"/>
      <c r="F2" s="211"/>
      <c r="G2" s="211"/>
    </row>
    <row r="3" spans="2:7" ht="15" customHeight="1">
      <c r="B3" s="212"/>
      <c r="C3" s="212"/>
      <c r="D3" s="212"/>
      <c r="E3" s="212"/>
      <c r="F3" s="212"/>
      <c r="G3" s="212"/>
    </row>
    <row r="4" spans="2:7">
      <c r="B4" s="160" t="s">
        <v>1247</v>
      </c>
      <c r="C4" s="160" t="s">
        <v>1248</v>
      </c>
      <c r="D4" s="160" t="s">
        <v>1249</v>
      </c>
      <c r="E4" s="160" t="s">
        <v>1250</v>
      </c>
      <c r="F4" s="160" t="s">
        <v>4</v>
      </c>
      <c r="G4" s="160" t="s">
        <v>1251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1252</v>
      </c>
      <c r="C6" s="161">
        <v>407867</v>
      </c>
      <c r="D6" s="161" t="s">
        <v>1253</v>
      </c>
      <c r="E6" s="161" t="s">
        <v>824</v>
      </c>
      <c r="F6" s="161" t="s">
        <v>1254</v>
      </c>
      <c r="G6" s="162"/>
    </row>
    <row r="7" spans="2:7">
      <c r="B7" s="161" t="s">
        <v>1255</v>
      </c>
      <c r="C7" s="161">
        <v>293644</v>
      </c>
      <c r="D7" s="161" t="s">
        <v>1256</v>
      </c>
      <c r="E7" s="161" t="s">
        <v>824</v>
      </c>
      <c r="F7" s="161" t="s">
        <v>1254</v>
      </c>
      <c r="G7" s="162"/>
    </row>
    <row r="8" spans="2:7">
      <c r="B8" s="161" t="s">
        <v>1257</v>
      </c>
      <c r="C8" s="161" t="s">
        <v>593</v>
      </c>
      <c r="D8" s="161" t="s">
        <v>593</v>
      </c>
      <c r="E8" s="161" t="s">
        <v>593</v>
      </c>
      <c r="F8" s="161" t="s">
        <v>593</v>
      </c>
      <c r="G8" s="162" t="s">
        <v>593</v>
      </c>
    </row>
    <row r="9" spans="2:7">
      <c r="B9" s="161" t="s">
        <v>1258</v>
      </c>
      <c r="C9" s="161">
        <v>256790</v>
      </c>
      <c r="D9" s="161" t="s">
        <v>1259</v>
      </c>
      <c r="E9" s="161" t="s">
        <v>825</v>
      </c>
      <c r="F9" s="161" t="s">
        <v>1260</v>
      </c>
      <c r="G9" s="162">
        <v>46357</v>
      </c>
    </row>
    <row r="10" spans="2:7">
      <c r="B10" s="161" t="s">
        <v>1261</v>
      </c>
      <c r="C10" s="161">
        <v>265193</v>
      </c>
      <c r="D10" s="161" t="s">
        <v>1262</v>
      </c>
      <c r="E10" s="161" t="s">
        <v>826</v>
      </c>
      <c r="F10" s="161" t="s">
        <v>54</v>
      </c>
      <c r="G10" s="161" t="s">
        <v>1263</v>
      </c>
    </row>
    <row r="11" spans="2:7">
      <c r="B11" s="161" t="s">
        <v>1264</v>
      </c>
      <c r="C11" s="161">
        <v>293716</v>
      </c>
      <c r="D11" s="161" t="s">
        <v>1265</v>
      </c>
      <c r="E11" s="161" t="s">
        <v>826</v>
      </c>
      <c r="F11" s="161" t="s">
        <v>54</v>
      </c>
      <c r="G11" s="162">
        <v>46204</v>
      </c>
    </row>
    <row r="12" spans="2:7">
      <c r="B12" s="161" t="s">
        <v>1266</v>
      </c>
      <c r="C12" s="161">
        <v>257258</v>
      </c>
      <c r="D12" s="161" t="s">
        <v>1267</v>
      </c>
      <c r="E12" s="161" t="s">
        <v>827</v>
      </c>
      <c r="F12" s="161" t="s">
        <v>71</v>
      </c>
      <c r="G12" s="162">
        <v>46327</v>
      </c>
    </row>
    <row r="13" spans="2:7" ht="29.25">
      <c r="B13" s="161" t="s">
        <v>1268</v>
      </c>
      <c r="C13" s="161">
        <v>371147</v>
      </c>
      <c r="D13" s="161" t="s">
        <v>1269</v>
      </c>
      <c r="E13" s="161" t="s">
        <v>827</v>
      </c>
      <c r="F13" s="161" t="s">
        <v>71</v>
      </c>
      <c r="G13" s="161" t="s">
        <v>1263</v>
      </c>
    </row>
    <row r="14" spans="2:7">
      <c r="B14" s="161" t="s">
        <v>1270</v>
      </c>
      <c r="C14" s="161">
        <v>259230</v>
      </c>
      <c r="D14" s="161" t="s">
        <v>1271</v>
      </c>
      <c r="E14" s="161" t="s">
        <v>827</v>
      </c>
      <c r="F14" s="161" t="s">
        <v>71</v>
      </c>
      <c r="G14" s="162">
        <v>45992</v>
      </c>
    </row>
    <row r="15" spans="2:7">
      <c r="B15" s="161" t="s">
        <v>1272</v>
      </c>
      <c r="C15" s="161">
        <v>370705</v>
      </c>
      <c r="D15" s="161"/>
      <c r="E15" s="161" t="s">
        <v>827</v>
      </c>
      <c r="F15" s="161" t="s">
        <v>71</v>
      </c>
      <c r="G15" s="161" t="s">
        <v>1263</v>
      </c>
    </row>
    <row r="16" spans="2:7">
      <c r="B16" s="161" t="s">
        <v>1273</v>
      </c>
      <c r="C16" s="161">
        <v>258542</v>
      </c>
      <c r="D16" s="161" t="s">
        <v>1274</v>
      </c>
      <c r="E16" s="161" t="s">
        <v>828</v>
      </c>
      <c r="F16" s="161" t="s">
        <v>335</v>
      </c>
      <c r="G16" s="162">
        <v>45962</v>
      </c>
    </row>
    <row r="17" spans="2:7">
      <c r="B17" s="161" t="s">
        <v>1275</v>
      </c>
      <c r="C17" s="161">
        <v>257050</v>
      </c>
      <c r="D17" s="161" t="s">
        <v>1276</v>
      </c>
      <c r="E17" s="161" t="s">
        <v>828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G15" sqref="G15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3" t="s">
        <v>1277</v>
      </c>
      <c r="C2" s="213"/>
      <c r="D2" s="213"/>
      <c r="E2" s="213"/>
      <c r="F2" s="213"/>
      <c r="G2" s="213"/>
    </row>
    <row r="3" spans="2:7" ht="19.5" customHeight="1">
      <c r="B3" s="213"/>
      <c r="C3" s="213"/>
      <c r="D3" s="213"/>
      <c r="E3" s="213"/>
      <c r="F3" s="213"/>
      <c r="G3" s="213"/>
    </row>
    <row r="4" spans="2:7" ht="19.5" customHeight="1">
      <c r="B4" s="163" t="s">
        <v>686</v>
      </c>
      <c r="C4" s="163" t="s">
        <v>1278</v>
      </c>
      <c r="D4" s="163" t="s">
        <v>1279</v>
      </c>
      <c r="E4" s="163" t="s">
        <v>1280</v>
      </c>
      <c r="F4" s="160" t="s">
        <v>1281</v>
      </c>
      <c r="G4" s="163" t="s">
        <v>1282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824</v>
      </c>
      <c r="C6" s="167">
        <v>9341</v>
      </c>
      <c r="D6" s="168">
        <v>46055</v>
      </c>
      <c r="E6" s="167">
        <v>8.5</v>
      </c>
      <c r="F6" s="169" t="s">
        <v>1283</v>
      </c>
      <c r="G6" s="167"/>
    </row>
    <row r="7" spans="2:7" ht="19.5" customHeight="1">
      <c r="B7" s="167" t="s">
        <v>825</v>
      </c>
      <c r="C7" s="167">
        <v>7629</v>
      </c>
      <c r="D7" s="168">
        <v>46055</v>
      </c>
      <c r="E7" s="167">
        <v>9000</v>
      </c>
      <c r="F7" s="169" t="s">
        <v>1284</v>
      </c>
      <c r="G7" s="167" t="s">
        <v>1285</v>
      </c>
    </row>
    <row r="8" spans="2:7" ht="19.5" customHeight="1">
      <c r="B8" s="167" t="s">
        <v>826</v>
      </c>
      <c r="C8" s="167">
        <v>7694</v>
      </c>
      <c r="D8" s="168">
        <v>46042</v>
      </c>
      <c r="E8" s="167">
        <v>10000</v>
      </c>
      <c r="F8" s="169" t="s">
        <v>1283</v>
      </c>
      <c r="G8" s="167"/>
    </row>
    <row r="9" spans="2:7" ht="19.5" customHeight="1">
      <c r="B9" s="167" t="s">
        <v>827</v>
      </c>
      <c r="C9" s="167">
        <v>7663</v>
      </c>
      <c r="D9" s="168">
        <v>46056</v>
      </c>
      <c r="E9" s="167">
        <v>9000</v>
      </c>
      <c r="F9" s="169" t="s">
        <v>1283</v>
      </c>
      <c r="G9" s="167"/>
    </row>
    <row r="10" spans="2:7" ht="19.5" customHeight="1">
      <c r="B10" s="167" t="s">
        <v>1286</v>
      </c>
      <c r="C10" s="167">
        <v>9038</v>
      </c>
      <c r="D10" s="168">
        <v>46049</v>
      </c>
      <c r="E10" s="167">
        <v>15098</v>
      </c>
      <c r="F10" s="169" t="s">
        <v>1287</v>
      </c>
      <c r="G10" s="167" t="s">
        <v>1288</v>
      </c>
    </row>
    <row r="11" spans="2:7" ht="19.5" customHeight="1">
      <c r="B11" s="167" t="s">
        <v>744</v>
      </c>
      <c r="C11" s="167" t="s">
        <v>1289</v>
      </c>
      <c r="D11" s="168">
        <v>46056</v>
      </c>
      <c r="E11" s="167">
        <v>9100</v>
      </c>
      <c r="F11" s="169" t="s">
        <v>1290</v>
      </c>
      <c r="G11" s="167" t="s">
        <v>1291</v>
      </c>
    </row>
    <row r="12" spans="2:7" ht="19.5" customHeight="1">
      <c r="B12" s="167" t="s">
        <v>744</v>
      </c>
      <c r="C12" s="167" t="s">
        <v>1292</v>
      </c>
      <c r="D12" s="168">
        <v>46056</v>
      </c>
      <c r="E12" s="167">
        <v>11000</v>
      </c>
      <c r="F12" s="169" t="s">
        <v>1290</v>
      </c>
      <c r="G12" s="167" t="s">
        <v>1293</v>
      </c>
    </row>
    <row r="13" spans="2:7" ht="19.5" customHeight="1">
      <c r="B13" s="167" t="s">
        <v>744</v>
      </c>
      <c r="C13" s="167" t="s">
        <v>1294</v>
      </c>
      <c r="D13" s="168">
        <v>46056</v>
      </c>
      <c r="E13" s="167">
        <v>11000</v>
      </c>
      <c r="F13" s="169" t="s">
        <v>1290</v>
      </c>
      <c r="G13" s="167"/>
    </row>
    <row r="14" spans="2:7" ht="19.5" customHeight="1">
      <c r="B14" s="167" t="s">
        <v>744</v>
      </c>
      <c r="C14" s="167" t="s">
        <v>1295</v>
      </c>
      <c r="D14" s="168">
        <v>46056</v>
      </c>
      <c r="E14" s="167">
        <v>4000</v>
      </c>
      <c r="F14" s="169" t="s">
        <v>1283</v>
      </c>
      <c r="G14" s="167" t="s">
        <v>1296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4" t="s">
        <v>1297</v>
      </c>
      <c r="D5" s="215"/>
      <c r="E5" s="215"/>
      <c r="F5" s="215"/>
      <c r="G5" s="215"/>
      <c r="H5" s="215"/>
      <c r="I5" s="215"/>
      <c r="J5" s="216"/>
      <c r="K5" s="217" t="s">
        <v>1298</v>
      </c>
      <c r="L5" s="218"/>
      <c r="M5" s="218"/>
      <c r="N5" s="218"/>
      <c r="O5" s="219" t="s">
        <v>1299</v>
      </c>
      <c r="P5" s="220"/>
    </row>
    <row r="6" spans="1:16" s="74" customFormat="1" ht="15" customHeight="1">
      <c r="A6" s="66" t="s">
        <v>1300</v>
      </c>
      <c r="B6" s="75" t="s">
        <v>1301</v>
      </c>
      <c r="C6" s="76" t="s">
        <v>992</v>
      </c>
      <c r="D6" s="77" t="s">
        <v>993</v>
      </c>
      <c r="E6" s="76" t="s">
        <v>1302</v>
      </c>
      <c r="F6" s="76" t="s">
        <v>983</v>
      </c>
      <c r="G6" s="76" t="s">
        <v>987</v>
      </c>
      <c r="H6" s="115" t="s">
        <v>611</v>
      </c>
      <c r="I6" s="78" t="s">
        <v>988</v>
      </c>
      <c r="J6" s="78" t="s">
        <v>989</v>
      </c>
      <c r="K6" s="79" t="s">
        <v>983</v>
      </c>
      <c r="L6" s="79" t="s">
        <v>1303</v>
      </c>
      <c r="M6" s="80" t="s">
        <v>611</v>
      </c>
      <c r="N6" s="81" t="s">
        <v>987</v>
      </c>
      <c r="O6" s="158" t="s">
        <v>1030</v>
      </c>
      <c r="P6" s="133" t="s">
        <v>1304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8.3333333333333329E-2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0.125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110.35</v>
      </c>
      <c r="N132" s="83" t="str">
        <f>IF(SP_SUL!AM132="","*",SP_SUL!AM132)</f>
        <v>ZCD</v>
      </c>
      <c r="O132" s="110" t="str">
        <f>IF(SP_SUL!BH132="","*",SP_SUL!BH132)</f>
        <v>*</v>
      </c>
      <c r="P132" s="147" t="str">
        <f>IF($A$2=1,IF(SP_SUL!BJ132="","*",SP_SUL!BJ132),IF(SP_SUL!BK132="","*",SP_SUL!BK132))</f>
        <v>*</v>
      </c>
    </row>
    <row r="133" spans="1:16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 t="str">
        <f>IF(SP_SUL!BH133="","*",SP_SUL!BH133)</f>
        <v>*</v>
      </c>
      <c r="P133" s="147" t="str">
        <f>IF($A$2=1,IF(SP_SUL!BJ133="","*",SP_SUL!BJ133),IF(SP_SUL!BK133="","*",SP_SUL!BK133))</f>
        <v>*</v>
      </c>
    </row>
    <row r="134" spans="1:16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*</v>
      </c>
    </row>
    <row r="136" spans="1:16">
      <c r="A136" s="82" t="str">
        <f>IF(SP_SUL!B136="","*",SP_SUL!B136)</f>
        <v>*</v>
      </c>
      <c r="B136" s="83" t="str">
        <f>IF(SP_SUL!X136="","*",SP_SUL!X136)</f>
        <v>*</v>
      </c>
      <c r="C136" s="83" t="str">
        <f>IF(SP_SUL!S136="","*",SP_SUL!S136)</f>
        <v>-</v>
      </c>
      <c r="D136" s="83" t="str">
        <f>IF(SP_SUL!T136="","*",SP_SUL!T136)</f>
        <v>-</v>
      </c>
      <c r="E136" s="83" t="str">
        <f>IF(SP_SUL!D136="","*",SP_SUL!D136)</f>
        <v>*</v>
      </c>
      <c r="F136" s="83" t="str">
        <f>IF(SP_SUL!H136="","*",SP_SUL!H136)</f>
        <v>*</v>
      </c>
      <c r="G136" s="83" t="str">
        <f>IF(SP_SUL!M136="","*",SP_SUL!M136)</f>
        <v>-</v>
      </c>
      <c r="H136" s="116" t="str">
        <f>IF(SP_SUL!K136="","*",SP_SUL!K136)</f>
        <v>*</v>
      </c>
      <c r="I136" s="113" t="str">
        <f>IF(SP_SUL!O136="","*",SP_SUL!O136)</f>
        <v>*</v>
      </c>
      <c r="J136" s="113" t="str">
        <f>IF(SP_SUL!P136="","*",SP_SUL!P136)</f>
        <v>*</v>
      </c>
      <c r="K136" s="83">
        <f>IF(SP_SUL!AK136="","*",SP_SUL!AK136)</f>
        <v>0</v>
      </c>
      <c r="L136" s="83" t="str">
        <f>IF(SP_SUL!AM136="","*",SP_SUL!AM136)</f>
        <v>-</v>
      </c>
      <c r="M136" s="83">
        <f>IF(SP_SUL!AP136="","*",SP_SUL!AP136)</f>
        <v>0</v>
      </c>
      <c r="N136" s="83" t="str">
        <f>IF(SP_SUL!AM136="","*",SP_SUL!AM136)</f>
        <v>-</v>
      </c>
      <c r="O136" s="110" t="str">
        <f>IF(SP_SUL!BH136="","*",SP_SUL!BH136)</f>
        <v>*</v>
      </c>
      <c r="P136" s="147" t="str">
        <f>IF($A$2=1,IF(SP_SUL!BJ136="","*",SP_SUL!BJ136),IF(SP_SUL!BK136="","*",SP_SUL!BK136))</f>
        <v>*</v>
      </c>
    </row>
    <row r="137" spans="1:16">
      <c r="A137" s="82" t="str">
        <f>IF(SP_SUL!B137="","*",SP_SUL!B137)</f>
        <v>*</v>
      </c>
      <c r="B137" s="83" t="str">
        <f>IF(SP_SUL!X137="","*",SP_SUL!X137)</f>
        <v>*</v>
      </c>
      <c r="C137" s="83" t="str">
        <f>IF(SP_SUL!S137="","*",SP_SUL!S137)</f>
        <v>-</v>
      </c>
      <c r="D137" s="83" t="str">
        <f>IF(SP_SUL!T137="","*",SP_SUL!T137)</f>
        <v>-</v>
      </c>
      <c r="E137" s="83" t="str">
        <f>IF(SP_SUL!D137="","*",SP_SUL!D137)</f>
        <v>*</v>
      </c>
      <c r="F137" s="83" t="str">
        <f>IF(SP_SUL!H137="","*",SP_SUL!H137)</f>
        <v>*</v>
      </c>
      <c r="G137" s="83" t="str">
        <f>IF(SP_SUL!M137="","*",SP_SUL!M137)</f>
        <v>-</v>
      </c>
      <c r="H137" s="116" t="str">
        <f>IF(SP_SUL!K137="","*",SP_SUL!K137)</f>
        <v>*</v>
      </c>
      <c r="I137" s="113" t="str">
        <f>IF(SP_SUL!O137="","*",SP_SUL!O137)</f>
        <v>*</v>
      </c>
      <c r="J137" s="113" t="str">
        <f>IF(SP_SUL!P137="","*",SP_SUL!P137)</f>
        <v>*</v>
      </c>
      <c r="K137" s="83">
        <f>IF(SP_SUL!AK137="","*",SP_SUL!AK137)</f>
        <v>0</v>
      </c>
      <c r="L137" s="83" t="str">
        <f>IF(SP_SUL!AM137="","*",SP_SUL!AM137)</f>
        <v>-</v>
      </c>
      <c r="M137" s="83">
        <f>IF(SP_SUL!AP137="","*",SP_SUL!AP137)</f>
        <v>0</v>
      </c>
      <c r="N137" s="83" t="str">
        <f>IF(SP_SUL!AM137="","*",SP_SUL!AM137)</f>
        <v>-</v>
      </c>
      <c r="O137" s="110" t="str">
        <f>IF(SP_SUL!BH137="","*",SP_SUL!BH137)</f>
        <v>*</v>
      </c>
      <c r="P137" s="147" t="str">
        <f>IF($A$2=1,IF(SP_SUL!BJ137="","*",SP_SUL!BJ137),IF(SP_SUL!BK137="","*",SP_SUL!BK137))</f>
        <v>*</v>
      </c>
    </row>
    <row r="138" spans="1:16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 t="str">
        <f>IF(SP_SUL!BH138="","*",SP_SUL!BH138)</f>
        <v>*</v>
      </c>
      <c r="P138" s="147" t="str">
        <f>IF($A$2=1,IF(SP_SUL!BJ138="","*",SP_SUL!BJ138),IF(SP_SUL!BK138="","*",SP_SUL!BK138))</f>
        <v>*</v>
      </c>
    </row>
    <row r="139" spans="1:16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 t="str">
        <f>IF(SP_SUL!BH139="","*",SP_SUL!BH139)</f>
        <v>*</v>
      </c>
      <c r="P139" s="147" t="str">
        <f>IF($A$2=1,IF(SP_SUL!BJ139="","*",SP_SUL!BJ139),IF(SP_SUL!BK139="","*",SP_SUL!BK139))</f>
        <v>*</v>
      </c>
    </row>
    <row r="140" spans="1:16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 t="str">
        <f>IF(SP_SUL!BH140="","*",SP_SUL!BH140)</f>
        <v>*</v>
      </c>
      <c r="P140" s="147" t="str">
        <f>IF($A$2=1,IF(SP_SUL!BJ140="","*",SP_SUL!BJ140),IF(SP_SUL!BK140="","*",SP_SUL!BK140))</f>
        <v>*</v>
      </c>
    </row>
    <row r="141" spans="1:16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 t="str">
        <f>IF(SP_SUL!BH141="","*",SP_SUL!BH141)</f>
        <v>*</v>
      </c>
      <c r="P141" s="147" t="str">
        <f>IF($A$2=1,IF(SP_SUL!BJ141="","*",SP_SUL!BJ141),IF(SP_SUL!BK141="","*",SP_SUL!BK141))</f>
        <v>*</v>
      </c>
    </row>
    <row r="142" spans="1:16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 t="str">
        <f>IF(SP_SUL!BH142="","*",SP_SUL!BH142)</f>
        <v>*</v>
      </c>
      <c r="P142" s="147" t="str">
        <f>IF($A$2=1,IF(SP_SUL!BJ142="","*",SP_SUL!BJ142),IF(SP_SUL!BK142="","*",SP_SUL!BK142))</f>
        <v>*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 t="str">
        <f>IF(SP_SUL!BH146="","*",SP_SUL!BH146)</f>
        <v>*</v>
      </c>
      <c r="P146" s="147" t="str">
        <f>IF($A$2=1,IF(SP_SUL!BJ146="","*",SP_SUL!BJ146),IF(SP_SUL!BK146="","*",SP_SUL!BK146))</f>
        <v>*</v>
      </c>
    </row>
    <row r="147" spans="1:16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 t="str">
        <f>IF(SP_SUL!BH147="","*",SP_SUL!BH147)</f>
        <v>*</v>
      </c>
      <c r="P147" s="147" t="str">
        <f>IF($A$2=1,IF(SP_SUL!BJ147="","*",SP_SUL!BJ147),IF(SP_SUL!BK147="","*",SP_SUL!BK147))</f>
        <v>*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 t="str">
        <f>IF(SP_SUL!BH149="","*",SP_SUL!BH149)</f>
        <v>*</v>
      </c>
      <c r="P149" s="147" t="str">
        <f>IF($A$2=1,IF(SP_SUL!BJ149="","*",SP_SUL!BJ149),IF(SP_SUL!BK149="","*",SP_SUL!BK149))</f>
        <v>*</v>
      </c>
    </row>
    <row r="150" spans="1:16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 t="str">
        <f>IF(SP_SUL!BH150="","*",SP_SUL!BH150)</f>
        <v>*</v>
      </c>
      <c r="P150" s="147" t="str">
        <f>IF($A$2=1,IF(SP_SUL!BJ150="","*",SP_SUL!BJ150),IF(SP_SUL!BK150="","*",SP_SUL!BK150))</f>
        <v>*</v>
      </c>
    </row>
    <row r="151" spans="1:16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*</v>
      </c>
    </row>
    <row r="153" spans="1:16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*</v>
      </c>
    </row>
    <row r="154" spans="1:16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 t="str">
        <f>IF(SP_SUL!BH154="","*",SP_SUL!BH154)</f>
        <v>*</v>
      </c>
      <c r="P154" s="147" t="str">
        <f>IF($A$2=1,IF(SP_SUL!BJ154="","*",SP_SUL!BJ154),IF(SP_SUL!BK154="","*",SP_SUL!BK154))</f>
        <v>*</v>
      </c>
    </row>
    <row r="155" spans="1:16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 t="str">
        <f>IF(SP_SUL!BH155="","*",SP_SUL!BH155)</f>
        <v>*</v>
      </c>
      <c r="P155" s="147" t="str">
        <f>IF($A$2=1,IF(SP_SUL!BJ155="","*",SP_SUL!BJ155),IF(SP_SUL!BK155="","*",SP_SUL!BK155))</f>
        <v>*</v>
      </c>
    </row>
    <row r="156" spans="1:16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 t="str">
        <f>IF(SP_SUL!BH156="","*",SP_SUL!BH156)</f>
        <v>*</v>
      </c>
      <c r="P156" s="147" t="str">
        <f>IF($A$2=1,IF(SP_SUL!BJ156="","*",SP_SUL!BJ156),IF(SP_SUL!BK156="","*",SP_SUL!BK156))</f>
        <v>*</v>
      </c>
    </row>
    <row r="157" spans="1:16">
      <c r="A157" s="82" t="str">
        <f>IF(SP_SUL!B157="","*",SP_SUL!B157)</f>
        <v>*</v>
      </c>
      <c r="B157" s="83" t="str">
        <f>IF(SP_SUL!X157="","*",SP_SUL!X157)</f>
        <v>*</v>
      </c>
      <c r="C157" s="83" t="str">
        <f>IF(SP_SUL!S157="","*",SP_SUL!S157)</f>
        <v>-</v>
      </c>
      <c r="D157" s="83" t="str">
        <f>IF(SP_SUL!T157="","*",SP_SUL!T157)</f>
        <v>-</v>
      </c>
      <c r="E157" s="83" t="str">
        <f>IF(SP_SUL!D157="","*",SP_SUL!D157)</f>
        <v>*</v>
      </c>
      <c r="F157" s="83" t="str">
        <f>IF(SP_SUL!H157="","*",SP_SUL!H157)</f>
        <v>*</v>
      </c>
      <c r="G157" s="83" t="str">
        <f>IF(SP_SUL!M157="","*",SP_SUL!M157)</f>
        <v>-</v>
      </c>
      <c r="H157" s="116" t="str">
        <f>IF(SP_SUL!K157="","*",SP_SUL!K157)</f>
        <v>*</v>
      </c>
      <c r="I157" s="113" t="str">
        <f>IF(SP_SUL!O157="","*",SP_SUL!O157)</f>
        <v>*</v>
      </c>
      <c r="J157" s="113" t="str">
        <f>IF(SP_SUL!P157="","*",SP_SUL!P157)</f>
        <v>*</v>
      </c>
      <c r="K157" s="83">
        <f>IF(SP_SUL!AK157="","*",SP_SUL!AK157)</f>
        <v>0</v>
      </c>
      <c r="L157" s="83" t="str">
        <f>IF(SP_SUL!AM157="","*",SP_SUL!AM157)</f>
        <v>-</v>
      </c>
      <c r="M157" s="83">
        <f>IF(SP_SUL!AP157="","*",SP_SUL!AP157)</f>
        <v>0</v>
      </c>
      <c r="N157" s="83" t="str">
        <f>IF(SP_SUL!AM157="","*",SP_SUL!AM157)</f>
        <v>-</v>
      </c>
      <c r="O157" s="110" t="str">
        <f>IF(SP_SUL!BH157="","*",SP_SUL!BH157)</f>
        <v>*</v>
      </c>
      <c r="P157" s="147" t="str">
        <f>IF($A$2=1,IF(SP_SUL!BJ157="","*",SP_SUL!BJ157),IF(SP_SUL!BK157="","*",SP_SUL!BK157))</f>
        <v>*</v>
      </c>
    </row>
    <row r="158" spans="1:16">
      <c r="A158" s="82" t="str">
        <f>IF(SP_SUL!B158="","*",SP_SUL!B158)</f>
        <v>*</v>
      </c>
      <c r="B158" s="83" t="str">
        <f>IF(SP_SUL!X158="","*",SP_SUL!X158)</f>
        <v>*</v>
      </c>
      <c r="C158" s="83" t="str">
        <f>IF(SP_SUL!S158="","*",SP_SUL!S158)</f>
        <v>-</v>
      </c>
      <c r="D158" s="83" t="str">
        <f>IF(SP_SUL!T158="","*",SP_SUL!T158)</f>
        <v>-</v>
      </c>
      <c r="E158" s="83" t="str">
        <f>IF(SP_SUL!D158="","*",SP_SUL!D158)</f>
        <v>*</v>
      </c>
      <c r="F158" s="83" t="str">
        <f>IF(SP_SUL!H158="","*",SP_SUL!H158)</f>
        <v>*</v>
      </c>
      <c r="G158" s="83" t="str">
        <f>IF(SP_SUL!M158="","*",SP_SUL!M158)</f>
        <v>-</v>
      </c>
      <c r="H158" s="116" t="str">
        <f>IF(SP_SUL!K158="","*",SP_SUL!K158)</f>
        <v>*</v>
      </c>
      <c r="I158" s="113" t="str">
        <f>IF(SP_SUL!O158="","*",SP_SUL!O158)</f>
        <v>*</v>
      </c>
      <c r="J158" s="113" t="str">
        <f>IF(SP_SUL!P158="","*",SP_SUL!P158)</f>
        <v>*</v>
      </c>
      <c r="K158" s="83">
        <f>IF(SP_SUL!AK158="","*",SP_SUL!AK158)</f>
        <v>0</v>
      </c>
      <c r="L158" s="83" t="str">
        <f>IF(SP_SUL!AM158="","*",SP_SUL!AM158)</f>
        <v>-</v>
      </c>
      <c r="M158" s="83">
        <f>IF(SP_SUL!AP158="","*",SP_SUL!AP158)</f>
        <v>0</v>
      </c>
      <c r="N158" s="83" t="str">
        <f>IF(SP_SUL!AM158="","*",SP_SUL!AM158)</f>
        <v>-</v>
      </c>
      <c r="O158" s="110" t="str">
        <f>IF(SP_SUL!BH158="","*",SP_SUL!BH158)</f>
        <v>*</v>
      </c>
      <c r="P158" s="147" t="str">
        <f>IF($A$2=1,IF(SP_SUL!BJ158="","*",SP_SUL!BJ158),IF(SP_SUL!BK158="","*",SP_SUL!BK158))</f>
        <v>*</v>
      </c>
    </row>
    <row r="159" spans="1:16">
      <c r="A159" s="82" t="str">
        <f>IF(SP_SUL!B159="","*",SP_SUL!B159)</f>
        <v>*</v>
      </c>
      <c r="B159" s="83" t="str">
        <f>IF(SP_SUL!X159="","*",SP_SUL!X159)</f>
        <v>*</v>
      </c>
      <c r="C159" s="83" t="str">
        <f>IF(SP_SUL!S159="","*",SP_SUL!S159)</f>
        <v>-</v>
      </c>
      <c r="D159" s="83" t="str">
        <f>IF(SP_SUL!T159="","*",SP_SUL!T159)</f>
        <v>-</v>
      </c>
      <c r="E159" s="83" t="str">
        <f>IF(SP_SUL!D159="","*",SP_SUL!D159)</f>
        <v>*</v>
      </c>
      <c r="F159" s="83" t="str">
        <f>IF(SP_SUL!H159="","*",SP_SUL!H159)</f>
        <v>*</v>
      </c>
      <c r="G159" s="83" t="str">
        <f>IF(SP_SUL!M159="","*",SP_SUL!M159)</f>
        <v>-</v>
      </c>
      <c r="H159" s="116" t="str">
        <f>IF(SP_SUL!K159="","*",SP_SUL!K159)</f>
        <v>*</v>
      </c>
      <c r="I159" s="113" t="str">
        <f>IF(SP_SUL!O159="","*",SP_SUL!O159)</f>
        <v>*</v>
      </c>
      <c r="J159" s="113" t="str">
        <f>IF(SP_SUL!P159="","*",SP_SUL!P159)</f>
        <v>*</v>
      </c>
      <c r="K159" s="83">
        <f>IF(SP_SUL!AK159="","*",SP_SUL!AK159)</f>
        <v>0</v>
      </c>
      <c r="L159" s="83" t="str">
        <f>IF(SP_SUL!AM159="","*",SP_SUL!AM159)</f>
        <v>-</v>
      </c>
      <c r="M159" s="83">
        <f>IF(SP_SUL!AP159="","*",SP_SUL!AP159)</f>
        <v>0</v>
      </c>
      <c r="N159" s="83" t="str">
        <f>IF(SP_SUL!AM159="","*",SP_SUL!AM159)</f>
        <v>-</v>
      </c>
      <c r="O159" s="110" t="str">
        <f>IF(SP_SUL!BH159="","*",SP_SUL!BH159)</f>
        <v>*</v>
      </c>
      <c r="P159" s="147" t="str">
        <f>IF($A$2=1,IF(SP_SUL!BJ159="","*",SP_SUL!BJ159),IF(SP_SUL!BK159="","*",SP_SUL!BK159))</f>
        <v>*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 t="str">
        <f>IF(SP_SUL!B162="","*",SP_SUL!B162)</f>
        <v>*</v>
      </c>
      <c r="B162" s="83" t="str">
        <f>IF(SP_SUL!X162="","*",SP_SUL!X162)</f>
        <v>*</v>
      </c>
      <c r="C162" s="83" t="str">
        <f>IF(SP_SUL!S162="","*",SP_SUL!S162)</f>
        <v>-</v>
      </c>
      <c r="D162" s="83" t="str">
        <f>IF(SP_SUL!T162="","*",SP_SUL!T162)</f>
        <v>-</v>
      </c>
      <c r="E162" s="83" t="str">
        <f>IF(SP_SUL!D162="","*",SP_SUL!D162)</f>
        <v>*</v>
      </c>
      <c r="F162" s="83" t="str">
        <f>IF(SP_SUL!H162="","*",SP_SUL!H162)</f>
        <v>*</v>
      </c>
      <c r="G162" s="83" t="str">
        <f>IF(SP_SUL!M162="","*",SP_SUL!M162)</f>
        <v>-</v>
      </c>
      <c r="H162" s="116" t="str">
        <f>IF(SP_SUL!K162="","*",SP_SUL!K162)</f>
        <v>*</v>
      </c>
      <c r="I162" s="113" t="str">
        <f>IF(SP_SUL!O162="","*",SP_SUL!O162)</f>
        <v>*</v>
      </c>
      <c r="J162" s="113" t="str">
        <f>IF(SP_SUL!P162="","*",SP_SUL!P162)</f>
        <v>*</v>
      </c>
      <c r="K162" s="83">
        <f>IF(SP_SUL!AK162="","*",SP_SUL!AK162)</f>
        <v>0</v>
      </c>
      <c r="L162" s="83" t="str">
        <f>IF(SP_SUL!AM162="","*",SP_SUL!AM162)</f>
        <v>-</v>
      </c>
      <c r="M162" s="83">
        <f>IF(SP_SUL!AP162="","*",SP_SUL!AP162)</f>
        <v>0</v>
      </c>
      <c r="N162" s="83" t="str">
        <f>IF(SP_SUL!AM162="","*",SP_SUL!AM162)</f>
        <v>-</v>
      </c>
      <c r="O162" s="110" t="str">
        <f>IF(SP_SUL!BH162="","*",SP_SUL!BH162)</f>
        <v>*</v>
      </c>
      <c r="P162" s="147" t="str">
        <f>IF($A$2=1,IF(SP_SUL!BJ162="","*",SP_SUL!BJ162),IF(SP_SUL!BK162="","*",SP_SUL!BK162))</f>
        <v>*</v>
      </c>
    </row>
    <row r="163" spans="1:16">
      <c r="A163" s="82" t="str">
        <f>IF(SP_SUL!B163="","*",SP_SUL!B163)</f>
        <v>*</v>
      </c>
      <c r="B163" s="83" t="str">
        <f>IF(SP_SUL!X163="","*",SP_SUL!X163)</f>
        <v>*</v>
      </c>
      <c r="C163" s="83" t="str">
        <f>IF(SP_SUL!S163="","*",SP_SUL!S163)</f>
        <v>-</v>
      </c>
      <c r="D163" s="83" t="str">
        <f>IF(SP_SUL!T163="","*",SP_SUL!T163)</f>
        <v>-</v>
      </c>
      <c r="E163" s="83" t="str">
        <f>IF(SP_SUL!D163="","*",SP_SUL!D163)</f>
        <v>*</v>
      </c>
      <c r="F163" s="83" t="str">
        <f>IF(SP_SUL!H163="","*",SP_SUL!H163)</f>
        <v>*</v>
      </c>
      <c r="G163" s="83" t="str">
        <f>IF(SP_SUL!M163="","*",SP_SUL!M163)</f>
        <v>-</v>
      </c>
      <c r="H163" s="116" t="str">
        <f>IF(SP_SUL!K163="","*",SP_SUL!K163)</f>
        <v>*</v>
      </c>
      <c r="I163" s="113" t="str">
        <f>IF(SP_SUL!O163="","*",SP_SUL!O163)</f>
        <v>*</v>
      </c>
      <c r="J163" s="113" t="str">
        <f>IF(SP_SUL!P163="","*",SP_SUL!P163)</f>
        <v>*</v>
      </c>
      <c r="K163" s="83">
        <f>IF(SP_SUL!AK163="","*",SP_SUL!AK163)</f>
        <v>0</v>
      </c>
      <c r="L163" s="83" t="str">
        <f>IF(SP_SUL!AM163="","*",SP_SUL!AM163)</f>
        <v>-</v>
      </c>
      <c r="M163" s="83">
        <f>IF(SP_SUL!AP163="","*",SP_SUL!AP163)</f>
        <v>0</v>
      </c>
      <c r="N163" s="83" t="str">
        <f>IF(SP_SUL!AM163="","*",SP_SUL!AM163)</f>
        <v>-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 t="str">
        <f>IF(SP_SUL!B165="","*",SP_SUL!B165)</f>
        <v>*</v>
      </c>
      <c r="B165" s="83" t="str">
        <f>IF(SP_SUL!X165="","*",SP_SUL!X165)</f>
        <v>*</v>
      </c>
      <c r="C165" s="83" t="str">
        <f>IF(SP_SUL!S165="","*",SP_SUL!S165)</f>
        <v>-</v>
      </c>
      <c r="D165" s="83" t="str">
        <f>IF(SP_SUL!T165="","*",SP_SUL!T165)</f>
        <v>-</v>
      </c>
      <c r="E165" s="83" t="str">
        <f>IF(SP_SUL!D165="","*",SP_SUL!D165)</f>
        <v>*</v>
      </c>
      <c r="F165" s="83" t="str">
        <f>IF(SP_SUL!H165="","*",SP_SUL!H165)</f>
        <v>*</v>
      </c>
      <c r="G165" s="83" t="str">
        <f>IF(SP_SUL!M165="","*",SP_SUL!M165)</f>
        <v>-</v>
      </c>
      <c r="H165" s="116" t="str">
        <f>IF(SP_SUL!K165="","*",SP_SUL!K165)</f>
        <v>*</v>
      </c>
      <c r="I165" s="113" t="str">
        <f>IF(SP_SUL!O165="","*",SP_SUL!O165)</f>
        <v>*</v>
      </c>
      <c r="J165" s="113" t="str">
        <f>IF(SP_SUL!P165="","*",SP_SUL!P165)</f>
        <v>*</v>
      </c>
      <c r="K165" s="83">
        <f>IF(SP_SUL!AK165="","*",SP_SUL!AK165)</f>
        <v>0</v>
      </c>
      <c r="L165" s="83" t="str">
        <f>IF(SP_SUL!AM165="","*",SP_SUL!AM165)</f>
        <v>-</v>
      </c>
      <c r="M165" s="83">
        <f>IF(SP_SUL!AP165="","*",SP_SUL!AP165)</f>
        <v>0</v>
      </c>
      <c r="N165" s="83" t="str">
        <f>IF(SP_SUL!AM165="","*",SP_SUL!AM165)</f>
        <v>-</v>
      </c>
      <c r="O165" s="110" t="str">
        <f>IF(SP_SUL!BH165="","*",SP_SUL!BH165)</f>
        <v>*</v>
      </c>
      <c r="P165" s="147" t="str">
        <f>IF($A$2=1,IF(SP_SUL!BJ165="","*",SP_SUL!BJ165),IF(SP_SUL!BK165="","*",SP_SUL!BK165))</f>
        <v>*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 t="str">
        <f>IF(SP_SUL!B167="","*",SP_SUL!B167)</f>
        <v>*</v>
      </c>
      <c r="B167" s="83" t="str">
        <f>IF(SP_SUL!X167="","*",SP_SUL!X167)</f>
        <v>*</v>
      </c>
      <c r="C167" s="83" t="str">
        <f>IF(SP_SUL!S167="","*",SP_SUL!S167)</f>
        <v>-</v>
      </c>
      <c r="D167" s="83" t="str">
        <f>IF(SP_SUL!T167="","*",SP_SUL!T167)</f>
        <v>-</v>
      </c>
      <c r="E167" s="83" t="str">
        <f>IF(SP_SUL!D167="","*",SP_SUL!D167)</f>
        <v>*</v>
      </c>
      <c r="F167" s="83" t="str">
        <f>IF(SP_SUL!H167="","*",SP_SUL!H167)</f>
        <v>*</v>
      </c>
      <c r="G167" s="83" t="str">
        <f>IF(SP_SUL!M167="","*",SP_SUL!M167)</f>
        <v>-</v>
      </c>
      <c r="H167" s="116" t="str">
        <f>IF(SP_SUL!K167="","*",SP_SUL!K167)</f>
        <v>*</v>
      </c>
      <c r="I167" s="113" t="str">
        <f>IF(SP_SUL!O167="","*",SP_SUL!O167)</f>
        <v>*</v>
      </c>
      <c r="J167" s="113" t="str">
        <f>IF(SP_SUL!P167="","*",SP_SUL!P167)</f>
        <v>*</v>
      </c>
      <c r="K167" s="83">
        <f>IF(SP_SUL!AK167="","*",SP_SUL!AK167)</f>
        <v>0</v>
      </c>
      <c r="L167" s="83" t="str">
        <f>IF(SP_SUL!AM167="","*",SP_SUL!AM167)</f>
        <v>-</v>
      </c>
      <c r="M167" s="83">
        <f>IF(SP_SUL!AP167="","*",SP_SUL!AP167)</f>
        <v>0</v>
      </c>
      <c r="N167" s="83" t="str">
        <f>IF(SP_SUL!AM167="","*",SP_SUL!AM167)</f>
        <v>-</v>
      </c>
      <c r="O167" s="110" t="str">
        <f>IF(SP_SUL!BH167="","*",SP_SUL!BH167)</f>
        <v>*</v>
      </c>
      <c r="P167" s="147" t="str">
        <f>IF($A$2=1,IF(SP_SUL!BJ167="","*",SP_SUL!BJ167),IF(SP_SUL!BK167="","*",SP_SUL!BK167))</f>
        <v>*</v>
      </c>
    </row>
    <row r="168" spans="1:16">
      <c r="A168" s="82" t="str">
        <f>IF(SP_SUL!B168="","*",SP_SUL!B168)</f>
        <v>*</v>
      </c>
      <c r="B168" s="83" t="str">
        <f>IF(SP_SUL!X168="","*",SP_SUL!X168)</f>
        <v>*</v>
      </c>
      <c r="C168" s="83" t="str">
        <f>IF(SP_SUL!S168="","*",SP_SUL!S168)</f>
        <v>-</v>
      </c>
      <c r="D168" s="83" t="str">
        <f>IF(SP_SUL!T168="","*",SP_SUL!T168)</f>
        <v>-</v>
      </c>
      <c r="E168" s="83" t="str">
        <f>IF(SP_SUL!D168="","*",SP_SUL!D168)</f>
        <v>*</v>
      </c>
      <c r="F168" s="83" t="str">
        <f>IF(SP_SUL!H168="","*",SP_SUL!H168)</f>
        <v>*</v>
      </c>
      <c r="G168" s="83" t="str">
        <f>IF(SP_SUL!M168="","*",SP_SUL!M168)</f>
        <v>-</v>
      </c>
      <c r="H168" s="116" t="str">
        <f>IF(SP_SUL!K168="","*",SP_SUL!K168)</f>
        <v>*</v>
      </c>
      <c r="I168" s="113" t="str">
        <f>IF(SP_SUL!O168="","*",SP_SUL!O168)</f>
        <v>*</v>
      </c>
      <c r="J168" s="113" t="str">
        <f>IF(SP_SUL!P168="","*",SP_SUL!P168)</f>
        <v>*</v>
      </c>
      <c r="K168" s="83">
        <f>IF(SP_SUL!AK168="","*",SP_SUL!AK168)</f>
        <v>0</v>
      </c>
      <c r="L168" s="83" t="str">
        <f>IF(SP_SUL!AM168="","*",SP_SUL!AM168)</f>
        <v>-</v>
      </c>
      <c r="M168" s="83">
        <f>IF(SP_SUL!AP168="","*",SP_SUL!AP168)</f>
        <v>0</v>
      </c>
      <c r="N168" s="83" t="str">
        <f>IF(SP_SUL!AM168="","*",SP_SUL!AM168)</f>
        <v>-</v>
      </c>
      <c r="O168" s="110" t="str">
        <f>IF(SP_SUL!BH168="","*",SP_SUL!BH168)</f>
        <v>*</v>
      </c>
      <c r="P168" s="147" t="str">
        <f>IF($A$2=1,IF(SP_SUL!BJ168="","*",SP_SUL!BJ168),IF(SP_SUL!BK168="","*",SP_SUL!BK168))</f>
        <v>*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 t="str">
        <f>IF(SP_SUL!B173="","*",SP_SUL!B173)</f>
        <v>*</v>
      </c>
      <c r="B173" s="83" t="str">
        <f>IF(SP_SUL!X173="","*",SP_SUL!X173)</f>
        <v>*</v>
      </c>
      <c r="C173" s="83" t="str">
        <f>IF(SP_SUL!S173="","*",SP_SUL!S173)</f>
        <v>-</v>
      </c>
      <c r="D173" s="83" t="str">
        <f>IF(SP_SUL!T173="","*",SP_SUL!T173)</f>
        <v>-</v>
      </c>
      <c r="E173" s="83" t="str">
        <f>IF(SP_SUL!D173="","*",SP_SUL!D173)</f>
        <v>*</v>
      </c>
      <c r="F173" s="83" t="str">
        <f>IF(SP_SUL!H173="","*",SP_SUL!H173)</f>
        <v>*</v>
      </c>
      <c r="G173" s="83" t="str">
        <f>IF(SP_SUL!M173="","*",SP_SUL!M173)</f>
        <v>-</v>
      </c>
      <c r="H173" s="116" t="str">
        <f>IF(SP_SUL!K173="","*",SP_SUL!K173)</f>
        <v>*</v>
      </c>
      <c r="I173" s="113" t="str">
        <f>IF(SP_SUL!O173="","*",SP_SUL!O173)</f>
        <v>*</v>
      </c>
      <c r="J173" s="113" t="str">
        <f>IF(SP_SUL!P173="","*",SP_SUL!P173)</f>
        <v>*</v>
      </c>
      <c r="K173" s="83">
        <f>IF(SP_SUL!AK173="","*",SP_SUL!AK173)</f>
        <v>0</v>
      </c>
      <c r="L173" s="83" t="str">
        <f>IF(SP_SUL!AM173="","*",SP_SUL!AM173)</f>
        <v>-</v>
      </c>
      <c r="M173" s="83">
        <f>IF(SP_SUL!AP173="","*",SP_SUL!AP173)</f>
        <v>0</v>
      </c>
      <c r="N173" s="83" t="str">
        <f>IF(SP_SUL!AM173="","*",SP_SUL!AM173)</f>
        <v>-</v>
      </c>
      <c r="O173" s="110" t="str">
        <f>IF(SP_SUL!BH173="","*",SP_SUL!BH173)</f>
        <v>*</v>
      </c>
      <c r="P173" s="147" t="str">
        <f>IF($A$2=1,IF(SP_SUL!BJ173="","*",SP_SUL!BJ173),IF(SP_SUL!BK173="","*",SP_SUL!BK173))</f>
        <v>*</v>
      </c>
    </row>
    <row r="174" spans="1:16">
      <c r="A174" s="82" t="str">
        <f>IF(SP_SUL!B174="","*",SP_SUL!B174)</f>
        <v>*</v>
      </c>
      <c r="B174" s="83" t="str">
        <f>IF(SP_SUL!X174="","*",SP_SUL!X174)</f>
        <v>*</v>
      </c>
      <c r="C174" s="83" t="str">
        <f>IF(SP_SUL!S174="","*",SP_SUL!S174)</f>
        <v>-</v>
      </c>
      <c r="D174" s="83" t="str">
        <f>IF(SP_SUL!T174="","*",SP_SUL!T174)</f>
        <v>-</v>
      </c>
      <c r="E174" s="83" t="str">
        <f>IF(SP_SUL!D174="","*",SP_SUL!D174)</f>
        <v>*</v>
      </c>
      <c r="F174" s="83" t="str">
        <f>IF(SP_SUL!H174="","*",SP_SUL!H174)</f>
        <v>*</v>
      </c>
      <c r="G174" s="83" t="str">
        <f>IF(SP_SUL!M174="","*",SP_SUL!M174)</f>
        <v>-</v>
      </c>
      <c r="H174" s="116" t="str">
        <f>IF(SP_SUL!K174="","*",SP_SUL!K174)</f>
        <v>*</v>
      </c>
      <c r="I174" s="113" t="str">
        <f>IF(SP_SUL!O174="","*",SP_SUL!O174)</f>
        <v>*</v>
      </c>
      <c r="J174" s="113" t="str">
        <f>IF(SP_SUL!P174="","*",SP_SUL!P174)</f>
        <v>*</v>
      </c>
      <c r="K174" s="83">
        <f>IF(SP_SUL!AK174="","*",SP_SUL!AK174)</f>
        <v>0</v>
      </c>
      <c r="L174" s="83" t="str">
        <f>IF(SP_SUL!AM174="","*",SP_SUL!AM174)</f>
        <v>-</v>
      </c>
      <c r="M174" s="83">
        <f>IF(SP_SUL!AP174="","*",SP_SUL!AP174)</f>
        <v>0</v>
      </c>
      <c r="N174" s="83" t="str">
        <f>IF(SP_SUL!AM174="","*",SP_SUL!AM174)</f>
        <v>-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 t="str">
        <f>IF(SP_SUL!B175="","*",SP_SUL!B175)</f>
        <v>*</v>
      </c>
      <c r="B175" s="83" t="str">
        <f>IF(SP_SUL!X175="","*",SP_SUL!X175)</f>
        <v>*</v>
      </c>
      <c r="C175" s="83" t="str">
        <f>IF(SP_SUL!S175="","*",SP_SUL!S175)</f>
        <v>-</v>
      </c>
      <c r="D175" s="83" t="str">
        <f>IF(SP_SUL!T175="","*",SP_SUL!T175)</f>
        <v>-</v>
      </c>
      <c r="E175" s="83" t="str">
        <f>IF(SP_SUL!D175="","*",SP_SUL!D175)</f>
        <v>*</v>
      </c>
      <c r="F175" s="83" t="str">
        <f>IF(SP_SUL!H175="","*",SP_SUL!H175)</f>
        <v>*</v>
      </c>
      <c r="G175" s="83" t="str">
        <f>IF(SP_SUL!M175="","*",SP_SUL!M175)</f>
        <v>-</v>
      </c>
      <c r="H175" s="116" t="str">
        <f>IF(SP_SUL!K175="","*",SP_SUL!K175)</f>
        <v>*</v>
      </c>
      <c r="I175" s="113" t="str">
        <f>IF(SP_SUL!O175="","*",SP_SUL!O175)</f>
        <v>*</v>
      </c>
      <c r="J175" s="113" t="str">
        <f>IF(SP_SUL!P175="","*",SP_SUL!P175)</f>
        <v>*</v>
      </c>
      <c r="K175" s="83">
        <f>IF(SP_SUL!AK175="","*",SP_SUL!AK175)</f>
        <v>0</v>
      </c>
      <c r="L175" s="83" t="str">
        <f>IF(SP_SUL!AM175="","*",SP_SUL!AM175)</f>
        <v>-</v>
      </c>
      <c r="M175" s="83">
        <f>IF(SP_SUL!AP175="","*",SP_SUL!AP175)</f>
        <v>0</v>
      </c>
      <c r="N175" s="83" t="str">
        <f>IF(SP_SUL!AM175="","*",SP_SUL!AM175)</f>
        <v>-</v>
      </c>
      <c r="O175" s="110" t="str">
        <f>IF(SP_SUL!BH175="","*",SP_SUL!BH175)</f>
        <v>*</v>
      </c>
      <c r="P175" s="147" t="str">
        <f>IF($A$2=1,IF(SP_SUL!BJ175="","*",SP_SUL!BJ175),IF(SP_SUL!BK175="","*",SP_SUL!BK175))</f>
        <v>*</v>
      </c>
    </row>
    <row r="176" spans="1:16">
      <c r="A176" s="82" t="str">
        <f>IF(SP_SUL!B176="","*",SP_SUL!B176)</f>
        <v>*</v>
      </c>
      <c r="B176" s="83" t="str">
        <f>IF(SP_SUL!X176="","*",SP_SUL!X176)</f>
        <v>*</v>
      </c>
      <c r="C176" s="83" t="str">
        <f>IF(SP_SUL!S176="","*",SP_SUL!S176)</f>
        <v>-</v>
      </c>
      <c r="D176" s="83" t="str">
        <f>IF(SP_SUL!T176="","*",SP_SUL!T176)</f>
        <v>-</v>
      </c>
      <c r="E176" s="83" t="str">
        <f>IF(SP_SUL!D176="","*",SP_SUL!D176)</f>
        <v>*</v>
      </c>
      <c r="F176" s="83" t="str">
        <f>IF(SP_SUL!H176="","*",SP_SUL!H176)</f>
        <v>*</v>
      </c>
      <c r="G176" s="83" t="str">
        <f>IF(SP_SUL!M176="","*",SP_SUL!M176)</f>
        <v>-</v>
      </c>
      <c r="H176" s="116" t="str">
        <f>IF(SP_SUL!K176="","*",SP_SUL!K176)</f>
        <v>*</v>
      </c>
      <c r="I176" s="113" t="str">
        <f>IF(SP_SUL!O176="","*",SP_SUL!O176)</f>
        <v>*</v>
      </c>
      <c r="J176" s="113" t="str">
        <f>IF(SP_SUL!P176="","*",SP_SUL!P176)</f>
        <v>*</v>
      </c>
      <c r="K176" s="83">
        <f>IF(SP_SUL!AK176="","*",SP_SUL!AK176)</f>
        <v>0</v>
      </c>
      <c r="L176" s="83" t="str">
        <f>IF(SP_SUL!AM176="","*",SP_SUL!AM176)</f>
        <v>-</v>
      </c>
      <c r="M176" s="83">
        <f>IF(SP_SUL!AP176="","*",SP_SUL!AP176)</f>
        <v>0</v>
      </c>
      <c r="N176" s="83" t="str">
        <f>IF(SP_SUL!AM176="","*",SP_SUL!AM176)</f>
        <v>-</v>
      </c>
      <c r="O176" s="110" t="str">
        <f>IF(SP_SUL!BH176="","*",SP_SUL!BH176)</f>
        <v>*</v>
      </c>
      <c r="P176" s="147" t="str">
        <f>IF($A$2=1,IF(SP_SUL!BJ176="","*",SP_SUL!BJ176),IF(SP_SUL!BK176="","*",SP_SUL!BK176))</f>
        <v>*</v>
      </c>
    </row>
    <row r="177" spans="1:16">
      <c r="A177" s="82" t="str">
        <f>IF(SP_SUL!B177="","*",SP_SUL!B177)</f>
        <v>*</v>
      </c>
      <c r="B177" s="83" t="str">
        <f>IF(SP_SUL!X177="","*",SP_SUL!X177)</f>
        <v>*</v>
      </c>
      <c r="C177" s="83" t="str">
        <f>IF(SP_SUL!S177="","*",SP_SUL!S177)</f>
        <v>-</v>
      </c>
      <c r="D177" s="83" t="str">
        <f>IF(SP_SUL!T177="","*",SP_SUL!T177)</f>
        <v>-</v>
      </c>
      <c r="E177" s="83" t="str">
        <f>IF(SP_SUL!D177="","*",SP_SUL!D177)</f>
        <v>*</v>
      </c>
      <c r="F177" s="83" t="str">
        <f>IF(SP_SUL!H177="","*",SP_SUL!H177)</f>
        <v>*</v>
      </c>
      <c r="G177" s="83" t="str">
        <f>IF(SP_SUL!M177="","*",SP_SUL!M177)</f>
        <v>-</v>
      </c>
      <c r="H177" s="116" t="str">
        <f>IF(SP_SUL!K177="","*",SP_SUL!K177)</f>
        <v>*</v>
      </c>
      <c r="I177" s="113" t="str">
        <f>IF(SP_SUL!O177="","*",SP_SUL!O177)</f>
        <v>*</v>
      </c>
      <c r="J177" s="113" t="str">
        <f>IF(SP_SUL!P177="","*",SP_SUL!P177)</f>
        <v>*</v>
      </c>
      <c r="K177" s="83">
        <f>IF(SP_SUL!AK177="","*",SP_SUL!AK177)</f>
        <v>0</v>
      </c>
      <c r="L177" s="83" t="str">
        <f>IF(SP_SUL!AM177="","*",SP_SUL!AM177)</f>
        <v>-</v>
      </c>
      <c r="M177" s="83">
        <f>IF(SP_SUL!AP177="","*",SP_SUL!AP177)</f>
        <v>0</v>
      </c>
      <c r="N177" s="83" t="str">
        <f>IF(SP_SUL!AM177="","*",SP_SUL!AM177)</f>
        <v>-</v>
      </c>
      <c r="O177" s="110" t="str">
        <f>IF(SP_SUL!BH177="","*",SP_SUL!BH177)</f>
        <v>*</v>
      </c>
      <c r="P177" s="147" t="str">
        <f>IF($A$2=1,IF(SP_SUL!BJ177="","*",SP_SUL!BJ177),IF(SP_SUL!BK177="","*",SP_SUL!BK177))</f>
        <v>*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 t="str">
        <f>IF(SP_SUL!B180="","*",SP_SUL!B180)</f>
        <v>*</v>
      </c>
      <c r="B180" s="83" t="str">
        <f>IF(SP_SUL!X180="","*",SP_SUL!X180)</f>
        <v>*</v>
      </c>
      <c r="C180" s="83" t="str">
        <f>IF(SP_SUL!S180="","*",SP_SUL!S180)</f>
        <v>-</v>
      </c>
      <c r="D180" s="83" t="str">
        <f>IF(SP_SUL!T180="","*",SP_SUL!T180)</f>
        <v>-</v>
      </c>
      <c r="E180" s="83" t="str">
        <f>IF(SP_SUL!D180="","*",SP_SUL!D180)</f>
        <v>*</v>
      </c>
      <c r="F180" s="83" t="str">
        <f>IF(SP_SUL!H180="","*",SP_SUL!H180)</f>
        <v>*</v>
      </c>
      <c r="G180" s="83" t="str">
        <f>IF(SP_SUL!M180="","*",SP_SUL!M180)</f>
        <v>-</v>
      </c>
      <c r="H180" s="116" t="str">
        <f>IF(SP_SUL!K180="","*",SP_SUL!K180)</f>
        <v>*</v>
      </c>
      <c r="I180" s="113" t="str">
        <f>IF(SP_SUL!O180="","*",SP_SUL!O180)</f>
        <v>*</v>
      </c>
      <c r="J180" s="113" t="str">
        <f>IF(SP_SUL!P180="","*",SP_SUL!P180)</f>
        <v>*</v>
      </c>
      <c r="K180" s="83">
        <f>IF(SP_SUL!AK180="","*",SP_SUL!AK180)</f>
        <v>0</v>
      </c>
      <c r="L180" s="83" t="str">
        <f>IF(SP_SUL!AM180="","*",SP_SUL!AM180)</f>
        <v>-</v>
      </c>
      <c r="M180" s="83">
        <f>IF(SP_SUL!AP180="","*",SP_SUL!AP180)</f>
        <v>0</v>
      </c>
      <c r="N180" s="83" t="str">
        <f>IF(SP_SUL!AM180="","*",SP_SUL!AM180)</f>
        <v>-</v>
      </c>
      <c r="O180" s="110" t="str">
        <f>IF(SP_SUL!BH180="","*",SP_SUL!BH180)</f>
        <v>*</v>
      </c>
      <c r="P180" s="147" t="str">
        <f>IF($A$2=1,IF(SP_SUL!BJ180="","*",SP_SUL!BJ180),IF(SP_SUL!BK180="","*",SP_SUL!BK180))</f>
        <v>*</v>
      </c>
    </row>
    <row r="181" spans="1:16">
      <c r="A181" s="82" t="str">
        <f>IF(SP_SUL!B181="","*",SP_SUL!B181)</f>
        <v>*</v>
      </c>
      <c r="B181" s="83" t="str">
        <f>IF(SP_SUL!X181="","*",SP_SUL!X181)</f>
        <v>*</v>
      </c>
      <c r="C181" s="83" t="str">
        <f>IF(SP_SUL!S181="","*",SP_SUL!S181)</f>
        <v>-</v>
      </c>
      <c r="D181" s="83" t="str">
        <f>IF(SP_SUL!T181="","*",SP_SUL!T181)</f>
        <v>-</v>
      </c>
      <c r="E181" s="83" t="str">
        <f>IF(SP_SUL!D181="","*",SP_SUL!D181)</f>
        <v>*</v>
      </c>
      <c r="F181" s="83" t="str">
        <f>IF(SP_SUL!H181="","*",SP_SUL!H181)</f>
        <v>*</v>
      </c>
      <c r="G181" s="83" t="str">
        <f>IF(SP_SUL!M181="","*",SP_SUL!M181)</f>
        <v>-</v>
      </c>
      <c r="H181" s="116" t="str">
        <f>IF(SP_SUL!K181="","*",SP_SUL!K181)</f>
        <v>*</v>
      </c>
      <c r="I181" s="113" t="str">
        <f>IF(SP_SUL!O181="","*",SP_SUL!O181)</f>
        <v>*</v>
      </c>
      <c r="J181" s="113" t="str">
        <f>IF(SP_SUL!P181="","*",SP_SUL!P181)</f>
        <v>*</v>
      </c>
      <c r="K181" s="83">
        <f>IF(SP_SUL!AK181="","*",SP_SUL!AK181)</f>
        <v>0</v>
      </c>
      <c r="L181" s="83" t="str">
        <f>IF(SP_SUL!AM181="","*",SP_SUL!AM181)</f>
        <v>-</v>
      </c>
      <c r="M181" s="83">
        <f>IF(SP_SUL!AP181="","*",SP_SUL!AP181)</f>
        <v>0</v>
      </c>
      <c r="N181" s="83" t="str">
        <f>IF(SP_SUL!AM181="","*",SP_SUL!AM181)</f>
        <v>-</v>
      </c>
      <c r="O181" s="110" t="str">
        <f>IF(SP_SUL!BH181="","*",SP_SUL!BH181)</f>
        <v>*</v>
      </c>
      <c r="P181" s="147" t="str">
        <f>IF($A$2=1,IF(SP_SUL!BJ181="","*",SP_SUL!BJ181),IF(SP_SUL!BK181="","*",SP_SUL!BK181))</f>
        <v>*</v>
      </c>
    </row>
    <row r="182" spans="1:16">
      <c r="A182" s="82" t="str">
        <f>IF(SP_SUL!B182="","*",SP_SUL!B182)</f>
        <v>*</v>
      </c>
      <c r="B182" s="83" t="str">
        <f>IF(SP_SUL!X182="","*",SP_SUL!X182)</f>
        <v>*</v>
      </c>
      <c r="C182" s="83" t="str">
        <f>IF(SP_SUL!S182="","*",SP_SUL!S182)</f>
        <v>-</v>
      </c>
      <c r="D182" s="83" t="str">
        <f>IF(SP_SUL!T182="","*",SP_SUL!T182)</f>
        <v>-</v>
      </c>
      <c r="E182" s="83" t="str">
        <f>IF(SP_SUL!D182="","*",SP_SUL!D182)</f>
        <v>*</v>
      </c>
      <c r="F182" s="83" t="str">
        <f>IF(SP_SUL!H182="","*",SP_SUL!H182)</f>
        <v>*</v>
      </c>
      <c r="G182" s="83" t="str">
        <f>IF(SP_SUL!M182="","*",SP_SUL!M182)</f>
        <v>-</v>
      </c>
      <c r="H182" s="116" t="str">
        <f>IF(SP_SUL!K182="","*",SP_SUL!K182)</f>
        <v>*</v>
      </c>
      <c r="I182" s="113" t="str">
        <f>IF(SP_SUL!O182="","*",SP_SUL!O182)</f>
        <v>*</v>
      </c>
      <c r="J182" s="113" t="str">
        <f>IF(SP_SUL!P182="","*",SP_SUL!P182)</f>
        <v>*</v>
      </c>
      <c r="K182" s="83">
        <f>IF(SP_SUL!AK182="","*",SP_SUL!AK182)</f>
        <v>0</v>
      </c>
      <c r="L182" s="83" t="str">
        <f>IF(SP_SUL!AM182="","*",SP_SUL!AM182)</f>
        <v>-</v>
      </c>
      <c r="M182" s="83">
        <f>IF(SP_SUL!AP182="","*",SP_SUL!AP182)</f>
        <v>0</v>
      </c>
      <c r="N182" s="83" t="str">
        <f>IF(SP_SUL!AM182="","*",SP_SUL!AM182)</f>
        <v>-</v>
      </c>
      <c r="O182" s="110" t="str">
        <f>IF(SP_SUL!BH182="","*",SP_SUL!BH182)</f>
        <v>*</v>
      </c>
      <c r="P182" s="147" t="str">
        <f>IF($A$2=1,IF(SP_SUL!BJ182="","*",SP_SUL!BJ182),IF(SP_SUL!BK182="","*",SP_SUL!BK182))</f>
        <v>*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 t="str">
        <f>IF(SP_SUL!B184="","*",SP_SUL!B184)</f>
        <v>*</v>
      </c>
      <c r="B184" s="83" t="str">
        <f>IF(SP_SUL!X184="","*",SP_SUL!X184)</f>
        <v>*</v>
      </c>
      <c r="C184" s="83" t="str">
        <f>IF(SP_SUL!S184="","*",SP_SUL!S184)</f>
        <v>-</v>
      </c>
      <c r="D184" s="83" t="str">
        <f>IF(SP_SUL!T184="","*",SP_SUL!T184)</f>
        <v>-</v>
      </c>
      <c r="E184" s="83" t="str">
        <f>IF(SP_SUL!D184="","*",SP_SUL!D184)</f>
        <v>*</v>
      </c>
      <c r="F184" s="83" t="str">
        <f>IF(SP_SUL!H184="","*",SP_SUL!H184)</f>
        <v>*</v>
      </c>
      <c r="G184" s="83" t="str">
        <f>IF(SP_SUL!M184="","*",SP_SUL!M184)</f>
        <v>-</v>
      </c>
      <c r="H184" s="116" t="str">
        <f>IF(SP_SUL!K184="","*",SP_SUL!K184)</f>
        <v>*</v>
      </c>
      <c r="I184" s="113" t="str">
        <f>IF(SP_SUL!O184="","*",SP_SUL!O184)</f>
        <v>*</v>
      </c>
      <c r="J184" s="113" t="str">
        <f>IF(SP_SUL!P184="","*",SP_SUL!P184)</f>
        <v>*</v>
      </c>
      <c r="K184" s="83">
        <f>IF(SP_SUL!AK184="","*",SP_SUL!AK184)</f>
        <v>0</v>
      </c>
      <c r="L184" s="83" t="str">
        <f>IF(SP_SUL!AM184="","*",SP_SUL!AM184)</f>
        <v>-</v>
      </c>
      <c r="M184" s="83">
        <f>IF(SP_SUL!AP184="","*",SP_SUL!AP184)</f>
        <v>0</v>
      </c>
      <c r="N184" s="83" t="str">
        <f>IF(SP_SUL!AM184="","*",SP_SUL!AM184)</f>
        <v>-</v>
      </c>
      <c r="O184" s="110" t="str">
        <f>IF(SP_SUL!BH184="","*",SP_SUL!BH184)</f>
        <v>*</v>
      </c>
      <c r="P184" s="147" t="str">
        <f>IF($A$2=1,IF(SP_SUL!BJ184="","*",SP_SUL!BJ184),IF(SP_SUL!BK184="","*",SP_SUL!BK184))</f>
        <v>*</v>
      </c>
    </row>
    <row r="185" spans="1:16">
      <c r="A185" s="82" t="str">
        <f>IF(SP_SUL!B185="","*",SP_SUL!B185)</f>
        <v>*</v>
      </c>
      <c r="B185" s="83" t="str">
        <f>IF(SP_SUL!X185="","*",SP_SUL!X185)</f>
        <v>*</v>
      </c>
      <c r="C185" s="83" t="str">
        <f>IF(SP_SUL!S185="","*",SP_SUL!S185)</f>
        <v>-</v>
      </c>
      <c r="D185" s="83" t="str">
        <f>IF(SP_SUL!T185="","*",SP_SUL!T185)</f>
        <v>-</v>
      </c>
      <c r="E185" s="83" t="str">
        <f>IF(SP_SUL!D185="","*",SP_SUL!D185)</f>
        <v>*</v>
      </c>
      <c r="F185" s="83" t="str">
        <f>IF(SP_SUL!H185="","*",SP_SUL!H185)</f>
        <v>*</v>
      </c>
      <c r="G185" s="83" t="str">
        <f>IF(SP_SUL!M185="","*",SP_SUL!M185)</f>
        <v>-</v>
      </c>
      <c r="H185" s="116" t="str">
        <f>IF(SP_SUL!K185="","*",SP_SUL!K185)</f>
        <v>*</v>
      </c>
      <c r="I185" s="113" t="str">
        <f>IF(SP_SUL!O185="","*",SP_SUL!O185)</f>
        <v>*</v>
      </c>
      <c r="J185" s="113" t="str">
        <f>IF(SP_SUL!P185="","*",SP_SUL!P185)</f>
        <v>*</v>
      </c>
      <c r="K185" s="83">
        <f>IF(SP_SUL!AK185="","*",SP_SUL!AK185)</f>
        <v>0</v>
      </c>
      <c r="L185" s="83" t="str">
        <f>IF(SP_SUL!AM185="","*",SP_SUL!AM185)</f>
        <v>-</v>
      </c>
      <c r="M185" s="83">
        <f>IF(SP_SUL!AP185="","*",SP_SUL!AP185)</f>
        <v>0</v>
      </c>
      <c r="N185" s="83" t="str">
        <f>IF(SP_SUL!AM185="","*",SP_SUL!AM185)</f>
        <v>-</v>
      </c>
      <c r="O185" s="110" t="str">
        <f>IF(SP_SUL!BH185="","*",SP_SUL!BH185)</f>
        <v>*</v>
      </c>
      <c r="P185" s="147" t="str">
        <f>IF($A$2=1,IF(SP_SUL!BJ185="","*",SP_SUL!BJ185),IF(SP_SUL!BK185="","*",SP_SUL!BK185))</f>
        <v>*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 t="str">
        <f>IF(SP_SUL!B187="","*",SP_SUL!B187)</f>
        <v>*</v>
      </c>
      <c r="B187" s="83" t="str">
        <f>IF(SP_SUL!X187="","*",SP_SUL!X187)</f>
        <v>*</v>
      </c>
      <c r="C187" s="83" t="str">
        <f>IF(SP_SUL!S187="","*",SP_SUL!S187)</f>
        <v>-</v>
      </c>
      <c r="D187" s="83" t="str">
        <f>IF(SP_SUL!T187="","*",SP_SUL!T187)</f>
        <v>-</v>
      </c>
      <c r="E187" s="83" t="str">
        <f>IF(SP_SUL!D187="","*",SP_SUL!D187)</f>
        <v>*</v>
      </c>
      <c r="F187" s="83" t="str">
        <f>IF(SP_SUL!H187="","*",SP_SUL!H187)</f>
        <v>*</v>
      </c>
      <c r="G187" s="83" t="str">
        <f>IF(SP_SUL!M187="","*",SP_SUL!M187)</f>
        <v>-</v>
      </c>
      <c r="H187" s="116" t="str">
        <f>IF(SP_SUL!K187="","*",SP_SUL!K187)</f>
        <v>*</v>
      </c>
      <c r="I187" s="113" t="str">
        <f>IF(SP_SUL!O187="","*",SP_SUL!O187)</f>
        <v>*</v>
      </c>
      <c r="J187" s="113" t="str">
        <f>IF(SP_SUL!P187="","*",SP_SUL!P187)</f>
        <v>*</v>
      </c>
      <c r="K187" s="83">
        <f>IF(SP_SUL!AK187="","*",SP_SUL!AK187)</f>
        <v>0</v>
      </c>
      <c r="L187" s="83" t="str">
        <f>IF(SP_SUL!AM187="","*",SP_SUL!AM187)</f>
        <v>-</v>
      </c>
      <c r="M187" s="83">
        <f>IF(SP_SUL!AP187="","*",SP_SUL!AP187)</f>
        <v>0</v>
      </c>
      <c r="N187" s="83" t="str">
        <f>IF(SP_SUL!AM187="","*",SP_SUL!AM187)</f>
        <v>-</v>
      </c>
      <c r="O187" s="110" t="str">
        <f>IF(SP_SUL!BH187="","*",SP_SUL!BH187)</f>
        <v>*</v>
      </c>
      <c r="P187" s="147" t="str">
        <f>IF($A$2=1,IF(SP_SUL!BJ187="","*",SP_SUL!BJ187),IF(SP_SUL!BK187="","*",SP_SUL!BK187))</f>
        <v>*</v>
      </c>
    </row>
    <row r="188" spans="1:16">
      <c r="A188" s="82" t="str">
        <f>IF(SP_SUL!B188="","*",SP_SUL!B188)</f>
        <v>*</v>
      </c>
      <c r="B188" s="83" t="str">
        <f>IF(SP_SUL!X188="","*",SP_SUL!X188)</f>
        <v>*</v>
      </c>
      <c r="C188" s="83" t="str">
        <f>IF(SP_SUL!S188="","*",SP_SUL!S188)</f>
        <v>-</v>
      </c>
      <c r="D188" s="83" t="str">
        <f>IF(SP_SUL!T188="","*",SP_SUL!T188)</f>
        <v>-</v>
      </c>
      <c r="E188" s="83" t="str">
        <f>IF(SP_SUL!D188="","*",SP_SUL!D188)</f>
        <v>*</v>
      </c>
      <c r="F188" s="83" t="str">
        <f>IF(SP_SUL!H188="","*",SP_SUL!H188)</f>
        <v>*</v>
      </c>
      <c r="G188" s="83" t="str">
        <f>IF(SP_SUL!M188="","*",SP_SUL!M188)</f>
        <v>-</v>
      </c>
      <c r="H188" s="116" t="str">
        <f>IF(SP_SUL!K188="","*",SP_SUL!K188)</f>
        <v>*</v>
      </c>
      <c r="I188" s="113" t="str">
        <f>IF(SP_SUL!O188="","*",SP_SUL!O188)</f>
        <v>*</v>
      </c>
      <c r="J188" s="113" t="str">
        <f>IF(SP_SUL!P188="","*",SP_SUL!P188)</f>
        <v>*</v>
      </c>
      <c r="K188" s="83">
        <f>IF(SP_SUL!AK188="","*",SP_SUL!AK188)</f>
        <v>0</v>
      </c>
      <c r="L188" s="83" t="str">
        <f>IF(SP_SUL!AM188="","*",SP_SUL!AM188)</f>
        <v>-</v>
      </c>
      <c r="M188" s="83">
        <f>IF(SP_SUL!AP188="","*",SP_SUL!AP188)</f>
        <v>0</v>
      </c>
      <c r="N188" s="83" t="str">
        <f>IF(SP_SUL!AM188="","*",SP_SUL!AM188)</f>
        <v>-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*</v>
      </c>
      <c r="C189" s="83" t="str">
        <f>IF(SP_SUL!S189="","*",SP_SUL!S189)</f>
        <v>-</v>
      </c>
      <c r="D189" s="83" t="str">
        <f>IF(SP_SUL!T189="","*",SP_SUL!T189)</f>
        <v>-</v>
      </c>
      <c r="E189" s="83" t="str">
        <f>IF(SP_SUL!D189="","*",SP_SUL!D189)</f>
        <v>*</v>
      </c>
      <c r="F189" s="83" t="str">
        <f>IF(SP_SUL!H189="","*",SP_SUL!H189)</f>
        <v>*</v>
      </c>
      <c r="G189" s="83" t="str">
        <f>IF(SP_SUL!M189="","*",SP_SUL!M189)</f>
        <v>-</v>
      </c>
      <c r="H189" s="116" t="str">
        <f>IF(SP_SUL!K189="","*",SP_SUL!K189)</f>
        <v>*</v>
      </c>
      <c r="I189" s="113" t="str">
        <f>IF(SP_SUL!O189="","*",SP_SUL!O189)</f>
        <v>*</v>
      </c>
      <c r="J189" s="113" t="str">
        <f>IF(SP_SUL!P189="","*",SP_SUL!P189)</f>
        <v>*</v>
      </c>
      <c r="K189" s="83">
        <f>IF(SP_SUL!AK189="","*",SP_SUL!AK189)</f>
        <v>0</v>
      </c>
      <c r="L189" s="83" t="str">
        <f>IF(SP_SUL!AM189="","*",SP_SUL!AM189)</f>
        <v>-</v>
      </c>
      <c r="M189" s="83">
        <f>IF(SP_SUL!AP189="","*",SP_SUL!AP189)</f>
        <v>0</v>
      </c>
      <c r="N189" s="83" t="str">
        <f>IF(SP_SUL!AM189="","*",SP_SUL!AM189)</f>
        <v>-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 t="str">
        <f>IF(SP_SUL!B190="","*",SP_SUL!B190)</f>
        <v>*</v>
      </c>
      <c r="B190" s="83" t="str">
        <f>IF(SP_SUL!X190="","*",SP_SUL!X190)</f>
        <v>*</v>
      </c>
      <c r="C190" s="83" t="str">
        <f>IF(SP_SUL!S190="","*",SP_SUL!S190)</f>
        <v>-</v>
      </c>
      <c r="D190" s="83" t="str">
        <f>IF(SP_SUL!T190="","*",SP_SUL!T190)</f>
        <v>-</v>
      </c>
      <c r="E190" s="83" t="str">
        <f>IF(SP_SUL!D190="","*",SP_SUL!D190)</f>
        <v>*</v>
      </c>
      <c r="F190" s="83" t="str">
        <f>IF(SP_SUL!H190="","*",SP_SUL!H190)</f>
        <v>*</v>
      </c>
      <c r="G190" s="83" t="str">
        <f>IF(SP_SUL!M190="","*",SP_SUL!M190)</f>
        <v>-</v>
      </c>
      <c r="H190" s="116" t="str">
        <f>IF(SP_SUL!K190="","*",SP_SUL!K190)</f>
        <v>*</v>
      </c>
      <c r="I190" s="113" t="str">
        <f>IF(SP_SUL!O190="","*",SP_SUL!O190)</f>
        <v>*</v>
      </c>
      <c r="J190" s="113" t="str">
        <f>IF(SP_SUL!P190="","*",SP_SUL!P190)</f>
        <v>*</v>
      </c>
      <c r="K190" s="83">
        <f>IF(SP_SUL!AK190="","*",SP_SUL!AK190)</f>
        <v>0</v>
      </c>
      <c r="L190" s="83" t="str">
        <f>IF(SP_SUL!AM190="","*",SP_SUL!AM190)</f>
        <v>-</v>
      </c>
      <c r="M190" s="83">
        <f>IF(SP_SUL!AP190="","*",SP_SUL!AP190)</f>
        <v>0</v>
      </c>
      <c r="N190" s="83" t="str">
        <f>IF(SP_SUL!AM190="","*",SP_SUL!AM190)</f>
        <v>-</v>
      </c>
      <c r="O190" s="110" t="str">
        <f>IF(SP_SUL!BH190="","*",SP_SUL!BH190)</f>
        <v>*</v>
      </c>
      <c r="P190" s="147" t="str">
        <f>IF($A$2=1,IF(SP_SUL!BJ190="","*",SP_SUL!BJ190),IF(SP_SUL!BK190="","*",SP_SUL!BK190))</f>
        <v>*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*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 t="str">
        <f>IF(SP_SUL!B193="","*",SP_SUL!B193)</f>
        <v>*</v>
      </c>
      <c r="B193" s="83" t="str">
        <f>IF(SP_SUL!X193="","*",SP_SUL!X193)</f>
        <v>*</v>
      </c>
      <c r="C193" s="83" t="str">
        <f>IF(SP_SUL!S193="","*",SP_SUL!S193)</f>
        <v>-</v>
      </c>
      <c r="D193" s="83" t="str">
        <f>IF(SP_SUL!T193="","*",SP_SUL!T193)</f>
        <v>-</v>
      </c>
      <c r="E193" s="83" t="str">
        <f>IF(SP_SUL!D193="","*",SP_SUL!D193)</f>
        <v>*</v>
      </c>
      <c r="F193" s="83" t="str">
        <f>IF(SP_SUL!H193="","*",SP_SUL!H193)</f>
        <v>*</v>
      </c>
      <c r="G193" s="83" t="str">
        <f>IF(SP_SUL!M193="","*",SP_SUL!M193)</f>
        <v>-</v>
      </c>
      <c r="H193" s="116" t="str">
        <f>IF(SP_SUL!K193="","*",SP_SUL!K193)</f>
        <v>*</v>
      </c>
      <c r="I193" s="113" t="str">
        <f>IF(SP_SUL!O193="","*",SP_SUL!O193)</f>
        <v>*</v>
      </c>
      <c r="J193" s="113" t="str">
        <f>IF(SP_SUL!P193="","*",SP_SUL!P193)</f>
        <v>*</v>
      </c>
      <c r="K193" s="83">
        <f>IF(SP_SUL!AK193="","*",SP_SUL!AK193)</f>
        <v>0</v>
      </c>
      <c r="L193" s="83" t="str">
        <f>IF(SP_SUL!AM193="","*",SP_SUL!AM193)</f>
        <v>-</v>
      </c>
      <c r="M193" s="83">
        <f>IF(SP_SUL!AP193="","*",SP_SUL!AP193)</f>
        <v>0</v>
      </c>
      <c r="N193" s="83" t="str">
        <f>IF(SP_SUL!AM193="","*",SP_SUL!AM193)</f>
        <v>-</v>
      </c>
      <c r="O193" s="110" t="str">
        <f>IF(SP_SUL!BH193="","*",SP_SUL!BH193)</f>
        <v>*</v>
      </c>
      <c r="P193" s="147" t="str">
        <f>IF($A$2=1,IF(SP_SUL!BJ193="","*",SP_SUL!BJ193),IF(SP_SUL!BK193="","*",SP_SUL!BK193))</f>
        <v>*</v>
      </c>
    </row>
    <row r="194" spans="1:16">
      <c r="A194" s="82" t="str">
        <f>IF(SP_SUL!B194="","*",SP_SUL!B194)</f>
        <v>*</v>
      </c>
      <c r="B194" s="83" t="str">
        <f>IF(SP_SUL!X194="","*",SP_SUL!X194)</f>
        <v>*</v>
      </c>
      <c r="C194" s="83" t="str">
        <f>IF(SP_SUL!S194="","*",SP_SUL!S194)</f>
        <v>-</v>
      </c>
      <c r="D194" s="83" t="str">
        <f>IF(SP_SUL!T194="","*",SP_SUL!T194)</f>
        <v>-</v>
      </c>
      <c r="E194" s="83" t="str">
        <f>IF(SP_SUL!D194="","*",SP_SUL!D194)</f>
        <v>*</v>
      </c>
      <c r="F194" s="83" t="str">
        <f>IF(SP_SUL!H194="","*",SP_SUL!H194)</f>
        <v>*</v>
      </c>
      <c r="G194" s="83" t="str">
        <f>IF(SP_SUL!M194="","*",SP_SUL!M194)</f>
        <v>-</v>
      </c>
      <c r="H194" s="116" t="str">
        <f>IF(SP_SUL!K194="","*",SP_SUL!K194)</f>
        <v>*</v>
      </c>
      <c r="I194" s="113" t="str">
        <f>IF(SP_SUL!O194="","*",SP_SUL!O194)</f>
        <v>*</v>
      </c>
      <c r="J194" s="113" t="str">
        <f>IF(SP_SUL!P194="","*",SP_SUL!P194)</f>
        <v>*</v>
      </c>
      <c r="K194" s="83">
        <f>IF(SP_SUL!AK194="","*",SP_SUL!AK194)</f>
        <v>0</v>
      </c>
      <c r="L194" s="83" t="str">
        <f>IF(SP_SUL!AM194="","*",SP_SUL!AM194)</f>
        <v>-</v>
      </c>
      <c r="M194" s="83">
        <f>IF(SP_SUL!AP194="","*",SP_SUL!AP194)</f>
        <v>0</v>
      </c>
      <c r="N194" s="83" t="str">
        <f>IF(SP_SUL!AM194="","*",SP_SUL!AM194)</f>
        <v>-</v>
      </c>
      <c r="O194" s="110" t="str">
        <f>IF(SP_SUL!BH194="","*",SP_SUL!BH194)</f>
        <v>*</v>
      </c>
      <c r="P194" s="147" t="str">
        <f>IF($A$2=1,IF(SP_SUL!BJ194="","*",SP_SUL!BJ194),IF(SP_SUL!BK194="","*",SP_SUL!BK194))</f>
        <v>*</v>
      </c>
    </row>
    <row r="195" spans="1:16">
      <c r="A195" s="82" t="str">
        <f>IF(SP_SUL!B195="","*",SP_SUL!B195)</f>
        <v>*</v>
      </c>
      <c r="B195" s="83" t="str">
        <f>IF(SP_SUL!X195="","*",SP_SUL!X195)</f>
        <v>*</v>
      </c>
      <c r="C195" s="83" t="str">
        <f>IF(SP_SUL!S195="","*",SP_SUL!S195)</f>
        <v>-</v>
      </c>
      <c r="D195" s="83" t="str">
        <f>IF(SP_SUL!T195="","*",SP_SUL!T195)</f>
        <v>-</v>
      </c>
      <c r="E195" s="83" t="str">
        <f>IF(SP_SUL!D195="","*",SP_SUL!D195)</f>
        <v>*</v>
      </c>
      <c r="F195" s="83" t="str">
        <f>IF(SP_SUL!H195="","*",SP_SUL!H195)</f>
        <v>*</v>
      </c>
      <c r="G195" s="83" t="str">
        <f>IF(SP_SUL!M195="","*",SP_SUL!M195)</f>
        <v>-</v>
      </c>
      <c r="H195" s="116" t="str">
        <f>IF(SP_SUL!K195="","*",SP_SUL!K195)</f>
        <v>*</v>
      </c>
      <c r="I195" s="113" t="str">
        <f>IF(SP_SUL!O195="","*",SP_SUL!O195)</f>
        <v>*</v>
      </c>
      <c r="J195" s="113" t="str">
        <f>IF(SP_SUL!P195="","*",SP_SUL!P195)</f>
        <v>*</v>
      </c>
      <c r="K195" s="83">
        <f>IF(SP_SUL!AK195="","*",SP_SUL!AK195)</f>
        <v>0</v>
      </c>
      <c r="L195" s="83" t="str">
        <f>IF(SP_SUL!AM195="","*",SP_SUL!AM195)</f>
        <v>-</v>
      </c>
      <c r="M195" s="83">
        <f>IF(SP_SUL!AP195="","*",SP_SUL!AP195)</f>
        <v>0</v>
      </c>
      <c r="N195" s="83" t="str">
        <f>IF(SP_SUL!AM195="","*",SP_SUL!AM195)</f>
        <v>-</v>
      </c>
      <c r="O195" s="110" t="str">
        <f>IF(SP_SUL!BH195="","*",SP_SUL!BH195)</f>
        <v>*</v>
      </c>
      <c r="P195" s="147" t="str">
        <f>IF($A$2=1,IF(SP_SUL!BJ195="","*",SP_SUL!BJ195),IF(SP_SUL!BK195="","*",SP_SUL!BK195))</f>
        <v>*</v>
      </c>
    </row>
    <row r="196" spans="1:16">
      <c r="A196" s="82" t="str">
        <f>IF(SP_SUL!B196="","*",SP_SUL!B196)</f>
        <v>*</v>
      </c>
      <c r="B196" s="83" t="str">
        <f>IF(SP_SUL!X196="","*",SP_SUL!X196)</f>
        <v>*</v>
      </c>
      <c r="C196" s="83" t="str">
        <f>IF(SP_SUL!S196="","*",SP_SUL!S196)</f>
        <v>-</v>
      </c>
      <c r="D196" s="83" t="str">
        <f>IF(SP_SUL!T196="","*",SP_SUL!T196)</f>
        <v>-</v>
      </c>
      <c r="E196" s="83" t="str">
        <f>IF(SP_SUL!D196="","*",SP_SUL!D196)</f>
        <v>*</v>
      </c>
      <c r="F196" s="83" t="str">
        <f>IF(SP_SUL!H196="","*",SP_SUL!H196)</f>
        <v>*</v>
      </c>
      <c r="G196" s="83" t="str">
        <f>IF(SP_SUL!M196="","*",SP_SUL!M196)</f>
        <v>-</v>
      </c>
      <c r="H196" s="116" t="str">
        <f>IF(SP_SUL!K196="","*",SP_SUL!K196)</f>
        <v>*</v>
      </c>
      <c r="I196" s="113" t="str">
        <f>IF(SP_SUL!O196="","*",SP_SUL!O196)</f>
        <v>*</v>
      </c>
      <c r="J196" s="113" t="str">
        <f>IF(SP_SUL!P196="","*",SP_SUL!P196)</f>
        <v>*</v>
      </c>
      <c r="K196" s="83">
        <f>IF(SP_SUL!AK196="","*",SP_SUL!AK196)</f>
        <v>0</v>
      </c>
      <c r="L196" s="83" t="str">
        <f>IF(SP_SUL!AM196="","*",SP_SUL!AM196)</f>
        <v>-</v>
      </c>
      <c r="M196" s="83">
        <f>IF(SP_SUL!AP196="","*",SP_SUL!AP196)</f>
        <v>0</v>
      </c>
      <c r="N196" s="83" t="str">
        <f>IF(SP_SUL!AM196="","*",SP_SUL!AM196)</f>
        <v>-</v>
      </c>
      <c r="O196" s="110" t="str">
        <f>IF(SP_SUL!BH196="","*",SP_SUL!BH196)</f>
        <v>*</v>
      </c>
      <c r="P196" s="147" t="str">
        <f>IF($A$2=1,IF(SP_SUL!BJ196="","*",SP_SUL!BJ196),IF(SP_SUL!BK196="","*",SP_SUL!BK196))</f>
        <v>*</v>
      </c>
    </row>
    <row r="197" spans="1:16">
      <c r="A197" s="82" t="str">
        <f>IF(SP_SUL!B197="","*",SP_SUL!B197)</f>
        <v>*</v>
      </c>
      <c r="B197" s="83" t="str">
        <f>IF(SP_SUL!X197="","*",SP_SUL!X197)</f>
        <v>*</v>
      </c>
      <c r="C197" s="83" t="str">
        <f>IF(SP_SUL!S197="","*",SP_SUL!S197)</f>
        <v>-</v>
      </c>
      <c r="D197" s="83" t="str">
        <f>IF(SP_SUL!T197="","*",SP_SUL!T197)</f>
        <v>-</v>
      </c>
      <c r="E197" s="83" t="str">
        <f>IF(SP_SUL!D197="","*",SP_SUL!D197)</f>
        <v>*</v>
      </c>
      <c r="F197" s="83" t="str">
        <f>IF(SP_SUL!H197="","*",SP_SUL!H197)</f>
        <v>*</v>
      </c>
      <c r="G197" s="83" t="str">
        <f>IF(SP_SUL!M197="","*",SP_SUL!M197)</f>
        <v>-</v>
      </c>
      <c r="H197" s="116" t="str">
        <f>IF(SP_SUL!K197="","*",SP_SUL!K197)</f>
        <v>*</v>
      </c>
      <c r="I197" s="113" t="str">
        <f>IF(SP_SUL!O197="","*",SP_SUL!O197)</f>
        <v>*</v>
      </c>
      <c r="J197" s="113" t="str">
        <f>IF(SP_SUL!P197="","*",SP_SUL!P197)</f>
        <v>*</v>
      </c>
      <c r="K197" s="83">
        <f>IF(SP_SUL!AK197="","*",SP_SUL!AK197)</f>
        <v>0</v>
      </c>
      <c r="L197" s="83" t="str">
        <f>IF(SP_SUL!AM197="","*",SP_SUL!AM197)</f>
        <v>-</v>
      </c>
      <c r="M197" s="83">
        <f>IF(SP_SUL!AP197="","*",SP_SUL!AP197)</f>
        <v>0</v>
      </c>
      <c r="N197" s="83" t="str">
        <f>IF(SP_SUL!AM197="","*",SP_SUL!AM197)</f>
        <v>-</v>
      </c>
      <c r="O197" s="110" t="str">
        <f>IF(SP_SUL!BH197="","*",SP_SUL!BH197)</f>
        <v>*</v>
      </c>
      <c r="P197" s="147" t="str">
        <f>IF($A$2=1,IF(SP_SUL!BJ197="","*",SP_SUL!BJ197),IF(SP_SUL!BK197="","*",SP_SUL!BK197))</f>
        <v>*</v>
      </c>
    </row>
    <row r="198" spans="1:16">
      <c r="A198" s="82" t="str">
        <f>IF(SP_SUL!B198="","*",SP_SUL!B198)</f>
        <v>*</v>
      </c>
      <c r="B198" s="83" t="str">
        <f>IF(SP_SUL!X198="","*",SP_SUL!X198)</f>
        <v>*</v>
      </c>
      <c r="C198" s="83" t="str">
        <f>IF(SP_SUL!S198="","*",SP_SUL!S198)</f>
        <v>-</v>
      </c>
      <c r="D198" s="83" t="str">
        <f>IF(SP_SUL!T198="","*",SP_SUL!T198)</f>
        <v>-</v>
      </c>
      <c r="E198" s="83" t="str">
        <f>IF(SP_SUL!D198="","*",SP_SUL!D198)</f>
        <v>*</v>
      </c>
      <c r="F198" s="83" t="str">
        <f>IF(SP_SUL!H198="","*",SP_SUL!H198)</f>
        <v>*</v>
      </c>
      <c r="G198" s="83" t="str">
        <f>IF(SP_SUL!M198="","*",SP_SUL!M198)</f>
        <v>-</v>
      </c>
      <c r="H198" s="116" t="str">
        <f>IF(SP_SUL!K198="","*",SP_SUL!K198)</f>
        <v>*</v>
      </c>
      <c r="I198" s="113" t="str">
        <f>IF(SP_SUL!O198="","*",SP_SUL!O198)</f>
        <v>*</v>
      </c>
      <c r="J198" s="113" t="str">
        <f>IF(SP_SUL!P198="","*",SP_SUL!P198)</f>
        <v>*</v>
      </c>
      <c r="K198" s="83">
        <f>IF(SP_SUL!AK198="","*",SP_SUL!AK198)</f>
        <v>0</v>
      </c>
      <c r="L198" s="83" t="str">
        <f>IF(SP_SUL!AM198="","*",SP_SUL!AM198)</f>
        <v>-</v>
      </c>
      <c r="M198" s="83">
        <f>IF(SP_SUL!AP198="","*",SP_SUL!AP198)</f>
        <v>0</v>
      </c>
      <c r="N198" s="83" t="str">
        <f>IF(SP_SUL!AM198="","*",SP_SUL!AM198)</f>
        <v>-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 t="str">
        <f>IF(SP_SUL!B201="","*",SP_SUL!B201)</f>
        <v>*</v>
      </c>
      <c r="B201" s="83" t="str">
        <f>IF(SP_SUL!X201="","*",SP_SUL!X201)</f>
        <v>*</v>
      </c>
      <c r="C201" s="83" t="str">
        <f>IF(SP_SUL!S201="","*",SP_SUL!S201)</f>
        <v>-</v>
      </c>
      <c r="D201" s="83" t="str">
        <f>IF(SP_SUL!T201="","*",SP_SUL!T201)</f>
        <v>-</v>
      </c>
      <c r="E201" s="83" t="str">
        <f>IF(SP_SUL!D201="","*",SP_SUL!D201)</f>
        <v>*</v>
      </c>
      <c r="F201" s="83" t="str">
        <f>IF(SP_SUL!H201="","*",SP_SUL!H201)</f>
        <v>*</v>
      </c>
      <c r="G201" s="83" t="str">
        <f>IF(SP_SUL!M201="","*",SP_SUL!M201)</f>
        <v>-</v>
      </c>
      <c r="H201" s="116" t="str">
        <f>IF(SP_SUL!K201="","*",SP_SUL!K201)</f>
        <v>*</v>
      </c>
      <c r="I201" s="113" t="str">
        <f>IF(SP_SUL!O201="","*",SP_SUL!O201)</f>
        <v>*</v>
      </c>
      <c r="J201" s="113" t="str">
        <f>IF(SP_SUL!P201="","*",SP_SUL!P201)</f>
        <v>*</v>
      </c>
      <c r="K201" s="83">
        <f>IF(SP_SUL!AK201="","*",SP_SUL!AK201)</f>
        <v>0</v>
      </c>
      <c r="L201" s="83" t="str">
        <f>IF(SP_SUL!AM201="","*",SP_SUL!AM201)</f>
        <v>-</v>
      </c>
      <c r="M201" s="83">
        <f>IF(SP_SUL!AP201="","*",SP_SUL!AP201)</f>
        <v>0</v>
      </c>
      <c r="N201" s="83" t="str">
        <f>IF(SP_SUL!AM201="","*",SP_SUL!AM201)</f>
        <v>-</v>
      </c>
      <c r="O201" s="110" t="str">
        <f>IF(SP_SUL!BH201="","*",SP_SUL!BH201)</f>
        <v>*</v>
      </c>
      <c r="P201" s="147" t="str">
        <f>IF($A$2=1,IF(SP_SUL!BJ201="","*",SP_SUL!BJ201),IF(SP_SUL!BK201="","*",SP_SUL!BK201))</f>
        <v>*</v>
      </c>
    </row>
    <row r="202" spans="1:16">
      <c r="A202" s="82" t="str">
        <f>IF(SP_SUL!B202="","*",SP_SUL!B202)</f>
        <v>*</v>
      </c>
      <c r="B202" s="83" t="str">
        <f>IF(SP_SUL!X202="","*",SP_SUL!X202)</f>
        <v>*</v>
      </c>
      <c r="C202" s="83" t="str">
        <f>IF(SP_SUL!S202="","*",SP_SUL!S202)</f>
        <v>-</v>
      </c>
      <c r="D202" s="83" t="str">
        <f>IF(SP_SUL!T202="","*",SP_SUL!T202)</f>
        <v>-</v>
      </c>
      <c r="E202" s="83" t="str">
        <f>IF(SP_SUL!D202="","*",SP_SUL!D202)</f>
        <v>*</v>
      </c>
      <c r="F202" s="83" t="str">
        <f>IF(SP_SUL!H202="","*",SP_SUL!H202)</f>
        <v>*</v>
      </c>
      <c r="G202" s="83" t="str">
        <f>IF(SP_SUL!M202="","*",SP_SUL!M202)</f>
        <v>-</v>
      </c>
      <c r="H202" s="116" t="str">
        <f>IF(SP_SUL!K202="","*",SP_SUL!K202)</f>
        <v>*</v>
      </c>
      <c r="I202" s="113" t="str">
        <f>IF(SP_SUL!O202="","*",SP_SUL!O202)</f>
        <v>*</v>
      </c>
      <c r="J202" s="113" t="str">
        <f>IF(SP_SUL!P202="","*",SP_SUL!P202)</f>
        <v>*</v>
      </c>
      <c r="K202" s="83">
        <f>IF(SP_SUL!AK202="","*",SP_SUL!AK202)</f>
        <v>0</v>
      </c>
      <c r="L202" s="83" t="str">
        <f>IF(SP_SUL!AM202="","*",SP_SUL!AM202)</f>
        <v>-</v>
      </c>
      <c r="M202" s="83">
        <f>IF(SP_SUL!AP202="","*",SP_SUL!AP202)</f>
        <v>0</v>
      </c>
      <c r="N202" s="83" t="str">
        <f>IF(SP_SUL!AM202="","*",SP_SUL!AM202)</f>
        <v>-</v>
      </c>
      <c r="O202" s="110" t="str">
        <f>IF(SP_SUL!BH202="","*",SP_SUL!BH202)</f>
        <v>*</v>
      </c>
      <c r="P202" s="147" t="str">
        <f>IF($A$2=1,IF(SP_SUL!BJ202="","*",SP_SUL!BJ202),IF(SP_SUL!BK202="","*",SP_SUL!BK202))</f>
        <v>*</v>
      </c>
    </row>
    <row r="203" spans="1:16">
      <c r="A203" s="82" t="str">
        <f>IF(SP_SUL!B203="","*",SP_SUL!B203)</f>
        <v>*</v>
      </c>
      <c r="B203" s="83" t="str">
        <f>IF(SP_SUL!X203="","*",SP_SUL!X203)</f>
        <v>*</v>
      </c>
      <c r="C203" s="83" t="str">
        <f>IF(SP_SUL!S203="","*",SP_SUL!S203)</f>
        <v>-</v>
      </c>
      <c r="D203" s="83" t="str">
        <f>IF(SP_SUL!T203="","*",SP_SUL!T203)</f>
        <v>-</v>
      </c>
      <c r="E203" s="83" t="str">
        <f>IF(SP_SUL!D203="","*",SP_SUL!D203)</f>
        <v>*</v>
      </c>
      <c r="F203" s="83" t="str">
        <f>IF(SP_SUL!H203="","*",SP_SUL!H203)</f>
        <v>*</v>
      </c>
      <c r="G203" s="83" t="str">
        <f>IF(SP_SUL!M203="","*",SP_SUL!M203)</f>
        <v>-</v>
      </c>
      <c r="H203" s="116" t="str">
        <f>IF(SP_SUL!K203="","*",SP_SUL!K203)</f>
        <v>*</v>
      </c>
      <c r="I203" s="113" t="str">
        <f>IF(SP_SUL!O203="","*",SP_SUL!O203)</f>
        <v>*</v>
      </c>
      <c r="J203" s="113" t="str">
        <f>IF(SP_SUL!P203="","*",SP_SUL!P203)</f>
        <v>*</v>
      </c>
      <c r="K203" s="83">
        <f>IF(SP_SUL!AK203="","*",SP_SUL!AK203)</f>
        <v>0</v>
      </c>
      <c r="L203" s="83" t="str">
        <f>IF(SP_SUL!AM203="","*",SP_SUL!AM203)</f>
        <v>-</v>
      </c>
      <c r="M203" s="83">
        <f>IF(SP_SUL!AP203="","*",SP_SUL!AP203)</f>
        <v>0</v>
      </c>
      <c r="N203" s="83" t="str">
        <f>IF(SP_SUL!AM203="","*",SP_SUL!AM203)</f>
        <v>-</v>
      </c>
      <c r="O203" s="110" t="str">
        <f>IF(SP_SUL!BH203="","*",SP_SUL!BH203)</f>
        <v>*</v>
      </c>
      <c r="P203" s="147" t="str">
        <f>IF($A$2=1,IF(SP_SUL!BJ203="","*",SP_SUL!BJ203),IF(SP_SUL!BK203="","*",SP_SUL!BK203))</f>
        <v>*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 t="str">
        <f>IF(SP_SUL!B206="","*",SP_SUL!B206)</f>
        <v>*</v>
      </c>
      <c r="B206" s="83" t="str">
        <f>IF(SP_SUL!X206="","*",SP_SUL!X206)</f>
        <v>*</v>
      </c>
      <c r="C206" s="83" t="str">
        <f>IF(SP_SUL!S206="","*",SP_SUL!S206)</f>
        <v>-</v>
      </c>
      <c r="D206" s="83" t="str">
        <f>IF(SP_SUL!T206="","*",SP_SUL!T206)</f>
        <v>-</v>
      </c>
      <c r="E206" s="83" t="str">
        <f>IF(SP_SUL!D206="","*",SP_SUL!D206)</f>
        <v>*</v>
      </c>
      <c r="F206" s="83" t="str">
        <f>IF(SP_SUL!H206="","*",SP_SUL!H206)</f>
        <v>*</v>
      </c>
      <c r="G206" s="83" t="str">
        <f>IF(SP_SUL!M206="","*",SP_SUL!M206)</f>
        <v>-</v>
      </c>
      <c r="H206" s="116" t="str">
        <f>IF(SP_SUL!K206="","*",SP_SUL!K206)</f>
        <v>*</v>
      </c>
      <c r="I206" s="113" t="str">
        <f>IF(SP_SUL!O206="","*",SP_SUL!O206)</f>
        <v>*</v>
      </c>
      <c r="J206" s="113" t="str">
        <f>IF(SP_SUL!P206="","*",SP_SUL!P206)</f>
        <v>*</v>
      </c>
      <c r="K206" s="83">
        <f>IF(SP_SUL!AK206="","*",SP_SUL!AK206)</f>
        <v>0</v>
      </c>
      <c r="L206" s="83" t="str">
        <f>IF(SP_SUL!AM206="","*",SP_SUL!AM206)</f>
        <v>-</v>
      </c>
      <c r="M206" s="83">
        <f>IF(SP_SUL!AP206="","*",SP_SUL!AP206)</f>
        <v>0</v>
      </c>
      <c r="N206" s="83" t="str">
        <f>IF(SP_SUL!AM206="","*",SP_SUL!AM206)</f>
        <v>-</v>
      </c>
      <c r="O206" s="110" t="str">
        <f>IF(SP_SUL!BH206="","*",SP_SUL!BH206)</f>
        <v>*</v>
      </c>
      <c r="P206" s="147" t="str">
        <f>IF($A$2=1,IF(SP_SUL!BJ206="","*",SP_SUL!BJ206),IF(SP_SUL!BK206="","*",SP_SUL!BK206))</f>
        <v>*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 t="str">
        <f>IF(SP_SUL!B209="","*",SP_SUL!B209)</f>
        <v>*</v>
      </c>
      <c r="B209" s="83" t="str">
        <f>IF(SP_SUL!X209="","*",SP_SUL!X209)</f>
        <v>*</v>
      </c>
      <c r="C209" s="83" t="str">
        <f>IF(SP_SUL!S209="","*",SP_SUL!S209)</f>
        <v>-</v>
      </c>
      <c r="D209" s="83" t="str">
        <f>IF(SP_SUL!T209="","*",SP_SUL!T209)</f>
        <v>-</v>
      </c>
      <c r="E209" s="83" t="str">
        <f>IF(SP_SUL!D209="","*",SP_SUL!D209)</f>
        <v>*</v>
      </c>
      <c r="F209" s="83" t="str">
        <f>IF(SP_SUL!H209="","*",SP_SUL!H209)</f>
        <v>*</v>
      </c>
      <c r="G209" s="83" t="str">
        <f>IF(SP_SUL!M209="","*",SP_SUL!M209)</f>
        <v>-</v>
      </c>
      <c r="H209" s="116" t="str">
        <f>IF(SP_SUL!K209="","*",SP_SUL!K209)</f>
        <v>*</v>
      </c>
      <c r="I209" s="113" t="str">
        <f>IF(SP_SUL!O209="","*",SP_SUL!O209)</f>
        <v>*</v>
      </c>
      <c r="J209" s="113" t="str">
        <f>IF(SP_SUL!P209="","*",SP_SUL!P209)</f>
        <v>*</v>
      </c>
      <c r="K209" s="83">
        <f>IF(SP_SUL!AK209="","*",SP_SUL!AK209)</f>
        <v>0</v>
      </c>
      <c r="L209" s="83" t="str">
        <f>IF(SP_SUL!AM209="","*",SP_SUL!AM209)</f>
        <v>-</v>
      </c>
      <c r="M209" s="83">
        <f>IF(SP_SUL!AP209="","*",SP_SUL!AP209)</f>
        <v>0</v>
      </c>
      <c r="N209" s="83" t="str">
        <f>IF(SP_SUL!AM209="","*",SP_SUL!AM209)</f>
        <v>-</v>
      </c>
      <c r="O209" s="110" t="str">
        <f>IF(SP_SUL!BH209="","*",SP_SUL!BH209)</f>
        <v>*</v>
      </c>
      <c r="P209" s="147" t="str">
        <f>IF($A$2=1,IF(SP_SUL!BJ209="","*",SP_SUL!BJ209),IF(SP_SUL!BK209="","*",SP_SUL!BK209))</f>
        <v>*</v>
      </c>
    </row>
    <row r="210" spans="1:16">
      <c r="A210" s="82" t="str">
        <f>IF(SP_SUL!B210="","*",SP_SUL!B210)</f>
        <v>*</v>
      </c>
      <c r="B210" s="83" t="str">
        <f>IF(SP_SUL!X210="","*",SP_SUL!X210)</f>
        <v>*</v>
      </c>
      <c r="C210" s="83" t="str">
        <f>IF(SP_SUL!S210="","*",SP_SUL!S210)</f>
        <v>-</v>
      </c>
      <c r="D210" s="83" t="str">
        <f>IF(SP_SUL!T210="","*",SP_SUL!T210)</f>
        <v>-</v>
      </c>
      <c r="E210" s="83" t="str">
        <f>IF(SP_SUL!D210="","*",SP_SUL!D210)</f>
        <v>*</v>
      </c>
      <c r="F210" s="83" t="str">
        <f>IF(SP_SUL!H210="","*",SP_SUL!H210)</f>
        <v>*</v>
      </c>
      <c r="G210" s="83" t="str">
        <f>IF(SP_SUL!M210="","*",SP_SUL!M210)</f>
        <v>-</v>
      </c>
      <c r="H210" s="116" t="str">
        <f>IF(SP_SUL!K210="","*",SP_SUL!K210)</f>
        <v>*</v>
      </c>
      <c r="I210" s="113" t="str">
        <f>IF(SP_SUL!O210="","*",SP_SUL!O210)</f>
        <v>*</v>
      </c>
      <c r="J210" s="113" t="str">
        <f>IF(SP_SUL!P210="","*",SP_SUL!P210)</f>
        <v>*</v>
      </c>
      <c r="K210" s="83">
        <f>IF(SP_SUL!AK210="","*",SP_SUL!AK210)</f>
        <v>0</v>
      </c>
      <c r="L210" s="83" t="str">
        <f>IF(SP_SUL!AM210="","*",SP_SUL!AM210)</f>
        <v>-</v>
      </c>
      <c r="M210" s="83">
        <f>IF(SP_SUL!AP210="","*",SP_SUL!AP210)</f>
        <v>0</v>
      </c>
      <c r="N210" s="83" t="str">
        <f>IF(SP_SUL!AM210="","*",SP_SUL!AM210)</f>
        <v>-</v>
      </c>
      <c r="O210" s="110" t="str">
        <f>IF(SP_SUL!BH210="","*",SP_SUL!BH210)</f>
        <v>*</v>
      </c>
      <c r="P210" s="147" t="str">
        <f>IF($A$2=1,IF(SP_SUL!BJ210="","*",SP_SUL!BJ210),IF(SP_SUL!BK210="","*",SP_SUL!BK210))</f>
        <v>*</v>
      </c>
    </row>
    <row r="211" spans="1:16">
      <c r="A211" s="82" t="str">
        <f>IF(SP_SUL!B211="","*",SP_SUL!B211)</f>
        <v>*</v>
      </c>
      <c r="B211" s="83" t="str">
        <f>IF(SP_SUL!X211="","*",SP_SUL!X211)</f>
        <v>*</v>
      </c>
      <c r="C211" s="83" t="str">
        <f>IF(SP_SUL!S211="","*",SP_SUL!S211)</f>
        <v>-</v>
      </c>
      <c r="D211" s="83" t="str">
        <f>IF(SP_SUL!T211="","*",SP_SUL!T211)</f>
        <v>-</v>
      </c>
      <c r="E211" s="83" t="str">
        <f>IF(SP_SUL!D211="","*",SP_SUL!D211)</f>
        <v>*</v>
      </c>
      <c r="F211" s="83" t="str">
        <f>IF(SP_SUL!H211="","*",SP_SUL!H211)</f>
        <v>*</v>
      </c>
      <c r="G211" s="83" t="str">
        <f>IF(SP_SUL!M211="","*",SP_SUL!M211)</f>
        <v>-</v>
      </c>
      <c r="H211" s="116" t="str">
        <f>IF(SP_SUL!K211="","*",SP_SUL!K211)</f>
        <v>*</v>
      </c>
      <c r="I211" s="113" t="str">
        <f>IF(SP_SUL!O211="","*",SP_SUL!O211)</f>
        <v>*</v>
      </c>
      <c r="J211" s="113" t="str">
        <f>IF(SP_SUL!P211="","*",SP_SUL!P211)</f>
        <v>*</v>
      </c>
      <c r="K211" s="83">
        <f>IF(SP_SUL!AK211="","*",SP_SUL!AK211)</f>
        <v>0</v>
      </c>
      <c r="L211" s="83" t="str">
        <f>IF(SP_SUL!AM211="","*",SP_SUL!AM211)</f>
        <v>-</v>
      </c>
      <c r="M211" s="83">
        <f>IF(SP_SUL!AP211="","*",SP_SUL!AP211)</f>
        <v>0</v>
      </c>
      <c r="N211" s="83" t="str">
        <f>IF(SP_SUL!AM211="","*",SP_SUL!AM211)</f>
        <v>-</v>
      </c>
      <c r="O211" s="110" t="str">
        <f>IF(SP_SUL!BH211="","*",SP_SUL!BH211)</f>
        <v>*</v>
      </c>
      <c r="P211" s="147" t="str">
        <f>IF($A$2=1,IF(SP_SUL!BJ211="","*",SP_SUL!BJ211),IF(SP_SUL!BK211="","*",SP_SUL!BK211))</f>
        <v>*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 t="str">
        <f>IF(SP_SUL!B213="","*",SP_SUL!B213)</f>
        <v>*</v>
      </c>
      <c r="B213" s="83" t="str">
        <f>IF(SP_SUL!X213="","*",SP_SUL!X213)</f>
        <v>*</v>
      </c>
      <c r="C213" s="83" t="str">
        <f>IF(SP_SUL!S213="","*",SP_SUL!S213)</f>
        <v>-</v>
      </c>
      <c r="D213" s="83" t="str">
        <f>IF(SP_SUL!T213="","*",SP_SUL!T213)</f>
        <v>-</v>
      </c>
      <c r="E213" s="83" t="str">
        <f>IF(SP_SUL!D213="","*",SP_SUL!D213)</f>
        <v>*</v>
      </c>
      <c r="F213" s="83" t="str">
        <f>IF(SP_SUL!H213="","*",SP_SUL!H213)</f>
        <v>*</v>
      </c>
      <c r="G213" s="83" t="str">
        <f>IF(SP_SUL!M213="","*",SP_SUL!M213)</f>
        <v>-</v>
      </c>
      <c r="H213" s="116" t="str">
        <f>IF(SP_SUL!K213="","*",SP_SUL!K213)</f>
        <v>*</v>
      </c>
      <c r="I213" s="113" t="str">
        <f>IF(SP_SUL!O213="","*",SP_SUL!O213)</f>
        <v>*</v>
      </c>
      <c r="J213" s="113" t="str">
        <f>IF(SP_SUL!P213="","*",SP_SUL!P213)</f>
        <v>*</v>
      </c>
      <c r="K213" s="83">
        <f>IF(SP_SUL!AK213="","*",SP_SUL!AK213)</f>
        <v>0</v>
      </c>
      <c r="L213" s="83" t="str">
        <f>IF(SP_SUL!AM213="","*",SP_SUL!AM213)</f>
        <v>-</v>
      </c>
      <c r="M213" s="83">
        <f>IF(SP_SUL!AP213="","*",SP_SUL!AP213)</f>
        <v>0</v>
      </c>
      <c r="N213" s="83" t="str">
        <f>IF(SP_SUL!AM213="","*",SP_SUL!AM213)</f>
        <v>-</v>
      </c>
      <c r="O213" s="110" t="str">
        <f>IF(SP_SUL!BH213="","*",SP_SUL!BH213)</f>
        <v>*</v>
      </c>
      <c r="P213" s="147" t="str">
        <f>IF($A$2=1,IF(SP_SUL!BJ213="","*",SP_SUL!BJ213),IF(SP_SUL!BK213="","*",SP_SUL!BK213))</f>
        <v>*</v>
      </c>
    </row>
    <row r="214" spans="1:16">
      <c r="A214" s="82" t="str">
        <f>IF(SP_SUL!B214="","*",SP_SUL!B214)</f>
        <v>*</v>
      </c>
      <c r="B214" s="83" t="str">
        <f>IF(SP_SUL!X214="","*",SP_SUL!X214)</f>
        <v>*</v>
      </c>
      <c r="C214" s="83" t="str">
        <f>IF(SP_SUL!S214="","*",SP_SUL!S214)</f>
        <v>-</v>
      </c>
      <c r="D214" s="83" t="str">
        <f>IF(SP_SUL!T214="","*",SP_SUL!T214)</f>
        <v>-</v>
      </c>
      <c r="E214" s="83" t="str">
        <f>IF(SP_SUL!D214="","*",SP_SUL!D214)</f>
        <v>*</v>
      </c>
      <c r="F214" s="83" t="str">
        <f>IF(SP_SUL!H214="","*",SP_SUL!H214)</f>
        <v>*</v>
      </c>
      <c r="G214" s="83" t="str">
        <f>IF(SP_SUL!M214="","*",SP_SUL!M214)</f>
        <v>-</v>
      </c>
      <c r="H214" s="116" t="str">
        <f>IF(SP_SUL!K214="","*",SP_SUL!K214)</f>
        <v>*</v>
      </c>
      <c r="I214" s="113" t="str">
        <f>IF(SP_SUL!O214="","*",SP_SUL!O214)</f>
        <v>*</v>
      </c>
      <c r="J214" s="113" t="str">
        <f>IF(SP_SUL!P214="","*",SP_SUL!P214)</f>
        <v>*</v>
      </c>
      <c r="K214" s="83">
        <f>IF(SP_SUL!AK214="","*",SP_SUL!AK214)</f>
        <v>0</v>
      </c>
      <c r="L214" s="83" t="str">
        <f>IF(SP_SUL!AM214="","*",SP_SUL!AM214)</f>
        <v>-</v>
      </c>
      <c r="M214" s="83">
        <f>IF(SP_SUL!AP214="","*",SP_SUL!AP214)</f>
        <v>0</v>
      </c>
      <c r="N214" s="83" t="str">
        <f>IF(SP_SUL!AM214="","*",SP_SUL!AM214)</f>
        <v>-</v>
      </c>
      <c r="O214" s="110" t="str">
        <f>IF(SP_SUL!BH214="","*",SP_SUL!BH214)</f>
        <v>*</v>
      </c>
      <c r="P214" s="147" t="str">
        <f>IF($A$2=1,IF(SP_SUL!BJ214="","*",SP_SUL!BJ214),IF(SP_SUL!BK214="","*",SP_SUL!BK214))</f>
        <v>*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 t="str">
        <f>IF(SP_SUL!B217="","*",SP_SUL!B217)</f>
        <v>*</v>
      </c>
      <c r="B217" s="83" t="str">
        <f>IF(SP_SUL!X217="","*",SP_SUL!X217)</f>
        <v>*</v>
      </c>
      <c r="C217" s="83" t="str">
        <f>IF(SP_SUL!S217="","*",SP_SUL!S217)</f>
        <v>-</v>
      </c>
      <c r="D217" s="83" t="str">
        <f>IF(SP_SUL!T217="","*",SP_SUL!T217)</f>
        <v>-</v>
      </c>
      <c r="E217" s="83" t="str">
        <f>IF(SP_SUL!D217="","*",SP_SUL!D217)</f>
        <v>*</v>
      </c>
      <c r="F217" s="83" t="str">
        <f>IF(SP_SUL!H217="","*",SP_SUL!H217)</f>
        <v>*</v>
      </c>
      <c r="G217" s="83" t="str">
        <f>IF(SP_SUL!M217="","*",SP_SUL!M217)</f>
        <v>-</v>
      </c>
      <c r="H217" s="116" t="str">
        <f>IF(SP_SUL!K217="","*",SP_SUL!K217)</f>
        <v>*</v>
      </c>
      <c r="I217" s="113" t="str">
        <f>IF(SP_SUL!O217="","*",SP_SUL!O217)</f>
        <v>*</v>
      </c>
      <c r="J217" s="113" t="str">
        <f>IF(SP_SUL!P217="","*",SP_SUL!P217)</f>
        <v>*</v>
      </c>
      <c r="K217" s="83">
        <f>IF(SP_SUL!AK217="","*",SP_SUL!AK217)</f>
        <v>0</v>
      </c>
      <c r="L217" s="83" t="str">
        <f>IF(SP_SUL!AM217="","*",SP_SUL!AM217)</f>
        <v>-</v>
      </c>
      <c r="M217" s="83">
        <f>IF(SP_SUL!AP217="","*",SP_SUL!AP217)</f>
        <v>0</v>
      </c>
      <c r="N217" s="83" t="str">
        <f>IF(SP_SUL!AM217="","*",SP_SUL!AM217)</f>
        <v>-</v>
      </c>
      <c r="O217" s="110" t="str">
        <f>IF(SP_SUL!BH217="","*",SP_SUL!BH217)</f>
        <v>*</v>
      </c>
      <c r="P217" s="147" t="str">
        <f>IF($A$2=1,IF(SP_SUL!BJ217="","*",SP_SUL!BJ217),IF(SP_SUL!BK217="","*",SP_SUL!BK217))</f>
        <v>*</v>
      </c>
    </row>
    <row r="218" spans="1:16">
      <c r="A218" s="82" t="str">
        <f>IF(SP_SUL!B218="","*",SP_SUL!B218)</f>
        <v>*</v>
      </c>
      <c r="B218" s="83" t="str">
        <f>IF(SP_SUL!X218="","*",SP_SUL!X218)</f>
        <v>*</v>
      </c>
      <c r="C218" s="83" t="str">
        <f>IF(SP_SUL!S218="","*",SP_SUL!S218)</f>
        <v>-</v>
      </c>
      <c r="D218" s="83" t="str">
        <f>IF(SP_SUL!T218="","*",SP_SUL!T218)</f>
        <v>-</v>
      </c>
      <c r="E218" s="83" t="str">
        <f>IF(SP_SUL!D218="","*",SP_SUL!D218)</f>
        <v>*</v>
      </c>
      <c r="F218" s="83" t="str">
        <f>IF(SP_SUL!H218="","*",SP_SUL!H218)</f>
        <v>*</v>
      </c>
      <c r="G218" s="83" t="str">
        <f>IF(SP_SUL!M218="","*",SP_SUL!M218)</f>
        <v>-</v>
      </c>
      <c r="H218" s="116" t="str">
        <f>IF(SP_SUL!K218="","*",SP_SUL!K218)</f>
        <v>*</v>
      </c>
      <c r="I218" s="113" t="str">
        <f>IF(SP_SUL!O218="","*",SP_SUL!O218)</f>
        <v>*</v>
      </c>
      <c r="J218" s="113" t="str">
        <f>IF(SP_SUL!P218="","*",SP_SUL!P218)</f>
        <v>*</v>
      </c>
      <c r="K218" s="83">
        <f>IF(SP_SUL!AK218="","*",SP_SUL!AK218)</f>
        <v>0</v>
      </c>
      <c r="L218" s="83" t="str">
        <f>IF(SP_SUL!AM218="","*",SP_SUL!AM218)</f>
        <v>-</v>
      </c>
      <c r="M218" s="83">
        <f>IF(SP_SUL!AP218="","*",SP_SUL!AP218)</f>
        <v>0</v>
      </c>
      <c r="N218" s="83" t="str">
        <f>IF(SP_SUL!AM218="","*",SP_SUL!AM218)</f>
        <v>-</v>
      </c>
      <c r="O218" s="110" t="str">
        <f>IF(SP_SUL!BH218="","*",SP_SUL!BH218)</f>
        <v>*</v>
      </c>
      <c r="P218" s="147" t="str">
        <f>IF($A$2=1,IF(SP_SUL!BJ218="","*",SP_SUL!BJ218),IF(SP_SUL!BK218="","*",SP_SUL!BK218))</f>
        <v>*</v>
      </c>
    </row>
    <row r="219" spans="1:16">
      <c r="A219" s="82" t="str">
        <f>IF(SP_SUL!B219="","*",SP_SUL!B219)</f>
        <v>*</v>
      </c>
      <c r="B219" s="83" t="str">
        <f>IF(SP_SUL!X219="","*",SP_SUL!X219)</f>
        <v>*</v>
      </c>
      <c r="C219" s="83" t="str">
        <f>IF(SP_SUL!S219="","*",SP_SUL!S219)</f>
        <v>-</v>
      </c>
      <c r="D219" s="83" t="str">
        <f>IF(SP_SUL!T219="","*",SP_SUL!T219)</f>
        <v>-</v>
      </c>
      <c r="E219" s="83" t="str">
        <f>IF(SP_SUL!D219="","*",SP_SUL!D219)</f>
        <v>*</v>
      </c>
      <c r="F219" s="83" t="str">
        <f>IF(SP_SUL!H219="","*",SP_SUL!H219)</f>
        <v>*</v>
      </c>
      <c r="G219" s="83" t="str">
        <f>IF(SP_SUL!M219="","*",SP_SUL!M219)</f>
        <v>-</v>
      </c>
      <c r="H219" s="116" t="str">
        <f>IF(SP_SUL!K219="","*",SP_SUL!K219)</f>
        <v>*</v>
      </c>
      <c r="I219" s="113" t="str">
        <f>IF(SP_SUL!O219="","*",SP_SUL!O219)</f>
        <v>*</v>
      </c>
      <c r="J219" s="113" t="str">
        <f>IF(SP_SUL!P219="","*",SP_SUL!P219)</f>
        <v>*</v>
      </c>
      <c r="K219" s="83">
        <f>IF(SP_SUL!AK219="","*",SP_SUL!AK219)</f>
        <v>0</v>
      </c>
      <c r="L219" s="83" t="str">
        <f>IF(SP_SUL!AM219="","*",SP_SUL!AM219)</f>
        <v>-</v>
      </c>
      <c r="M219" s="83">
        <f>IF(SP_SUL!AP219="","*",SP_SUL!AP219)</f>
        <v>0</v>
      </c>
      <c r="N219" s="83" t="str">
        <f>IF(SP_SUL!AM219="","*",SP_SUL!AM219)</f>
        <v>-</v>
      </c>
      <c r="O219" s="110" t="str">
        <f>IF(SP_SUL!BH219="","*",SP_SUL!BH219)</f>
        <v>*</v>
      </c>
      <c r="P219" s="147" t="str">
        <f>IF($A$2=1,IF(SP_SUL!BJ219="","*",SP_SUL!BJ219),IF(SP_SUL!BK219="","*",SP_SUL!BK219))</f>
        <v>*</v>
      </c>
    </row>
    <row r="220" spans="1:16">
      <c r="A220" s="82" t="str">
        <f>IF(SP_SUL!B220="","*",SP_SUL!B220)</f>
        <v>*</v>
      </c>
      <c r="B220" s="83" t="str">
        <f>IF(SP_SUL!X220="","*",SP_SUL!X220)</f>
        <v>*</v>
      </c>
      <c r="C220" s="83" t="str">
        <f>IF(SP_SUL!S220="","*",SP_SUL!S220)</f>
        <v>-</v>
      </c>
      <c r="D220" s="83" t="str">
        <f>IF(SP_SUL!T220="","*",SP_SUL!T220)</f>
        <v>-</v>
      </c>
      <c r="E220" s="83" t="str">
        <f>IF(SP_SUL!D220="","*",SP_SUL!D220)</f>
        <v>*</v>
      </c>
      <c r="F220" s="83" t="str">
        <f>IF(SP_SUL!H220="","*",SP_SUL!H220)</f>
        <v>*</v>
      </c>
      <c r="G220" s="83" t="str">
        <f>IF(SP_SUL!M220="","*",SP_SUL!M220)</f>
        <v>-</v>
      </c>
      <c r="H220" s="116" t="str">
        <f>IF(SP_SUL!K220="","*",SP_SUL!K220)</f>
        <v>*</v>
      </c>
      <c r="I220" s="113" t="str">
        <f>IF(SP_SUL!O220="","*",SP_SUL!O220)</f>
        <v>*</v>
      </c>
      <c r="J220" s="113" t="str">
        <f>IF(SP_SUL!P220="","*",SP_SUL!P220)</f>
        <v>*</v>
      </c>
      <c r="K220" s="83">
        <f>IF(SP_SUL!AK220="","*",SP_SUL!AK220)</f>
        <v>0</v>
      </c>
      <c r="L220" s="83" t="str">
        <f>IF(SP_SUL!AM220="","*",SP_SUL!AM220)</f>
        <v>-</v>
      </c>
      <c r="M220" s="83">
        <f>IF(SP_SUL!AP220="","*",SP_SUL!AP220)</f>
        <v>0</v>
      </c>
      <c r="N220" s="83" t="str">
        <f>IF(SP_SUL!AM220="","*",SP_SUL!AM220)</f>
        <v>-</v>
      </c>
      <c r="O220" s="110" t="str">
        <f>IF(SP_SUL!BH220="","*",SP_SUL!BH220)</f>
        <v>*</v>
      </c>
      <c r="P220" s="147" t="str">
        <f>IF($A$2=1,IF(SP_SUL!BJ220="","*",SP_SUL!BJ220),IF(SP_SUL!BK220="","*",SP_SUL!BK220))</f>
        <v>*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 t="str">
        <f>IF(SP_SUL!B223="","*",SP_SUL!B223)</f>
        <v>*</v>
      </c>
      <c r="B223" s="83" t="str">
        <f>IF(SP_SUL!X223="","*",SP_SUL!X223)</f>
        <v>*</v>
      </c>
      <c r="C223" s="83" t="str">
        <f>IF(SP_SUL!S223="","*",SP_SUL!S223)</f>
        <v>-</v>
      </c>
      <c r="D223" s="83" t="str">
        <f>IF(SP_SUL!T223="","*",SP_SUL!T223)</f>
        <v>-</v>
      </c>
      <c r="E223" s="83" t="str">
        <f>IF(SP_SUL!D223="","*",SP_SUL!D223)</f>
        <v>*</v>
      </c>
      <c r="F223" s="83" t="str">
        <f>IF(SP_SUL!H223="","*",SP_SUL!H223)</f>
        <v>*</v>
      </c>
      <c r="G223" s="83" t="str">
        <f>IF(SP_SUL!M223="","*",SP_SUL!M223)</f>
        <v>-</v>
      </c>
      <c r="H223" s="116" t="str">
        <f>IF(SP_SUL!K223="","*",SP_SUL!K223)</f>
        <v>*</v>
      </c>
      <c r="I223" s="113" t="str">
        <f>IF(SP_SUL!O223="","*",SP_SUL!O223)</f>
        <v>*</v>
      </c>
      <c r="J223" s="113" t="str">
        <f>IF(SP_SUL!P223="","*",SP_SUL!P223)</f>
        <v>*</v>
      </c>
      <c r="K223" s="83">
        <f>IF(SP_SUL!AK223="","*",SP_SUL!AK223)</f>
        <v>0</v>
      </c>
      <c r="L223" s="83" t="str">
        <f>IF(SP_SUL!AM223="","*",SP_SUL!AM223)</f>
        <v>-</v>
      </c>
      <c r="M223" s="83">
        <f>IF(SP_SUL!AP223="","*",SP_SUL!AP223)</f>
        <v>0</v>
      </c>
      <c r="N223" s="83" t="str">
        <f>IF(SP_SUL!AM223="","*",SP_SUL!AM223)</f>
        <v>-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 t="str">
        <f>IF(SP_SUL!B224="","*",SP_SUL!B224)</f>
        <v>*</v>
      </c>
      <c r="B224" s="83" t="str">
        <f>IF(SP_SUL!X224="","*",SP_SUL!X224)</f>
        <v>*</v>
      </c>
      <c r="C224" s="83" t="str">
        <f>IF(SP_SUL!S224="","*",SP_SUL!S224)</f>
        <v>-</v>
      </c>
      <c r="D224" s="83" t="str">
        <f>IF(SP_SUL!T224="","*",SP_SUL!T224)</f>
        <v>-</v>
      </c>
      <c r="E224" s="83" t="str">
        <f>IF(SP_SUL!D224="","*",SP_SUL!D224)</f>
        <v>*</v>
      </c>
      <c r="F224" s="83" t="str">
        <f>IF(SP_SUL!H224="","*",SP_SUL!H224)</f>
        <v>*</v>
      </c>
      <c r="G224" s="83" t="str">
        <f>IF(SP_SUL!M224="","*",SP_SUL!M224)</f>
        <v>-</v>
      </c>
      <c r="H224" s="116" t="str">
        <f>IF(SP_SUL!K224="","*",SP_SUL!K224)</f>
        <v>*</v>
      </c>
      <c r="I224" s="113" t="str">
        <f>IF(SP_SUL!O224="","*",SP_SUL!O224)</f>
        <v>*</v>
      </c>
      <c r="J224" s="113" t="str">
        <f>IF(SP_SUL!P224="","*",SP_SUL!P224)</f>
        <v>*</v>
      </c>
      <c r="K224" s="83">
        <f>IF(SP_SUL!AK224="","*",SP_SUL!AK224)</f>
        <v>0</v>
      </c>
      <c r="L224" s="83" t="str">
        <f>IF(SP_SUL!AM224="","*",SP_SUL!AM224)</f>
        <v>-</v>
      </c>
      <c r="M224" s="83">
        <f>IF(SP_SUL!AP224="","*",SP_SUL!AP224)</f>
        <v>0</v>
      </c>
      <c r="N224" s="83" t="str">
        <f>IF(SP_SUL!AM224="","*",SP_SUL!AM224)</f>
        <v>-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 t="str">
        <f>IF(SP_SUL!B226="","*",SP_SUL!B226)</f>
        <v>*</v>
      </c>
      <c r="B226" s="83" t="str">
        <f>IF(SP_SUL!X226="","*",SP_SUL!X226)</f>
        <v>*</v>
      </c>
      <c r="C226" s="83" t="str">
        <f>IF(SP_SUL!S226="","*",SP_SUL!S226)</f>
        <v>-</v>
      </c>
      <c r="D226" s="83" t="str">
        <f>IF(SP_SUL!T226="","*",SP_SUL!T226)</f>
        <v>-</v>
      </c>
      <c r="E226" s="83" t="str">
        <f>IF(SP_SUL!D226="","*",SP_SUL!D226)</f>
        <v>*</v>
      </c>
      <c r="F226" s="83" t="str">
        <f>IF(SP_SUL!H226="","*",SP_SUL!H226)</f>
        <v>*</v>
      </c>
      <c r="G226" s="83" t="str">
        <f>IF(SP_SUL!M226="","*",SP_SUL!M226)</f>
        <v>-</v>
      </c>
      <c r="H226" s="116" t="str">
        <f>IF(SP_SUL!K226="","*",SP_SUL!K226)</f>
        <v>*</v>
      </c>
      <c r="I226" s="113" t="str">
        <f>IF(SP_SUL!O226="","*",SP_SUL!O226)</f>
        <v>*</v>
      </c>
      <c r="J226" s="113" t="str">
        <f>IF(SP_SUL!P226="","*",SP_SUL!P226)</f>
        <v>*</v>
      </c>
      <c r="K226" s="83">
        <f>IF(SP_SUL!AK226="","*",SP_SUL!AK226)</f>
        <v>0</v>
      </c>
      <c r="L226" s="83" t="str">
        <f>IF(SP_SUL!AM226="","*",SP_SUL!AM226)</f>
        <v>-</v>
      </c>
      <c r="M226" s="83">
        <f>IF(SP_SUL!AP226="","*",SP_SUL!AP226)</f>
        <v>0</v>
      </c>
      <c r="N226" s="83" t="str">
        <f>IF(SP_SUL!AM226="","*",SP_SUL!AM226)</f>
        <v>-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 t="str">
        <f>IF(SP_SUL!B227="","*",SP_SUL!B227)</f>
        <v>*</v>
      </c>
      <c r="B227" s="83" t="str">
        <f>IF(SP_SUL!X227="","*",SP_SUL!X227)</f>
        <v>*</v>
      </c>
      <c r="C227" s="83" t="str">
        <f>IF(SP_SUL!S227="","*",SP_SUL!S227)</f>
        <v>-</v>
      </c>
      <c r="D227" s="83" t="str">
        <f>IF(SP_SUL!T227="","*",SP_SUL!T227)</f>
        <v>-</v>
      </c>
      <c r="E227" s="83" t="str">
        <f>IF(SP_SUL!D227="","*",SP_SUL!D227)</f>
        <v>*</v>
      </c>
      <c r="F227" s="83" t="str">
        <f>IF(SP_SUL!H227="","*",SP_SUL!H227)</f>
        <v>*</v>
      </c>
      <c r="G227" s="83" t="str">
        <f>IF(SP_SUL!M227="","*",SP_SUL!M227)</f>
        <v>-</v>
      </c>
      <c r="H227" s="116" t="str">
        <f>IF(SP_SUL!K227="","*",SP_SUL!K227)</f>
        <v>*</v>
      </c>
      <c r="I227" s="113" t="str">
        <f>IF(SP_SUL!O227="","*",SP_SUL!O227)</f>
        <v>*</v>
      </c>
      <c r="J227" s="113" t="str">
        <f>IF(SP_SUL!P227="","*",SP_SUL!P227)</f>
        <v>*</v>
      </c>
      <c r="K227" s="83">
        <f>IF(SP_SUL!AK227="","*",SP_SUL!AK227)</f>
        <v>0</v>
      </c>
      <c r="L227" s="83" t="str">
        <f>IF(SP_SUL!AM227="","*",SP_SUL!AM227)</f>
        <v>-</v>
      </c>
      <c r="M227" s="83">
        <f>IF(SP_SUL!AP227="","*",SP_SUL!AP227)</f>
        <v>0</v>
      </c>
      <c r="N227" s="83" t="str">
        <f>IF(SP_SUL!AM227="","*",SP_SUL!AM227)</f>
        <v>-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 t="str">
        <f>IF(SP_SUL!B228="","*",SP_SUL!B228)</f>
        <v>*</v>
      </c>
      <c r="B228" s="83" t="str">
        <f>IF(SP_SUL!X228="","*",SP_SUL!X228)</f>
        <v>*</v>
      </c>
      <c r="C228" s="83" t="str">
        <f>IF(SP_SUL!S228="","*",SP_SUL!S228)</f>
        <v>-</v>
      </c>
      <c r="D228" s="83" t="str">
        <f>IF(SP_SUL!T228="","*",SP_SUL!T228)</f>
        <v>-</v>
      </c>
      <c r="E228" s="83" t="str">
        <f>IF(SP_SUL!D228="","*",SP_SUL!D228)</f>
        <v>*</v>
      </c>
      <c r="F228" s="83" t="str">
        <f>IF(SP_SUL!H228="","*",SP_SUL!H228)</f>
        <v>*</v>
      </c>
      <c r="G228" s="83" t="str">
        <f>IF(SP_SUL!M228="","*",SP_SUL!M228)</f>
        <v>-</v>
      </c>
      <c r="H228" s="116" t="str">
        <f>IF(SP_SUL!K228="","*",SP_SUL!K228)</f>
        <v>*</v>
      </c>
      <c r="I228" s="113" t="str">
        <f>IF(SP_SUL!O228="","*",SP_SUL!O228)</f>
        <v>*</v>
      </c>
      <c r="J228" s="113" t="str">
        <f>IF(SP_SUL!P228="","*",SP_SUL!P228)</f>
        <v>*</v>
      </c>
      <c r="K228" s="83">
        <f>IF(SP_SUL!AK228="","*",SP_SUL!AK228)</f>
        <v>0</v>
      </c>
      <c r="L228" s="83" t="str">
        <f>IF(SP_SUL!AM228="","*",SP_SUL!AM228)</f>
        <v>-</v>
      </c>
      <c r="M228" s="83">
        <f>IF(SP_SUL!AP228="","*",SP_SUL!AP228)</f>
        <v>0</v>
      </c>
      <c r="N228" s="83" t="str">
        <f>IF(SP_SUL!AM228="","*",SP_SUL!AM228)</f>
        <v>-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 t="str">
        <f>IF(SP_SUL!B229="","*",SP_SUL!B229)</f>
        <v>*</v>
      </c>
      <c r="B229" s="83" t="str">
        <f>IF(SP_SUL!X229="","*",SP_SUL!X229)</f>
        <v>*</v>
      </c>
      <c r="C229" s="83" t="str">
        <f>IF(SP_SUL!S229="","*",SP_SUL!S229)</f>
        <v>-</v>
      </c>
      <c r="D229" s="83" t="str">
        <f>IF(SP_SUL!T229="","*",SP_SUL!T229)</f>
        <v>-</v>
      </c>
      <c r="E229" s="83" t="str">
        <f>IF(SP_SUL!D229="","*",SP_SUL!D229)</f>
        <v>*</v>
      </c>
      <c r="F229" s="83" t="str">
        <f>IF(SP_SUL!H229="","*",SP_SUL!H229)</f>
        <v>*</v>
      </c>
      <c r="G229" s="83" t="str">
        <f>IF(SP_SUL!M229="","*",SP_SUL!M229)</f>
        <v>-</v>
      </c>
      <c r="H229" s="116" t="str">
        <f>IF(SP_SUL!K229="","*",SP_SUL!K229)</f>
        <v>*</v>
      </c>
      <c r="I229" s="113" t="str">
        <f>IF(SP_SUL!O229="","*",SP_SUL!O229)</f>
        <v>*</v>
      </c>
      <c r="J229" s="113" t="str">
        <f>IF(SP_SUL!P229="","*",SP_SUL!P229)</f>
        <v>*</v>
      </c>
      <c r="K229" s="83">
        <f>IF(SP_SUL!AK229="","*",SP_SUL!AK229)</f>
        <v>0</v>
      </c>
      <c r="L229" s="83" t="str">
        <f>IF(SP_SUL!AM229="","*",SP_SUL!AM229)</f>
        <v>-</v>
      </c>
      <c r="M229" s="83">
        <f>IF(SP_SUL!AP229="","*",SP_SUL!AP229)</f>
        <v>0</v>
      </c>
      <c r="N229" s="83" t="str">
        <f>IF(SP_SUL!AM229="","*",SP_SUL!AM229)</f>
        <v>-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 t="str">
        <f>IF(SP_SUL!B230="","*",SP_SUL!B230)</f>
        <v>*</v>
      </c>
      <c r="B230" s="83" t="str">
        <f>IF(SP_SUL!X230="","*",SP_SUL!X230)</f>
        <v>*</v>
      </c>
      <c r="C230" s="83" t="str">
        <f>IF(SP_SUL!S230="","*",SP_SUL!S230)</f>
        <v>-</v>
      </c>
      <c r="D230" s="83" t="str">
        <f>IF(SP_SUL!T230="","*",SP_SUL!T230)</f>
        <v>-</v>
      </c>
      <c r="E230" s="83" t="str">
        <f>IF(SP_SUL!D230="","*",SP_SUL!D230)</f>
        <v>*</v>
      </c>
      <c r="F230" s="83" t="str">
        <f>IF(SP_SUL!H230="","*",SP_SUL!H230)</f>
        <v>*</v>
      </c>
      <c r="G230" s="83" t="str">
        <f>IF(SP_SUL!M230="","*",SP_SUL!M230)</f>
        <v>-</v>
      </c>
      <c r="H230" s="116" t="str">
        <f>IF(SP_SUL!K230="","*",SP_SUL!K230)</f>
        <v>*</v>
      </c>
      <c r="I230" s="113" t="str">
        <f>IF(SP_SUL!O230="","*",SP_SUL!O230)</f>
        <v>*</v>
      </c>
      <c r="J230" s="113" t="str">
        <f>IF(SP_SUL!P230="","*",SP_SUL!P230)</f>
        <v>*</v>
      </c>
      <c r="K230" s="83">
        <f>IF(SP_SUL!AK230="","*",SP_SUL!AK230)</f>
        <v>0</v>
      </c>
      <c r="L230" s="83" t="str">
        <f>IF(SP_SUL!AM230="","*",SP_SUL!AM230)</f>
        <v>-</v>
      </c>
      <c r="M230" s="83">
        <f>IF(SP_SUL!AP230="","*",SP_SUL!AP230)</f>
        <v>0</v>
      </c>
      <c r="N230" s="83" t="str">
        <f>IF(SP_SUL!AM230="","*",SP_SUL!AM230)</f>
        <v>-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 t="str">
        <f>IF(SP_SUL!B231="","*",SP_SUL!B231)</f>
        <v>*</v>
      </c>
      <c r="B231" s="83" t="str">
        <f>IF(SP_SUL!X231="","*",SP_SUL!X231)</f>
        <v>*</v>
      </c>
      <c r="C231" s="83" t="str">
        <f>IF(SP_SUL!S231="","*",SP_SUL!S231)</f>
        <v>-</v>
      </c>
      <c r="D231" s="83" t="str">
        <f>IF(SP_SUL!T231="","*",SP_SUL!T231)</f>
        <v>-</v>
      </c>
      <c r="E231" s="83" t="str">
        <f>IF(SP_SUL!D231="","*",SP_SUL!D231)</f>
        <v>*</v>
      </c>
      <c r="F231" s="83" t="str">
        <f>IF(SP_SUL!H231="","*",SP_SUL!H231)</f>
        <v>*</v>
      </c>
      <c r="G231" s="83" t="str">
        <f>IF(SP_SUL!M231="","*",SP_SUL!M231)</f>
        <v>-</v>
      </c>
      <c r="H231" s="116" t="str">
        <f>IF(SP_SUL!K231="","*",SP_SUL!K231)</f>
        <v>*</v>
      </c>
      <c r="I231" s="113" t="str">
        <f>IF(SP_SUL!O231="","*",SP_SUL!O231)</f>
        <v>*</v>
      </c>
      <c r="J231" s="113" t="str">
        <f>IF(SP_SUL!P231="","*",SP_SUL!P231)</f>
        <v>*</v>
      </c>
      <c r="K231" s="83">
        <f>IF(SP_SUL!AK231="","*",SP_SUL!AK231)</f>
        <v>0</v>
      </c>
      <c r="L231" s="83" t="str">
        <f>IF(SP_SUL!AM231="","*",SP_SUL!AM231)</f>
        <v>-</v>
      </c>
      <c r="M231" s="83">
        <f>IF(SP_SUL!AP231="","*",SP_SUL!AP231)</f>
        <v>0</v>
      </c>
      <c r="N231" s="83" t="str">
        <f>IF(SP_SUL!AM231="","*",SP_SUL!AM231)</f>
        <v>-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 t="str">
        <f>IF(SP_SUL!B232="","*",SP_SUL!B232)</f>
        <v>*</v>
      </c>
      <c r="B232" s="83" t="str">
        <f>IF(SP_SUL!X232="","*",SP_SUL!X232)</f>
        <v>*</v>
      </c>
      <c r="C232" s="83" t="str">
        <f>IF(SP_SUL!S232="","*",SP_SUL!S232)</f>
        <v>-</v>
      </c>
      <c r="D232" s="83" t="str">
        <f>IF(SP_SUL!T232="","*",SP_SUL!T232)</f>
        <v>-</v>
      </c>
      <c r="E232" s="83" t="str">
        <f>IF(SP_SUL!D232="","*",SP_SUL!D232)</f>
        <v>*</v>
      </c>
      <c r="F232" s="83" t="str">
        <f>IF(SP_SUL!H232="","*",SP_SUL!H232)</f>
        <v>*</v>
      </c>
      <c r="G232" s="83" t="str">
        <f>IF(SP_SUL!M232="","*",SP_SUL!M232)</f>
        <v>-</v>
      </c>
      <c r="H232" s="116" t="str">
        <f>IF(SP_SUL!K232="","*",SP_SUL!K232)</f>
        <v>*</v>
      </c>
      <c r="I232" s="113" t="str">
        <f>IF(SP_SUL!O232="","*",SP_SUL!O232)</f>
        <v>*</v>
      </c>
      <c r="J232" s="113" t="str">
        <f>IF(SP_SUL!P232="","*",SP_SUL!P232)</f>
        <v>*</v>
      </c>
      <c r="K232" s="83">
        <f>IF(SP_SUL!AK232="","*",SP_SUL!AK232)</f>
        <v>0</v>
      </c>
      <c r="L232" s="83" t="str">
        <f>IF(SP_SUL!AM232="","*",SP_SUL!AM232)</f>
        <v>-</v>
      </c>
      <c r="M232" s="83">
        <f>IF(SP_SUL!AP232="","*",SP_SUL!AP232)</f>
        <v>0</v>
      </c>
      <c r="N232" s="83" t="str">
        <f>IF(SP_SUL!AM232="","*",SP_SUL!AM232)</f>
        <v>-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 t="str">
        <f>IF(SP_SUL!B234="","*",SP_SUL!B234)</f>
        <v>*</v>
      </c>
      <c r="B234" s="83" t="str">
        <f>IF(SP_SUL!X234="","*",SP_SUL!X234)</f>
        <v>*</v>
      </c>
      <c r="C234" s="83" t="str">
        <f>IF(SP_SUL!S234="","*",SP_SUL!S234)</f>
        <v>-</v>
      </c>
      <c r="D234" s="83" t="str">
        <f>IF(SP_SUL!T234="","*",SP_SUL!T234)</f>
        <v>-</v>
      </c>
      <c r="E234" s="83" t="str">
        <f>IF(SP_SUL!D234="","*",SP_SUL!D234)</f>
        <v>*</v>
      </c>
      <c r="F234" s="83" t="str">
        <f>IF(SP_SUL!H234="","*",SP_SUL!H234)</f>
        <v>*</v>
      </c>
      <c r="G234" s="83" t="str">
        <f>IF(SP_SUL!M234="","*",SP_SUL!M234)</f>
        <v>-</v>
      </c>
      <c r="H234" s="116" t="str">
        <f>IF(SP_SUL!K234="","*",SP_SUL!K234)</f>
        <v>*</v>
      </c>
      <c r="I234" s="113" t="str">
        <f>IF(SP_SUL!O234="","*",SP_SUL!O234)</f>
        <v>*</v>
      </c>
      <c r="J234" s="113" t="str">
        <f>IF(SP_SUL!P234="","*",SP_SUL!P234)</f>
        <v>*</v>
      </c>
      <c r="K234" s="83">
        <f>IF(SP_SUL!AK234="","*",SP_SUL!AK234)</f>
        <v>0</v>
      </c>
      <c r="L234" s="83" t="str">
        <f>IF(SP_SUL!AM234="","*",SP_SUL!AM234)</f>
        <v>-</v>
      </c>
      <c r="M234" s="83">
        <f>IF(SP_SUL!AP234="","*",SP_SUL!AP234)</f>
        <v>0</v>
      </c>
      <c r="N234" s="83" t="str">
        <f>IF(SP_SUL!AM234="","*",SP_SUL!AM234)</f>
        <v>-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 t="str">
        <f>IF(SP_SUL!B235="","*",SP_SUL!B235)</f>
        <v>*</v>
      </c>
      <c r="B235" s="83" t="str">
        <f>IF(SP_SUL!X235="","*",SP_SUL!X235)</f>
        <v>*</v>
      </c>
      <c r="C235" s="83" t="str">
        <f>IF(SP_SUL!S235="","*",SP_SUL!S235)</f>
        <v>-</v>
      </c>
      <c r="D235" s="83" t="str">
        <f>IF(SP_SUL!T235="","*",SP_SUL!T235)</f>
        <v>-</v>
      </c>
      <c r="E235" s="83" t="str">
        <f>IF(SP_SUL!D235="","*",SP_SUL!D235)</f>
        <v>*</v>
      </c>
      <c r="F235" s="83" t="str">
        <f>IF(SP_SUL!H235="","*",SP_SUL!H235)</f>
        <v>*</v>
      </c>
      <c r="G235" s="83" t="str">
        <f>IF(SP_SUL!M235="","*",SP_SUL!M235)</f>
        <v>-</v>
      </c>
      <c r="H235" s="116" t="str">
        <f>IF(SP_SUL!K235="","*",SP_SUL!K235)</f>
        <v>*</v>
      </c>
      <c r="I235" s="113" t="str">
        <f>IF(SP_SUL!O235="","*",SP_SUL!O235)</f>
        <v>*</v>
      </c>
      <c r="J235" s="113" t="str">
        <f>IF(SP_SUL!P235="","*",SP_SUL!P235)</f>
        <v>*</v>
      </c>
      <c r="K235" s="83">
        <f>IF(SP_SUL!AK235="","*",SP_SUL!AK235)</f>
        <v>0</v>
      </c>
      <c r="L235" s="83" t="str">
        <f>IF(SP_SUL!AM235="","*",SP_SUL!AM235)</f>
        <v>-</v>
      </c>
      <c r="M235" s="83">
        <f>IF(SP_SUL!AP235="","*",SP_SUL!AP235)</f>
        <v>0</v>
      </c>
      <c r="N235" s="83" t="str">
        <f>IF(SP_SUL!AM235="","*",SP_SUL!AM235)</f>
        <v>-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 t="str">
        <f>IF(SP_SUL!B236="","*",SP_SUL!B236)</f>
        <v>*</v>
      </c>
      <c r="B236" s="83" t="str">
        <f>IF(SP_SUL!X236="","*",SP_SUL!X236)</f>
        <v>*</v>
      </c>
      <c r="C236" s="83" t="str">
        <f>IF(SP_SUL!S236="","*",SP_SUL!S236)</f>
        <v>-</v>
      </c>
      <c r="D236" s="83" t="str">
        <f>IF(SP_SUL!T236="","*",SP_SUL!T236)</f>
        <v>-</v>
      </c>
      <c r="E236" s="83" t="str">
        <f>IF(SP_SUL!D236="","*",SP_SUL!D236)</f>
        <v>*</v>
      </c>
      <c r="F236" s="83" t="str">
        <f>IF(SP_SUL!H236="","*",SP_SUL!H236)</f>
        <v>*</v>
      </c>
      <c r="G236" s="83" t="str">
        <f>IF(SP_SUL!M236="","*",SP_SUL!M236)</f>
        <v>-</v>
      </c>
      <c r="H236" s="116" t="str">
        <f>IF(SP_SUL!K236="","*",SP_SUL!K236)</f>
        <v>*</v>
      </c>
      <c r="I236" s="113" t="str">
        <f>IF(SP_SUL!O236="","*",SP_SUL!O236)</f>
        <v>*</v>
      </c>
      <c r="J236" s="113" t="str">
        <f>IF(SP_SUL!P236="","*",SP_SUL!P236)</f>
        <v>*</v>
      </c>
      <c r="K236" s="83">
        <f>IF(SP_SUL!AK236="","*",SP_SUL!AK236)</f>
        <v>0</v>
      </c>
      <c r="L236" s="83" t="str">
        <f>IF(SP_SUL!AM236="","*",SP_SUL!AM236)</f>
        <v>-</v>
      </c>
      <c r="M236" s="83">
        <f>IF(SP_SUL!AP236="","*",SP_SUL!AP236)</f>
        <v>0</v>
      </c>
      <c r="N236" s="83" t="str">
        <f>IF(SP_SUL!AM236="","*",SP_SUL!AM236)</f>
        <v>-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 t="str">
        <f>IF(SP_SUL!B237="","*",SP_SUL!B237)</f>
        <v>*</v>
      </c>
      <c r="B237" s="83" t="str">
        <f>IF(SP_SUL!X237="","*",SP_SUL!X237)</f>
        <v>*</v>
      </c>
      <c r="C237" s="83" t="str">
        <f>IF(SP_SUL!S237="","*",SP_SUL!S237)</f>
        <v>-</v>
      </c>
      <c r="D237" s="83" t="str">
        <f>IF(SP_SUL!T237="","*",SP_SUL!T237)</f>
        <v>-</v>
      </c>
      <c r="E237" s="83" t="str">
        <f>IF(SP_SUL!D237="","*",SP_SUL!D237)</f>
        <v>*</v>
      </c>
      <c r="F237" s="83" t="str">
        <f>IF(SP_SUL!H237="","*",SP_SUL!H237)</f>
        <v>*</v>
      </c>
      <c r="G237" s="83" t="str">
        <f>IF(SP_SUL!M237="","*",SP_SUL!M237)</f>
        <v>-</v>
      </c>
      <c r="H237" s="116" t="str">
        <f>IF(SP_SUL!K237="","*",SP_SUL!K237)</f>
        <v>*</v>
      </c>
      <c r="I237" s="113" t="str">
        <f>IF(SP_SUL!O237="","*",SP_SUL!O237)</f>
        <v>*</v>
      </c>
      <c r="J237" s="113" t="str">
        <f>IF(SP_SUL!P237="","*",SP_SUL!P237)</f>
        <v>*</v>
      </c>
      <c r="K237" s="83">
        <f>IF(SP_SUL!AK237="","*",SP_SUL!AK237)</f>
        <v>0</v>
      </c>
      <c r="L237" s="83" t="str">
        <f>IF(SP_SUL!AM237="","*",SP_SUL!AM237)</f>
        <v>-</v>
      </c>
      <c r="M237" s="83">
        <f>IF(SP_SUL!AP237="","*",SP_SUL!AP237)</f>
        <v>0</v>
      </c>
      <c r="N237" s="83" t="str">
        <f>IF(SP_SUL!AM237="","*",SP_SUL!AM237)</f>
        <v>-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 t="str">
        <f>IF(SP_SUL!B238="","*",SP_SUL!B238)</f>
        <v>*</v>
      </c>
      <c r="B238" s="83" t="str">
        <f>IF(SP_SUL!X238="","*",SP_SUL!X238)</f>
        <v>*</v>
      </c>
      <c r="C238" s="83" t="str">
        <f>IF(SP_SUL!S238="","*",SP_SUL!S238)</f>
        <v>-</v>
      </c>
      <c r="D238" s="83" t="str">
        <f>IF(SP_SUL!T238="","*",SP_SUL!T238)</f>
        <v>-</v>
      </c>
      <c r="E238" s="83" t="str">
        <f>IF(SP_SUL!D238="","*",SP_SUL!D238)</f>
        <v>*</v>
      </c>
      <c r="F238" s="83" t="str">
        <f>IF(SP_SUL!H238="","*",SP_SUL!H238)</f>
        <v>*</v>
      </c>
      <c r="G238" s="83" t="str">
        <f>IF(SP_SUL!M238="","*",SP_SUL!M238)</f>
        <v>-</v>
      </c>
      <c r="H238" s="116" t="str">
        <f>IF(SP_SUL!K238="","*",SP_SUL!K238)</f>
        <v>*</v>
      </c>
      <c r="I238" s="113" t="str">
        <f>IF(SP_SUL!O238="","*",SP_SUL!O238)</f>
        <v>*</v>
      </c>
      <c r="J238" s="113" t="str">
        <f>IF(SP_SUL!P238="","*",SP_SUL!P238)</f>
        <v>*</v>
      </c>
      <c r="K238" s="83">
        <f>IF(SP_SUL!AK238="","*",SP_SUL!AK238)</f>
        <v>0</v>
      </c>
      <c r="L238" s="83" t="str">
        <f>IF(SP_SUL!AM238="","*",SP_SUL!AM238)</f>
        <v>-</v>
      </c>
      <c r="M238" s="83">
        <f>IF(SP_SUL!AP238="","*",SP_SUL!AP238)</f>
        <v>0</v>
      </c>
      <c r="N238" s="83" t="str">
        <f>IF(SP_SUL!AM238="","*",SP_SUL!AM238)</f>
        <v>-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 t="str">
        <f>IF(SP_SUL!B240="","*",SP_SUL!B240)</f>
        <v>*</v>
      </c>
      <c r="B240" s="83" t="str">
        <f>IF(SP_SUL!X240="","*",SP_SUL!X240)</f>
        <v>*</v>
      </c>
      <c r="C240" s="83" t="str">
        <f>IF(SP_SUL!S240="","*",SP_SUL!S240)</f>
        <v>-</v>
      </c>
      <c r="D240" s="83" t="str">
        <f>IF(SP_SUL!T240="","*",SP_SUL!T240)</f>
        <v>-</v>
      </c>
      <c r="E240" s="83" t="str">
        <f>IF(SP_SUL!D240="","*",SP_SUL!D240)</f>
        <v>*</v>
      </c>
      <c r="F240" s="83" t="str">
        <f>IF(SP_SUL!H240="","*",SP_SUL!H240)</f>
        <v>*</v>
      </c>
      <c r="G240" s="83" t="str">
        <f>IF(SP_SUL!M240="","*",SP_SUL!M240)</f>
        <v>-</v>
      </c>
      <c r="H240" s="116" t="str">
        <f>IF(SP_SUL!K240="","*",SP_SUL!K240)</f>
        <v>*</v>
      </c>
      <c r="I240" s="113" t="str">
        <f>IF(SP_SUL!O240="","*",SP_SUL!O240)</f>
        <v>*</v>
      </c>
      <c r="J240" s="113" t="str">
        <f>IF(SP_SUL!P240="","*",SP_SUL!P240)</f>
        <v>*</v>
      </c>
      <c r="K240" s="83">
        <f>IF(SP_SUL!AK240="","*",SP_SUL!AK240)</f>
        <v>0</v>
      </c>
      <c r="L240" s="83" t="str">
        <f>IF(SP_SUL!AM240="","*",SP_SUL!AM240)</f>
        <v>-</v>
      </c>
      <c r="M240" s="83">
        <f>IF(SP_SUL!AP240="","*",SP_SUL!AP240)</f>
        <v>0</v>
      </c>
      <c r="N240" s="83" t="str">
        <f>IF(SP_SUL!AM240="","*",SP_SUL!AM240)</f>
        <v>-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 t="str">
        <f>IF(SP_SUL!B241="","*",SP_SUL!B241)</f>
        <v>*</v>
      </c>
      <c r="B241" s="83" t="str">
        <f>IF(SP_SUL!X241="","*",SP_SUL!X241)</f>
        <v>*</v>
      </c>
      <c r="C241" s="83" t="str">
        <f>IF(SP_SUL!S241="","*",SP_SUL!S241)</f>
        <v>-</v>
      </c>
      <c r="D241" s="83" t="str">
        <f>IF(SP_SUL!T241="","*",SP_SUL!T241)</f>
        <v>-</v>
      </c>
      <c r="E241" s="83" t="str">
        <f>IF(SP_SUL!D241="","*",SP_SUL!D241)</f>
        <v>*</v>
      </c>
      <c r="F241" s="83" t="str">
        <f>IF(SP_SUL!H241="","*",SP_SUL!H241)</f>
        <v>*</v>
      </c>
      <c r="G241" s="83" t="str">
        <f>IF(SP_SUL!M241="","*",SP_SUL!M241)</f>
        <v>-</v>
      </c>
      <c r="H241" s="116" t="str">
        <f>IF(SP_SUL!K241="","*",SP_SUL!K241)</f>
        <v>*</v>
      </c>
      <c r="I241" s="113" t="str">
        <f>IF(SP_SUL!O241="","*",SP_SUL!O241)</f>
        <v>*</v>
      </c>
      <c r="J241" s="113" t="str">
        <f>IF(SP_SUL!P241="","*",SP_SUL!P241)</f>
        <v>*</v>
      </c>
      <c r="K241" s="83">
        <f>IF(SP_SUL!AK241="","*",SP_SUL!AK241)</f>
        <v>0</v>
      </c>
      <c r="L241" s="83" t="str">
        <f>IF(SP_SUL!AM241="","*",SP_SUL!AM241)</f>
        <v>-</v>
      </c>
      <c r="M241" s="83">
        <f>IF(SP_SUL!AP241="","*",SP_SUL!AP241)</f>
        <v>0</v>
      </c>
      <c r="N241" s="83" t="str">
        <f>IF(SP_SUL!AM241="","*",SP_SUL!AM241)</f>
        <v>-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 t="str">
        <f>IF(SP_SUL!B242="","*",SP_SUL!B242)</f>
        <v>*</v>
      </c>
      <c r="B242" s="83" t="str">
        <f>IF(SP_SUL!X242="","*",SP_SUL!X242)</f>
        <v>*</v>
      </c>
      <c r="C242" s="83" t="str">
        <f>IF(SP_SUL!S242="","*",SP_SUL!S242)</f>
        <v>-</v>
      </c>
      <c r="D242" s="83" t="str">
        <f>IF(SP_SUL!T242="","*",SP_SUL!T242)</f>
        <v>-</v>
      </c>
      <c r="E242" s="83" t="str">
        <f>IF(SP_SUL!D242="","*",SP_SUL!D242)</f>
        <v>*</v>
      </c>
      <c r="F242" s="83" t="str">
        <f>IF(SP_SUL!H242="","*",SP_SUL!H242)</f>
        <v>*</v>
      </c>
      <c r="G242" s="83" t="str">
        <f>IF(SP_SUL!M242="","*",SP_SUL!M242)</f>
        <v>-</v>
      </c>
      <c r="H242" s="116" t="str">
        <f>IF(SP_SUL!K242="","*",SP_SUL!K242)</f>
        <v>*</v>
      </c>
      <c r="I242" s="113" t="str">
        <f>IF(SP_SUL!O242="","*",SP_SUL!O242)</f>
        <v>*</v>
      </c>
      <c r="J242" s="113" t="str">
        <f>IF(SP_SUL!P242="","*",SP_SUL!P242)</f>
        <v>*</v>
      </c>
      <c r="K242" s="83">
        <f>IF(SP_SUL!AK242="","*",SP_SUL!AK242)</f>
        <v>0</v>
      </c>
      <c r="L242" s="83" t="str">
        <f>IF(SP_SUL!AM242="","*",SP_SUL!AM242)</f>
        <v>-</v>
      </c>
      <c r="M242" s="83">
        <f>IF(SP_SUL!AP242="","*",SP_SUL!AP242)</f>
        <v>0</v>
      </c>
      <c r="N242" s="83" t="str">
        <f>IF(SP_SUL!AM242="","*",SP_SUL!AM242)</f>
        <v>-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 t="str">
        <f>IF(SP_SUL!B244="","*",SP_SUL!B244)</f>
        <v>*</v>
      </c>
      <c r="B244" s="83" t="str">
        <f>IF(SP_SUL!X244="","*",SP_SUL!X244)</f>
        <v>*</v>
      </c>
      <c r="C244" s="83" t="str">
        <f>IF(SP_SUL!S244="","*",SP_SUL!S244)</f>
        <v>-</v>
      </c>
      <c r="D244" s="83" t="str">
        <f>IF(SP_SUL!T244="","*",SP_SUL!T244)</f>
        <v>-</v>
      </c>
      <c r="E244" s="83" t="str">
        <f>IF(SP_SUL!D244="","*",SP_SUL!D244)</f>
        <v>*</v>
      </c>
      <c r="F244" s="83" t="str">
        <f>IF(SP_SUL!H244="","*",SP_SUL!H244)</f>
        <v>*</v>
      </c>
      <c r="G244" s="83" t="str">
        <f>IF(SP_SUL!M244="","*",SP_SUL!M244)</f>
        <v>-</v>
      </c>
      <c r="H244" s="116" t="str">
        <f>IF(SP_SUL!K244="","*",SP_SUL!K244)</f>
        <v>*</v>
      </c>
      <c r="I244" s="113" t="str">
        <f>IF(SP_SUL!O244="","*",SP_SUL!O244)</f>
        <v>*</v>
      </c>
      <c r="J244" s="113" t="str">
        <f>IF(SP_SUL!P244="","*",SP_SUL!P244)</f>
        <v>*</v>
      </c>
      <c r="K244" s="83">
        <f>IF(SP_SUL!AK244="","*",SP_SUL!AK244)</f>
        <v>0</v>
      </c>
      <c r="L244" s="83" t="str">
        <f>IF(SP_SUL!AM244="","*",SP_SUL!AM244)</f>
        <v>-</v>
      </c>
      <c r="M244" s="83">
        <f>IF(SP_SUL!AP244="","*",SP_SUL!AP244)</f>
        <v>0</v>
      </c>
      <c r="N244" s="83" t="str">
        <f>IF(SP_SUL!AM244="","*",SP_SUL!AM244)</f>
        <v>-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 t="str">
        <f>IF(SP_SUL!B246="","*",SP_SUL!B246)</f>
        <v>*</v>
      </c>
      <c r="B246" s="83" t="str">
        <f>IF(SP_SUL!X246="","*",SP_SUL!X246)</f>
        <v>*</v>
      </c>
      <c r="C246" s="83" t="str">
        <f>IF(SP_SUL!S246="","*",SP_SUL!S246)</f>
        <v>-</v>
      </c>
      <c r="D246" s="83" t="str">
        <f>IF(SP_SUL!T246="","*",SP_SUL!T246)</f>
        <v>-</v>
      </c>
      <c r="E246" s="83" t="str">
        <f>IF(SP_SUL!D246="","*",SP_SUL!D246)</f>
        <v>*</v>
      </c>
      <c r="F246" s="83" t="str">
        <f>IF(SP_SUL!H246="","*",SP_SUL!H246)</f>
        <v>*</v>
      </c>
      <c r="G246" s="83" t="str">
        <f>IF(SP_SUL!M246="","*",SP_SUL!M246)</f>
        <v>-</v>
      </c>
      <c r="H246" s="116" t="str">
        <f>IF(SP_SUL!K246="","*",SP_SUL!K246)</f>
        <v>*</v>
      </c>
      <c r="I246" s="113" t="str">
        <f>IF(SP_SUL!O246="","*",SP_SUL!O246)</f>
        <v>*</v>
      </c>
      <c r="J246" s="113" t="str">
        <f>IF(SP_SUL!P246="","*",SP_SUL!P246)</f>
        <v>*</v>
      </c>
      <c r="K246" s="83">
        <f>IF(SP_SUL!AK246="","*",SP_SUL!AK246)</f>
        <v>0</v>
      </c>
      <c r="L246" s="83" t="str">
        <f>IF(SP_SUL!AM246="","*",SP_SUL!AM246)</f>
        <v>-</v>
      </c>
      <c r="M246" s="83">
        <f>IF(SP_SUL!AP246="","*",SP_SUL!AP246)</f>
        <v>0</v>
      </c>
      <c r="N246" s="83" t="str">
        <f>IF(SP_SUL!AM246="","*",SP_SUL!AM246)</f>
        <v>-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 t="str">
        <f>IF(SP_SUL!B247="","*",SP_SUL!B247)</f>
        <v>*</v>
      </c>
      <c r="B247" s="83" t="str">
        <f>IF(SP_SUL!X247="","*",SP_SUL!X247)</f>
        <v>*</v>
      </c>
      <c r="C247" s="83" t="str">
        <f>IF(SP_SUL!S247="","*",SP_SUL!S247)</f>
        <v>-</v>
      </c>
      <c r="D247" s="83" t="str">
        <f>IF(SP_SUL!T247="","*",SP_SUL!T247)</f>
        <v>-</v>
      </c>
      <c r="E247" s="83" t="str">
        <f>IF(SP_SUL!D247="","*",SP_SUL!D247)</f>
        <v>*</v>
      </c>
      <c r="F247" s="83" t="str">
        <f>IF(SP_SUL!H247="","*",SP_SUL!H247)</f>
        <v>*</v>
      </c>
      <c r="G247" s="83" t="str">
        <f>IF(SP_SUL!M247="","*",SP_SUL!M247)</f>
        <v>-</v>
      </c>
      <c r="H247" s="116" t="str">
        <f>IF(SP_SUL!K247="","*",SP_SUL!K247)</f>
        <v>*</v>
      </c>
      <c r="I247" s="113" t="str">
        <f>IF(SP_SUL!O247="","*",SP_SUL!O247)</f>
        <v>*</v>
      </c>
      <c r="J247" s="113" t="str">
        <f>IF(SP_SUL!P247="","*",SP_SUL!P247)</f>
        <v>*</v>
      </c>
      <c r="K247" s="83">
        <f>IF(SP_SUL!AK247="","*",SP_SUL!AK247)</f>
        <v>0</v>
      </c>
      <c r="L247" s="83" t="str">
        <f>IF(SP_SUL!AM247="","*",SP_SUL!AM247)</f>
        <v>-</v>
      </c>
      <c r="M247" s="83">
        <f>IF(SP_SUL!AP247="","*",SP_SUL!AP247)</f>
        <v>0</v>
      </c>
      <c r="N247" s="83" t="str">
        <f>IF(SP_SUL!AM247="","*",SP_SUL!AM247)</f>
        <v>-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 t="str">
        <f>IF(SP_SUL!B248="","*",SP_SUL!B248)</f>
        <v>*</v>
      </c>
      <c r="B248" s="83" t="str">
        <f>IF(SP_SUL!X248="","*",SP_SUL!X248)</f>
        <v>*</v>
      </c>
      <c r="C248" s="83" t="str">
        <f>IF(SP_SUL!S248="","*",SP_SUL!S248)</f>
        <v>-</v>
      </c>
      <c r="D248" s="83" t="str">
        <f>IF(SP_SUL!T248="","*",SP_SUL!T248)</f>
        <v>-</v>
      </c>
      <c r="E248" s="83" t="str">
        <f>IF(SP_SUL!D248="","*",SP_SUL!D248)</f>
        <v>*</v>
      </c>
      <c r="F248" s="83" t="str">
        <f>IF(SP_SUL!H248="","*",SP_SUL!H248)</f>
        <v>*</v>
      </c>
      <c r="G248" s="83" t="str">
        <f>IF(SP_SUL!M248="","*",SP_SUL!M248)</f>
        <v>-</v>
      </c>
      <c r="H248" s="116" t="str">
        <f>IF(SP_SUL!K248="","*",SP_SUL!K248)</f>
        <v>*</v>
      </c>
      <c r="I248" s="113" t="str">
        <f>IF(SP_SUL!O248="","*",SP_SUL!O248)</f>
        <v>*</v>
      </c>
      <c r="J248" s="113" t="str">
        <f>IF(SP_SUL!P248="","*",SP_SUL!P248)</f>
        <v>*</v>
      </c>
      <c r="K248" s="83">
        <f>IF(SP_SUL!AK248="","*",SP_SUL!AK248)</f>
        <v>0</v>
      </c>
      <c r="L248" s="83" t="str">
        <f>IF(SP_SUL!AM248="","*",SP_SUL!AM248)</f>
        <v>-</v>
      </c>
      <c r="M248" s="83">
        <f>IF(SP_SUL!AP248="","*",SP_SUL!AP248)</f>
        <v>0</v>
      </c>
      <c r="N248" s="83" t="str">
        <f>IF(SP_SUL!AM248="","*",SP_SUL!AM248)</f>
        <v>-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 t="str">
        <f>IF(SP_SUL!B250="","*",SP_SUL!B250)</f>
        <v>*</v>
      </c>
      <c r="B250" s="83" t="str">
        <f>IF(SP_SUL!X250="","*",SP_SUL!X250)</f>
        <v>*</v>
      </c>
      <c r="C250" s="83" t="str">
        <f>IF(SP_SUL!S250="","*",SP_SUL!S250)</f>
        <v>-</v>
      </c>
      <c r="D250" s="83" t="str">
        <f>IF(SP_SUL!T250="","*",SP_SUL!T250)</f>
        <v>-</v>
      </c>
      <c r="E250" s="83" t="str">
        <f>IF(SP_SUL!D250="","*",SP_SUL!D250)</f>
        <v>*</v>
      </c>
      <c r="F250" s="83" t="str">
        <f>IF(SP_SUL!H250="","*",SP_SUL!H250)</f>
        <v>*</v>
      </c>
      <c r="G250" s="83" t="str">
        <f>IF(SP_SUL!M250="","*",SP_SUL!M250)</f>
        <v>-</v>
      </c>
      <c r="H250" s="116" t="str">
        <f>IF(SP_SUL!K250="","*",SP_SUL!K250)</f>
        <v>*</v>
      </c>
      <c r="I250" s="113" t="str">
        <f>IF(SP_SUL!O250="","*",SP_SUL!O250)</f>
        <v>*</v>
      </c>
      <c r="J250" s="113" t="str">
        <f>IF(SP_SUL!P250="","*",SP_SUL!P250)</f>
        <v>*</v>
      </c>
      <c r="K250" s="83">
        <f>IF(SP_SUL!AK250="","*",SP_SUL!AK250)</f>
        <v>0</v>
      </c>
      <c r="L250" s="83" t="str">
        <f>IF(SP_SUL!AM250="","*",SP_SUL!AM250)</f>
        <v>-</v>
      </c>
      <c r="M250" s="83">
        <f>IF(SP_SUL!AP250="","*",SP_SUL!AP250)</f>
        <v>0</v>
      </c>
      <c r="N250" s="83" t="str">
        <f>IF(SP_SUL!AM250="","*",SP_SUL!AM250)</f>
        <v>-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 t="str">
        <f>IF(SP_SUL!B253="","*",SP_SUL!B253)</f>
        <v>*</v>
      </c>
      <c r="B253" s="83" t="str">
        <f>IF(SP_SUL!X253="","*",SP_SUL!X253)</f>
        <v>*</v>
      </c>
      <c r="C253" s="83" t="str">
        <f>IF(SP_SUL!S253="","*",SP_SUL!S253)</f>
        <v>-</v>
      </c>
      <c r="D253" s="83" t="str">
        <f>IF(SP_SUL!T253="","*",SP_SUL!T253)</f>
        <v>-</v>
      </c>
      <c r="E253" s="83" t="str">
        <f>IF(SP_SUL!D253="","*",SP_SUL!D253)</f>
        <v>*</v>
      </c>
      <c r="F253" s="83" t="str">
        <f>IF(SP_SUL!H253="","*",SP_SUL!H253)</f>
        <v>*</v>
      </c>
      <c r="G253" s="83" t="str">
        <f>IF(SP_SUL!M253="","*",SP_SUL!M253)</f>
        <v>-</v>
      </c>
      <c r="H253" s="116" t="str">
        <f>IF(SP_SUL!K253="","*",SP_SUL!K253)</f>
        <v>*</v>
      </c>
      <c r="I253" s="113" t="str">
        <f>IF(SP_SUL!O253="","*",SP_SUL!O253)</f>
        <v>*</v>
      </c>
      <c r="J253" s="113" t="str">
        <f>IF(SP_SUL!P253="","*",SP_SUL!P253)</f>
        <v>*</v>
      </c>
      <c r="K253" s="83">
        <f>IF(SP_SUL!AK253="","*",SP_SUL!AK253)</f>
        <v>0</v>
      </c>
      <c r="L253" s="83" t="str">
        <f>IF(SP_SUL!AM253="","*",SP_SUL!AM253)</f>
        <v>-</v>
      </c>
      <c r="M253" s="83">
        <f>IF(SP_SUL!AP253="","*",SP_SUL!AP253)</f>
        <v>0</v>
      </c>
      <c r="N253" s="83" t="str">
        <f>IF(SP_SUL!AM253="","*",SP_SUL!AM253)</f>
        <v>-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-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 t="str">
        <f>IF(SP_SUL!B256="","*",SP_SUL!B256)</f>
        <v>*</v>
      </c>
      <c r="B256" s="83" t="str">
        <f>IF(SP_SUL!X256="","*",SP_SUL!X256)</f>
        <v>*</v>
      </c>
      <c r="C256" s="83" t="str">
        <f>IF(SP_SUL!S256="","*",SP_SUL!S256)</f>
        <v>-</v>
      </c>
      <c r="D256" s="83" t="str">
        <f>IF(SP_SUL!T256="","*",SP_SUL!T256)</f>
        <v>-</v>
      </c>
      <c r="E256" s="83" t="str">
        <f>IF(SP_SUL!D256="","*",SP_SUL!D256)</f>
        <v>*</v>
      </c>
      <c r="F256" s="83" t="str">
        <f>IF(SP_SUL!H256="","*",SP_SUL!H256)</f>
        <v>*</v>
      </c>
      <c r="G256" s="83" t="str">
        <f>IF(SP_SUL!M256="","*",SP_SUL!M256)</f>
        <v>-</v>
      </c>
      <c r="H256" s="116" t="str">
        <f>IF(SP_SUL!K256="","*",SP_SUL!K256)</f>
        <v>*</v>
      </c>
      <c r="I256" s="113" t="str">
        <f>IF(SP_SUL!O256="","*",SP_SUL!O256)</f>
        <v>*</v>
      </c>
      <c r="J256" s="113" t="str">
        <f>IF(SP_SUL!P256="","*",SP_SUL!P256)</f>
        <v>*</v>
      </c>
      <c r="K256" s="83">
        <f>IF(SP_SUL!AK256="","*",SP_SUL!AK256)</f>
        <v>0</v>
      </c>
      <c r="L256" s="83" t="str">
        <f>IF(SP_SUL!AM256="","*",SP_SUL!AM256)</f>
        <v>-</v>
      </c>
      <c r="M256" s="83">
        <f>IF(SP_SUL!AP256="","*",SP_SUL!AP256)</f>
        <v>0</v>
      </c>
      <c r="N256" s="83" t="str">
        <f>IF(SP_SUL!AM256="","*",SP_SUL!AM256)</f>
        <v>-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*</v>
      </c>
      <c r="C310" s="83" t="str">
        <f>IF(SP_SUL!S310="","*",SP_SUL!S310)</f>
        <v>-</v>
      </c>
      <c r="D310" s="83" t="str">
        <f>IF(SP_SUL!T310="","*",SP_SUL!T310)</f>
        <v>-</v>
      </c>
      <c r="E310" s="83" t="str">
        <f>IF(SP_SUL!D310="","*",SP_SUL!D310)</f>
        <v>*</v>
      </c>
      <c r="F310" s="83" t="str">
        <f>IF(SP_SUL!H310="","*",SP_SUL!H310)</f>
        <v>*</v>
      </c>
      <c r="G310" s="83" t="str">
        <f>IF(SP_SUL!M310="","*",SP_SUL!M310)</f>
        <v>-</v>
      </c>
      <c r="H310" s="116" t="str">
        <f>IF(SP_SUL!K310="","*",SP_SUL!K310)</f>
        <v>*</v>
      </c>
      <c r="I310" s="113" t="str">
        <f>IF(SP_SUL!O310="","*",SP_SUL!O310)</f>
        <v>*</v>
      </c>
      <c r="J310" s="113" t="str">
        <f>IF(SP_SUL!P310="","*",SP_SUL!P310)</f>
        <v>*</v>
      </c>
      <c r="K310" s="83">
        <f>IF(SP_SUL!AK310="","*",SP_SUL!AK310)</f>
        <v>0</v>
      </c>
      <c r="L310" s="83" t="str">
        <f>IF(SP_SUL!AM310="","*",SP_SUL!AM310)</f>
        <v>-</v>
      </c>
      <c r="M310" s="83">
        <f>IF(SP_SUL!AP310="","*",SP_SUL!AP310)</f>
        <v>0</v>
      </c>
      <c r="N310" s="83" t="str">
        <f>IF(SP_SUL!AM310="","*",SP_SUL!AM310)</f>
        <v>-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I1" workbookViewId="0">
      <selection sqref="A1:T153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1"/>
      <c r="B1" s="222"/>
      <c r="C1" s="223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4" t="s">
        <v>1040</v>
      </c>
      <c r="Q1" s="225"/>
      <c r="R1" s="111"/>
      <c r="S1" s="84"/>
      <c r="T1" s="86"/>
      <c r="U1" s="226" t="s">
        <v>1305</v>
      </c>
      <c r="V1" s="226"/>
      <c r="W1" s="226"/>
    </row>
    <row r="2" spans="1:23" ht="15" customHeight="1">
      <c r="A2" s="87" t="s">
        <v>1306</v>
      </c>
      <c r="B2" s="87" t="s">
        <v>1301</v>
      </c>
      <c r="C2" s="87" t="s">
        <v>411</v>
      </c>
      <c r="D2" s="88" t="s">
        <v>992</v>
      </c>
      <c r="E2" s="88" t="s">
        <v>4</v>
      </c>
      <c r="F2" s="88" t="s">
        <v>1300</v>
      </c>
      <c r="G2" s="88" t="s">
        <v>472</v>
      </c>
      <c r="H2" s="88" t="s">
        <v>981</v>
      </c>
      <c r="I2" s="88" t="s">
        <v>983</v>
      </c>
      <c r="J2" s="88" t="s">
        <v>984</v>
      </c>
      <c r="K2" s="88" t="s">
        <v>987</v>
      </c>
      <c r="L2" s="88" t="s">
        <v>5</v>
      </c>
      <c r="M2" s="124" t="s">
        <v>1</v>
      </c>
      <c r="N2" s="112" t="s">
        <v>985</v>
      </c>
      <c r="O2" s="112" t="s">
        <v>986</v>
      </c>
      <c r="P2" s="89" t="s">
        <v>988</v>
      </c>
      <c r="Q2" s="89" t="s">
        <v>989</v>
      </c>
      <c r="R2" s="112" t="s">
        <v>990</v>
      </c>
      <c r="S2" s="90" t="s">
        <v>1307</v>
      </c>
      <c r="T2" s="91" t="s">
        <v>995</v>
      </c>
      <c r="U2" s="138">
        <f ca="1">TODAY()-1</f>
        <v>46058</v>
      </c>
      <c r="V2" s="138">
        <f ca="1">U2-1</f>
        <v>46057</v>
      </c>
      <c r="W2" s="138">
        <f ca="1">V2-1</f>
        <v>46056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>
        <f ca="1">_xlfn.XLOOKUP(G3&amp;$U$2,BS_CONTROLE[CHAVE],BS_CONTROLE[Quantidade_11],"-")</f>
        <v>0</v>
      </c>
      <c r="V3" s="137">
        <f ca="1">_xlfn.XLOOKUP(G3&amp;$V$2,BS_CONTROLE[CHAVE],BS_CONTROLE[Quantidade_11],"-")</f>
        <v>0</v>
      </c>
      <c r="W3" s="137">
        <f ca="1">_xlfn.XLOOKUP(G3&amp;$W$2,BS_CONTROLE[CHAVE],BS_CONTROLE[Quantidade_11],"-")</f>
        <v>0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>
        <f ca="1">_xlfn.XLOOKUP(G4&amp;$U$2,BS_CONTROLE[CHAVE],BS_CONTROLE[Quantidade_11],"-")</f>
        <v>344</v>
      </c>
      <c r="V4" s="137">
        <f ca="1">_xlfn.XLOOKUP(G4&amp;$V$2,BS_CONTROLE[CHAVE],BS_CONTROLE[Quantidade_11],"-")</f>
        <v>0</v>
      </c>
      <c r="W4" s="137">
        <f ca="1">_xlfn.XLOOKUP(G4&amp;$W$2,BS_CONTROLE[CHAVE],BS_CONTROLE[Quantidade_11],"-")</f>
        <v>0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>
        <f ca="1">_xlfn.XLOOKUP(G5&amp;$U$2,BS_CONTROLE[CHAVE],BS_CONTROLE[Quantidade_11],"-")</f>
        <v>0</v>
      </c>
      <c r="V5" s="137">
        <f ca="1">_xlfn.XLOOKUP(G5&amp;$V$2,BS_CONTROLE[CHAVE],BS_CONTROLE[Quantidade_11],"-")</f>
        <v>0</v>
      </c>
      <c r="W5" s="137">
        <f ca="1">_xlfn.XLOOKUP(G5&amp;$W$2,BS_CONTROLE[CHAVE],BS_CONTROLE[Quantidade_11],"-")</f>
        <v>511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3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1</v>
      </c>
      <c r="V9" s="137">
        <f ca="1">_xlfn.XLOOKUP(G9&amp;$V$2,BS_CONTROLE[CHAVE],BS_CONTROLE[Quantidade_11],"-")</f>
        <v>0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0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>
        <f ca="1">_xlfn.XLOOKUP(G12&amp;$U$2,BS_CONTROLE[CHAVE],BS_CONTROLE[Quantidade_11],"-")</f>
        <v>0</v>
      </c>
      <c r="V12" s="137">
        <f ca="1">_xlfn.XLOOKUP(G12&amp;$V$2,BS_CONTROLE[CHAVE],BS_CONTROLE[Quantidade_11],"-")</f>
        <v>0</v>
      </c>
      <c r="W12" s="137">
        <f ca="1">_xlfn.XLOOKUP(G12&amp;$W$2,BS_CONTROLE[CHAVE],BS_CONTROLE[Quantidade_11],"-")</f>
        <v>0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>
        <f ca="1">_xlfn.XLOOKUP(G13&amp;$U$2,BS_CONTROLE[CHAVE],BS_CONTROLE[Quantidade_11],"-")</f>
        <v>0</v>
      </c>
      <c r="V13" s="137">
        <f ca="1">_xlfn.XLOOKUP(G13&amp;$V$2,BS_CONTROLE[CHAVE],BS_CONTROLE[Quantidade_11],"-")</f>
        <v>0</v>
      </c>
      <c r="W13" s="137">
        <f ca="1">_xlfn.XLOOKUP(G13&amp;$W$2,BS_CONTROLE[CHAVE],BS_CONTROLE[Quantidade_11],"-")</f>
        <v>0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>
        <f ca="1">_xlfn.XLOOKUP(G14&amp;$U$2,BS_CONTROLE[CHAVE],BS_CONTROLE[Quantidade_11],"-")</f>
        <v>0</v>
      </c>
      <c r="V14" s="137">
        <f ca="1">_xlfn.XLOOKUP(G14&amp;$V$2,BS_CONTROLE[CHAVE],BS_CONTROLE[Quantidade_11],"-")</f>
        <v>0</v>
      </c>
      <c r="W14" s="137">
        <f ca="1">_xlfn.XLOOKUP(G14&amp;$W$2,BS_CONTROLE[CHAVE],BS_CONTROLE[Quantidade_11],"-")</f>
        <v>0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>
        <f ca="1">_xlfn.XLOOKUP(G16&amp;$U$2,BS_CONTROLE[CHAVE],BS_CONTROLE[Quantidade_11],"-")</f>
        <v>344</v>
      </c>
      <c r="V16" s="137">
        <f ca="1">_xlfn.XLOOKUP(G16&amp;$V$2,BS_CONTROLE[CHAVE],BS_CONTROLE[Quantidade_11],"-")</f>
        <v>0</v>
      </c>
      <c r="W16" s="137">
        <f ca="1">_xlfn.XLOOKUP(G16&amp;$W$2,BS_CONTROLE[CHAVE],BS_CONTROLE[Quantidade_11],"-")</f>
        <v>0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0</v>
      </c>
      <c r="W17" s="137">
        <f ca="1">_xlfn.XLOOKUP(G17&amp;$W$2,BS_CONTROLE[CHAVE],BS_CONTROLE[Quantidade_11],"-")</f>
        <v>0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0</v>
      </c>
      <c r="V18" s="137">
        <f ca="1">_xlfn.XLOOKUP(G18&amp;$V$2,BS_CONTROLE[CHAVE],BS_CONTROLE[Quantidade_11],"-")</f>
        <v>0</v>
      </c>
      <c r="W18" s="137">
        <f ca="1">_xlfn.XLOOKUP(G18&amp;$W$2,BS_CONTROLE[CHAVE],BS_CONTROLE[Quantidade_11],"-")</f>
        <v>0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 t="str">
        <f ca="1">_xlfn.XLOOKUP(G19&amp;$U$2,BS_CONTROLE[CHAVE],BS_CONTROLE[Quantidade_11],"-")</f>
        <v>-</v>
      </c>
      <c r="V19" s="137" t="str">
        <f ca="1">_xlfn.XLOOKUP(G19&amp;$V$2,BS_CONTROLE[CHAVE],BS_CONTROLE[Quantidade_11],"-")</f>
        <v>-</v>
      </c>
      <c r="W19" s="137">
        <f ca="1">_xlfn.XLOOKUP(G19&amp;$W$2,BS_CONTROLE[CHAVE],BS_CONTROLE[Quantidade_11],"-")</f>
        <v>0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3</v>
      </c>
      <c r="V23" s="137">
        <f ca="1">_xlfn.XLOOKUP(G23&amp;$V$2,BS_CONTROLE[CHAVE],BS_CONTROLE[Quantidade_11],"-")</f>
        <v>0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 t="str">
        <f ca="1">_xlfn.XLOOKUP(G24&amp;$U$2,BS_CONTROLE[CHAVE],BS_CONTROLE[Quantidade_11],"-")</f>
        <v>-</v>
      </c>
      <c r="V24" s="137" t="str">
        <f ca="1">_xlfn.XLOOKUP(G24&amp;$V$2,BS_CONTROLE[CHAVE],BS_CONTROLE[Quantidade_11],"-")</f>
        <v>-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 t="str">
        <f ca="1">_xlfn.XLOOKUP(G25&amp;$U$2,BS_CONTROLE[CHAVE],BS_CONTROLE[Quantidade_11],"-")</f>
        <v>-</v>
      </c>
      <c r="V25" s="137">
        <f ca="1">_xlfn.XLOOKUP(G25&amp;$V$2,BS_CONTROLE[CHAVE],BS_CONTROLE[Quantidade_11],"-")</f>
        <v>1</v>
      </c>
      <c r="W25" s="137">
        <f ca="1">_xlfn.XLOOKUP(G25&amp;$W$2,BS_CONTROLE[CHAVE],BS_CONTROLE[Quantidade_11],"-")</f>
        <v>1248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 t="str">
        <f ca="1">_xlfn.XLOOKUP(G26&amp;$V$2,BS_CONTROLE[CHAVE],BS_CONTROLE[Quantidade_11],"-")</f>
        <v>-</v>
      </c>
      <c r="W26" s="137">
        <f ca="1">_xlfn.XLOOKUP(G26&amp;$W$2,BS_CONTROLE[CHAVE],BS_CONTROLE[Quantidade_11],"-")</f>
        <v>0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>
        <f ca="1">_xlfn.XLOOKUP(G30&amp;$U$2,BS_CONTROLE[CHAVE],BS_CONTROLE[Quantidade_11],"-")</f>
        <v>0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>
        <f ca="1">_xlfn.XLOOKUP(G31&amp;$U$2,BS_CONTROLE[CHAVE],BS_CONTROLE[Quantidade_11],"-")</f>
        <v>0</v>
      </c>
      <c r="V31" s="137" t="str">
        <f ca="1">_xlfn.XLOOKUP(G31&amp;$V$2,BS_CONTROLE[CHAVE],BS_CONTROLE[Quantidade_11],"-")</f>
        <v>-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>
        <f ca="1">_xlfn.XLOOKUP(G32&amp;$U$2,BS_CONTROLE[CHAVE],BS_CONTROLE[Quantidade_11],"-")</f>
        <v>864</v>
      </c>
      <c r="V32" s="137" t="str">
        <f ca="1">_xlfn.XLOOKUP(G32&amp;$V$2,BS_CONTROLE[CHAVE],BS_CONTROLE[Quantidade_11],"-")</f>
        <v>-</v>
      </c>
      <c r="W32" s="137">
        <f ca="1">_xlfn.XLOOKUP(G32&amp;$W$2,BS_CONTROLE[CHAVE],BS_CONTROLE[Quantidade_11],"-")</f>
        <v>0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 t="str">
        <f ca="1">_xlfn.XLOOKUP(G33&amp;$U$2,BS_CONTROLE[CHAVE],BS_CONTROLE[Quantidade_11],"-")</f>
        <v>-</v>
      </c>
      <c r="V33" s="137" t="str">
        <f ca="1">_xlfn.XLOOKUP(G33&amp;$V$2,BS_CONTROLE[CHAVE],BS_CONTROLE[Quantidade_11],"-")</f>
        <v>-</v>
      </c>
      <c r="W33" s="137">
        <f ca="1">_xlfn.XLOOKUP(G33&amp;$W$2,BS_CONTROLE[CHAVE],BS_CONTROLE[Quantidade_11],"-")</f>
        <v>1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1</v>
      </c>
      <c r="V34" s="137">
        <f ca="1">_xlfn.XLOOKUP(G34&amp;$V$2,BS_CONTROLE[CHAVE],BS_CONTROLE[Quantidade_11],"-")</f>
        <v>0</v>
      </c>
      <c r="W34" s="137">
        <f ca="1">_xlfn.XLOOKUP(G34&amp;$W$2,BS_CONTROLE[CHAVE],BS_CONTROLE[Quantidade_11],"-")</f>
        <v>0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>
        <f ca="1">_xlfn.XLOOKUP(G35&amp;$U$2,BS_CONTROLE[CHAVE],BS_CONTROLE[Quantidade_11],"-")</f>
        <v>0</v>
      </c>
      <c r="V35" s="137">
        <f ca="1">_xlfn.XLOOKUP(G35&amp;$V$2,BS_CONTROLE[CHAVE],BS_CONTROLE[Quantidade_11],"-")</f>
        <v>0</v>
      </c>
      <c r="W35" s="137">
        <f ca="1">_xlfn.XLOOKUP(G35&amp;$W$2,BS_CONTROLE[CHAVE],BS_CONTROLE[Quantidade_11],"-")</f>
        <v>0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>
        <f ca="1">_xlfn.XLOOKUP(G36&amp;$U$2,BS_CONTROLE[CHAVE],BS_CONTROLE[Quantidade_11],"-")</f>
        <v>0</v>
      </c>
      <c r="V36" s="137">
        <f ca="1">_xlfn.XLOOKUP(G36&amp;$V$2,BS_CONTROLE[CHAVE],BS_CONTROLE[Quantidade_11],"-")</f>
        <v>0</v>
      </c>
      <c r="W36" s="137">
        <f ca="1">_xlfn.XLOOKUP(G36&amp;$W$2,BS_CONTROLE[CHAVE],BS_CONTROLE[Quantidade_11],"-")</f>
        <v>0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0</v>
      </c>
      <c r="V37" s="137">
        <f ca="1">_xlfn.XLOOKUP(G37&amp;$V$2,BS_CONTROLE[CHAVE],BS_CONTROLE[Quantidade_11],"-")</f>
        <v>0</v>
      </c>
      <c r="W37" s="137">
        <f ca="1">_xlfn.XLOOKUP(G37&amp;$W$2,BS_CONTROLE[CHAVE],BS_CONTROLE[Quantidade_11],"-")</f>
        <v>0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1</v>
      </c>
      <c r="V41" s="137">
        <f ca="1">_xlfn.XLOOKUP(G41&amp;$V$2,BS_CONTROLE[CHAVE],BS_CONTROLE[Quantidade_11],"-")</f>
        <v>0</v>
      </c>
      <c r="W41" s="137">
        <f ca="1">_xlfn.XLOOKUP(G41&amp;$W$2,BS_CONTROLE[CHAVE],BS_CONTROLE[Quantidade_11],"-")</f>
        <v>0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0</v>
      </c>
      <c r="V43" s="137">
        <f ca="1">_xlfn.XLOOKUP(G43&amp;$V$2,BS_CONTROLE[CHAVE],BS_CONTROLE[Quantidade_11],"-")</f>
        <v>0</v>
      </c>
      <c r="W43" s="137">
        <f ca="1">_xlfn.XLOOKUP(G43&amp;$W$2,BS_CONTROLE[CHAVE],BS_CONTROLE[Quantidade_11],"-")</f>
        <v>0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0</v>
      </c>
      <c r="V44" s="137">
        <f ca="1">_xlfn.XLOOKUP(G44&amp;$V$2,BS_CONTROLE[CHAVE],BS_CONTROLE[Quantidade_11],"-")</f>
        <v>0</v>
      </c>
      <c r="W44" s="137">
        <f ca="1">_xlfn.XLOOKUP(G44&amp;$W$2,BS_CONTROLE[CHAVE],BS_CONTROLE[Quantidade_11],"-")</f>
        <v>0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1</v>
      </c>
      <c r="V45" s="137">
        <f ca="1">_xlfn.XLOOKUP(G45&amp;$V$2,BS_CONTROLE[CHAVE],BS_CONTROLE[Quantidade_11],"-")</f>
        <v>0</v>
      </c>
      <c r="W45" s="137">
        <f ca="1">_xlfn.XLOOKUP(G45&amp;$W$2,BS_CONTROLE[CHAVE],BS_CONTROLE[Quantidade_11],"-")</f>
        <v>0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>
        <f ca="1">_xlfn.XLOOKUP(G46&amp;$U$2,BS_CONTROLE[CHAVE],BS_CONTROLE[Quantidade_11],"-")</f>
        <v>0</v>
      </c>
      <c r="V46" s="137">
        <f ca="1">_xlfn.XLOOKUP(G46&amp;$V$2,BS_CONTROLE[CHAVE],BS_CONTROLE[Quantidade_11],"-")</f>
        <v>0</v>
      </c>
      <c r="W46" s="137">
        <f ca="1">_xlfn.XLOOKUP(G46&amp;$W$2,BS_CONTROLE[CHAVE],BS_CONTROLE[Quantidade_11],"-")</f>
        <v>0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>
        <f ca="1">_xlfn.XLOOKUP(G47&amp;$U$2,BS_CONTROLE[CHAVE],BS_CONTROLE[Quantidade_11],"-")</f>
        <v>0</v>
      </c>
      <c r="V47" s="137">
        <f ca="1">_xlfn.XLOOKUP(G47&amp;$V$2,BS_CONTROLE[CHAVE],BS_CONTROLE[Quantidade_11],"-")</f>
        <v>0</v>
      </c>
      <c r="W47" s="137">
        <f ca="1">_xlfn.XLOOKUP(G47&amp;$W$2,BS_CONTROLE[CHAVE],BS_CONTROLE[Quantidade_11],"-")</f>
        <v>0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>
        <f ca="1">_xlfn.XLOOKUP(G48&amp;$U$2,BS_CONTROLE[CHAVE],BS_CONTROLE[Quantidade_11],"-")</f>
        <v>0</v>
      </c>
      <c r="V48" s="137">
        <f ca="1">_xlfn.XLOOKUP(G48&amp;$V$2,BS_CONTROLE[CHAVE],BS_CONTROLE[Quantidade_11],"-")</f>
        <v>0</v>
      </c>
      <c r="W48" s="137">
        <f ca="1">_xlfn.XLOOKUP(G48&amp;$W$2,BS_CONTROLE[CHAVE],BS_CONTROLE[Quantidade_11],"-")</f>
        <v>0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>
        <f ca="1">_xlfn.XLOOKUP(G50&amp;$U$2,BS_CONTROLE[CHAVE],BS_CONTROLE[Quantidade_11],"-")</f>
        <v>344</v>
      </c>
      <c r="V50" s="137">
        <f ca="1">_xlfn.XLOOKUP(G50&amp;$V$2,BS_CONTROLE[CHAVE],BS_CONTROLE[Quantidade_11],"-")</f>
        <v>0</v>
      </c>
      <c r="W50" s="137">
        <f ca="1">_xlfn.XLOOKUP(G50&amp;$W$2,BS_CONTROLE[CHAVE],BS_CONTROLE[Quantidade_11],"-")</f>
        <v>0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>
        <f ca="1">_xlfn.XLOOKUP(G51&amp;$U$2,BS_CONTROLE[CHAVE],BS_CONTROLE[Quantidade_11],"-")</f>
        <v>0</v>
      </c>
      <c r="V51" s="137">
        <f ca="1">_xlfn.XLOOKUP(G51&amp;$V$2,BS_CONTROLE[CHAVE],BS_CONTROLE[Quantidade_11],"-")</f>
        <v>0</v>
      </c>
      <c r="W51" s="137">
        <f ca="1">_xlfn.XLOOKUP(G51&amp;$W$2,BS_CONTROLE[CHAVE],BS_CONTROLE[Quantidade_11],"-")</f>
        <v>0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>
        <f ca="1">_xlfn.XLOOKUP(G52&amp;$U$2,BS_CONTROLE[CHAVE],BS_CONTROLE[Quantidade_11],"-")</f>
        <v>0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0</v>
      </c>
      <c r="V53" s="137">
        <f ca="1">_xlfn.XLOOKUP(G53&amp;$V$2,BS_CONTROLE[CHAVE],BS_CONTROLE[Quantidade_11],"-")</f>
        <v>0</v>
      </c>
      <c r="W53" s="137">
        <f ca="1">_xlfn.XLOOKUP(G53&amp;$W$2,BS_CONTROLE[CHAVE],BS_CONTROLE[Quantidade_11],"-")</f>
        <v>0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>
        <f ca="1">_xlfn.XLOOKUP(G54&amp;$W$2,BS_CONTROLE[CHAVE],BS_CONTROLE[Quantidade_11],"-")</f>
        <v>0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>
        <f ca="1">_xlfn.XLOOKUP(G55&amp;$W$2,BS_CONTROLE[CHAVE],BS_CONTROLE[Quantidade_11],"-")</f>
        <v>0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3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 t="str">
        <f ca="1">_xlfn.XLOOKUP(G57&amp;$U$2,BS_CONTROLE[CHAVE],BS_CONTROLE[Quantidade_11],"-")</f>
        <v>-</v>
      </c>
      <c r="V57" s="137" t="str">
        <f ca="1">_xlfn.XLOOKUP(G57&amp;$V$2,BS_CONTROLE[CHAVE],BS_CONTROLE[Quantidade_11],"-")</f>
        <v>-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 t="str">
        <f ca="1">_xlfn.XLOOKUP(G58&amp;$U$2,BS_CONTROLE[CHAVE],BS_CONTROLE[Quantidade_11],"-")</f>
        <v>-</v>
      </c>
      <c r="V58" s="137">
        <f ca="1">_xlfn.XLOOKUP(G58&amp;$V$2,BS_CONTROLE[CHAVE],BS_CONTROLE[Quantidade_11],"-")</f>
        <v>1</v>
      </c>
      <c r="W58" s="137">
        <f ca="1">_xlfn.XLOOKUP(G58&amp;$W$2,BS_CONTROLE[CHAVE],BS_CONTROLE[Quantidade_11],"-")</f>
        <v>1248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0</v>
      </c>
      <c r="W59" s="137">
        <f ca="1">_xlfn.XLOOKUP(G59&amp;$W$2,BS_CONTROLE[CHAVE],BS_CONTROLE[Quantidade_11],"-")</f>
        <v>0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>
        <f ca="1">_xlfn.XLOOKUP(G60&amp;$U$2,BS_CONTROLE[CHAVE],BS_CONTROLE[Quantidade_11],"-")</f>
        <v>1</v>
      </c>
      <c r="V60" s="137">
        <f ca="1">_xlfn.XLOOKUP(G60&amp;$V$2,BS_CONTROLE[CHAVE],BS_CONTROLE[Quantidade_11],"-")</f>
        <v>0</v>
      </c>
      <c r="W60" s="137">
        <f ca="1">_xlfn.XLOOKUP(G60&amp;$W$2,BS_CONTROLE[CHAVE],BS_CONTROLE[Quantidade_11],"-")</f>
        <v>0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 t="str">
        <f ca="1">_xlfn.XLOOKUP(G61&amp;$U$2,BS_CONTROLE[CHAVE],BS_CONTROLE[Quantidade_11],"-")</f>
        <v>-</v>
      </c>
      <c r="V61" s="137" t="str">
        <f ca="1">_xlfn.XLOOKUP(G61&amp;$V$2,BS_CONTROLE[CHAVE],BS_CONTROLE[Quantidade_11],"-")</f>
        <v>-</v>
      </c>
      <c r="W61" s="137">
        <f ca="1">_xlfn.XLOOKUP(G61&amp;$W$2,BS_CONTROLE[CHAVE],BS_CONTROLE[Quantidade_11],"-")</f>
        <v>0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>
        <f ca="1">_xlfn.XLOOKUP(G62&amp;$W$2,BS_CONTROLE[CHAVE],BS_CONTROLE[Quantidade_11],"-")</f>
        <v>0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>
        <f ca="1">_xlfn.XLOOKUP(G63&amp;$U$2,BS_CONTROLE[CHAVE],BS_CONTROLE[Quantidade_11],"-")</f>
        <v>864</v>
      </c>
      <c r="V63" s="137" t="str">
        <f ca="1">_xlfn.XLOOKUP(G63&amp;$V$2,BS_CONTROLE[CHAVE],BS_CONTROLE[Quantidade_11],"-")</f>
        <v>-</v>
      </c>
      <c r="W63" s="137">
        <f ca="1">_xlfn.XLOOKUP(G63&amp;$W$2,BS_CONTROLE[CHAVE],BS_CONTROLE[Quantidade_11],"-")</f>
        <v>0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>
        <f ca="1">_xlfn.XLOOKUP(G64&amp;$W$2,BS_CONTROLE[CHAVE],BS_CONTROLE[Quantidade_11],"-")</f>
        <v>0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 t="str">
        <f ca="1">_xlfn.XLOOKUP(G65&amp;$U$2,BS_CONTROLE[CHAVE],BS_CONTROLE[Quantidade_11],"-")</f>
        <v>-</v>
      </c>
      <c r="V65" s="137" t="str">
        <f ca="1">_xlfn.XLOOKUP(G65&amp;$V$2,BS_CONTROLE[CHAVE],BS_CONTROLE[Quantidade_11],"-")</f>
        <v>-</v>
      </c>
      <c r="W65" s="137">
        <f ca="1">_xlfn.XLOOKUP(G65&amp;$W$2,BS_CONTROLE[CHAVE],BS_CONTROLE[Quantidade_11],"-")</f>
        <v>1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>
        <f ca="1">_xlfn.XLOOKUP(G66&amp;$W$2,BS_CONTROLE[CHAVE],BS_CONTROLE[Quantidade_11],"-")</f>
        <v>0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>
        <f ca="1">_xlfn.XLOOKUP(G67&amp;$U$2,BS_CONTROLE[CHAVE],BS_CONTROLE[Quantidade_11],"-")</f>
        <v>0</v>
      </c>
      <c r="V67" s="137">
        <f ca="1">_xlfn.XLOOKUP(G67&amp;$V$2,BS_CONTROLE[CHAVE],BS_CONTROLE[Quantidade_11],"-")</f>
        <v>0</v>
      </c>
      <c r="W67" s="137">
        <f ca="1">_xlfn.XLOOKUP(G67&amp;$W$2,BS_CONTROLE[CHAVE],BS_CONTROLE[Quantidade_11],"-")</f>
        <v>511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>
        <f ca="1">_xlfn.XLOOKUP(G68&amp;$W$2,BS_CONTROLE[CHAVE],BS_CONTROLE[Quantidade_11],"-")</f>
        <v>0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1</v>
      </c>
      <c r="V69" s="137">
        <f ca="1">_xlfn.XLOOKUP(G69&amp;$V$2,BS_CONTROLE[CHAVE],BS_CONTROLE[Quantidade_11],"-")</f>
        <v>0</v>
      </c>
      <c r="W69" s="137">
        <f ca="1">_xlfn.XLOOKUP(G69&amp;$W$2,BS_CONTROLE[CHAVE],BS_CONTROLE[Quantidade_11],"-")</f>
        <v>0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>
        <f ca="1">_xlfn.XLOOKUP(G70&amp;$U$2,BS_CONTROLE[CHAVE],BS_CONTROLE[Quantidade_11],"-")</f>
        <v>0</v>
      </c>
      <c r="V70" s="137">
        <f ca="1">_xlfn.XLOOKUP(G70&amp;$V$2,BS_CONTROLE[CHAVE],BS_CONTROLE[Quantidade_11],"-")</f>
        <v>0</v>
      </c>
      <c r="W70" s="137">
        <f ca="1">_xlfn.XLOOKUP(G70&amp;$W$2,BS_CONTROLE[CHAVE],BS_CONTROLE[Quantidade_11],"-")</f>
        <v>0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>
        <f ca="1">_xlfn.XLOOKUP(G71&amp;$U$2,BS_CONTROLE[CHAVE],BS_CONTROLE[Quantidade_11],"-")</f>
        <v>0</v>
      </c>
      <c r="V71" s="137">
        <f ca="1">_xlfn.XLOOKUP(G71&amp;$V$2,BS_CONTROLE[CHAVE],BS_CONTROLE[Quantidade_11],"-")</f>
        <v>0</v>
      </c>
      <c r="W71" s="137">
        <f ca="1">_xlfn.XLOOKUP(G71&amp;$W$2,BS_CONTROLE[CHAVE],BS_CONTROLE[Quantidade_11],"-")</f>
        <v>511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0</v>
      </c>
      <c r="V72" s="137">
        <f ca="1">_xlfn.XLOOKUP(G72&amp;$V$2,BS_CONTROLE[CHAVE],BS_CONTROLE[Quantidade_11],"-")</f>
        <v>0</v>
      </c>
      <c r="W72" s="137">
        <f ca="1">_xlfn.XLOOKUP(G72&amp;$W$2,BS_CONTROLE[CHAVE],BS_CONTROLE[Quantidade_11],"-")</f>
        <v>0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 t="str">
        <f ca="1">_xlfn.XLOOKUP(G73&amp;$U$2,BS_CONTROLE[CHAVE],BS_CONTROLE[Quantidade_11],"-")</f>
        <v>-</v>
      </c>
      <c r="V73" s="137">
        <f ca="1">_xlfn.XLOOKUP(G73&amp;$V$2,BS_CONTROLE[CHAVE],BS_CONTROLE[Quantidade_11],"-")</f>
        <v>12</v>
      </c>
      <c r="W73" s="137">
        <f ca="1">_xlfn.XLOOKUP(G73&amp;$W$2,BS_CONTROLE[CHAVE],BS_CONTROLE[Quantidade_11],"-")</f>
        <v>1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0</v>
      </c>
      <c r="V75" s="137">
        <f ca="1">_xlfn.XLOOKUP(G75&amp;$V$2,BS_CONTROLE[CHAVE],BS_CONTROLE[Quantidade_11],"-")</f>
        <v>0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0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1</v>
      </c>
      <c r="V77" s="137">
        <f ca="1">_xlfn.XLOOKUP(G77&amp;$V$2,BS_CONTROLE[CHAVE],BS_CONTROLE[Quantidade_11],"-")</f>
        <v>0</v>
      </c>
      <c r="W77" s="137">
        <f ca="1">_xlfn.XLOOKUP(G77&amp;$W$2,BS_CONTROLE[CHAVE],BS_CONTROLE[Quantidade_11],"-")</f>
        <v>0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>
        <f ca="1">_xlfn.XLOOKUP(G78&amp;$U$2,BS_CONTROLE[CHAVE],BS_CONTROLE[Quantidade_11],"-")</f>
        <v>0</v>
      </c>
      <c r="V78" s="137">
        <f ca="1">_xlfn.XLOOKUP(G78&amp;$V$2,BS_CONTROLE[CHAVE],BS_CONTROLE[Quantidade_11],"-")</f>
        <v>0</v>
      </c>
      <c r="W78" s="137">
        <f ca="1">_xlfn.XLOOKUP(G78&amp;$W$2,BS_CONTROLE[CHAVE],BS_CONTROLE[Quantidade_11],"-")</f>
        <v>0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>
        <f ca="1">_xlfn.XLOOKUP(G79&amp;$U$2,BS_CONTROLE[CHAVE],BS_CONTROLE[Quantidade_11],"-")</f>
        <v>0</v>
      </c>
      <c r="V79" s="137">
        <f ca="1">_xlfn.XLOOKUP(G79&amp;$V$2,BS_CONTROLE[CHAVE],BS_CONTROLE[Quantidade_11],"-")</f>
        <v>0</v>
      </c>
      <c r="W79" s="137">
        <f ca="1">_xlfn.XLOOKUP(G79&amp;$W$2,BS_CONTROLE[CHAVE],BS_CONTROLE[Quantidade_11],"-")</f>
        <v>0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>
        <f ca="1">_xlfn.XLOOKUP(G82&amp;$U$2,BS_CONTROLE[CHAVE],BS_CONTROLE[Quantidade_11],"-")</f>
        <v>344</v>
      </c>
      <c r="V82" s="137">
        <f ca="1">_xlfn.XLOOKUP(G82&amp;$V$2,BS_CONTROLE[CHAVE],BS_CONTROLE[Quantidade_11],"-")</f>
        <v>0</v>
      </c>
      <c r="W82" s="137">
        <f ca="1">_xlfn.XLOOKUP(G82&amp;$W$2,BS_CONTROLE[CHAVE],BS_CONTROLE[Quantidade_11],"-")</f>
        <v>0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>
        <f ca="1">_xlfn.XLOOKUP(G83&amp;$U$2,BS_CONTROLE[CHAVE],BS_CONTROLE[Quantidade_11],"-")</f>
        <v>0</v>
      </c>
      <c r="V83" s="137">
        <f ca="1">_xlfn.XLOOKUP(G83&amp;$V$2,BS_CONTROLE[CHAVE],BS_CONTROLE[Quantidade_11],"-")</f>
        <v>0</v>
      </c>
      <c r="W83" s="137">
        <f ca="1">_xlfn.XLOOKUP(G83&amp;$W$2,BS_CONTROLE[CHAVE],BS_CONTROLE[Quantidade_11],"-")</f>
        <v>0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>
        <f ca="1">_xlfn.XLOOKUP(G84&amp;$U$2,BS_CONTROLE[CHAVE],BS_CONTROLE[Quantidade_11],"-")</f>
        <v>0</v>
      </c>
      <c r="V84" s="137">
        <f ca="1">_xlfn.XLOOKUP(G84&amp;$V$2,BS_CONTROLE[CHAVE],BS_CONTROLE[Quantidade_11],"-")</f>
        <v>0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0</v>
      </c>
      <c r="V85" s="137">
        <f ca="1">_xlfn.XLOOKUP(G85&amp;$V$2,BS_CONTROLE[CHAVE],BS_CONTROLE[Quantidade_11],"-")</f>
        <v>0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3</v>
      </c>
      <c r="V87" s="137">
        <f ca="1">_xlfn.XLOOKUP(G87&amp;$V$2,BS_CONTROLE[CHAVE],BS_CONTROLE[Quantidade_11],"-")</f>
        <v>0</v>
      </c>
      <c r="W87" s="137">
        <f ca="1">_xlfn.XLOOKUP(G87&amp;$W$2,BS_CONTROLE[CHAVE],BS_CONTROLE[Quantidade_11],"-")</f>
        <v>0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 t="str">
        <f ca="1">_xlfn.XLOOKUP(G88&amp;$U$2,BS_CONTROLE[CHAVE],BS_CONTROLE[Quantidade_11],"-")</f>
        <v>-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 t="str">
        <f ca="1">_xlfn.XLOOKUP(G89&amp;$U$2,BS_CONTROLE[CHAVE],BS_CONTROLE[Quantidade_11],"-")</f>
        <v>-</v>
      </c>
      <c r="V89" s="137">
        <f ca="1">_xlfn.XLOOKUP(G89&amp;$V$2,BS_CONTROLE[CHAVE],BS_CONTROLE[Quantidade_11],"-")</f>
        <v>1</v>
      </c>
      <c r="W89" s="137">
        <f ca="1">_xlfn.XLOOKUP(G89&amp;$W$2,BS_CONTROLE[CHAVE],BS_CONTROLE[Quantidade_11],"-")</f>
        <v>1248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 t="str">
        <f ca="1">_xlfn.XLOOKUP(G90&amp;$U$2,BS_CONTROLE[CHAVE],BS_CONTROLE[Quantidade_11],"-")</f>
        <v>-</v>
      </c>
      <c r="V90" s="137">
        <f ca="1">_xlfn.XLOOKUP(G90&amp;$V$2,BS_CONTROLE[CHAVE],BS_CONTROLE[Quantidade_11],"-")</f>
        <v>12</v>
      </c>
      <c r="W90" s="137">
        <f ca="1">_xlfn.XLOOKUP(G90&amp;$W$2,BS_CONTROLE[CHAVE],BS_CONTROLE[Quantidade_11],"-")</f>
        <v>1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>
        <f ca="1">_xlfn.XLOOKUP(G91&amp;$U$2,BS_CONTROLE[CHAVE],BS_CONTROLE[Quantidade_11],"-")</f>
        <v>0</v>
      </c>
      <c r="V91" s="137">
        <f ca="1">_xlfn.XLOOKUP(G91&amp;$V$2,BS_CONTROLE[CHAVE],BS_CONTROLE[Quantidade_11],"-")</f>
        <v>0</v>
      </c>
      <c r="W91" s="137">
        <f ca="1">_xlfn.XLOOKUP(G91&amp;$W$2,BS_CONTROLE[CHAVE],BS_CONTROLE[Quantidade_11],"-")</f>
        <v>0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>
        <f ca="1">_xlfn.XLOOKUP(G92&amp;$U$2,BS_CONTROLE[CHAVE],BS_CONTROLE[Quantidade_11],"-")</f>
        <v>1</v>
      </c>
      <c r="V92" s="137">
        <f ca="1">_xlfn.XLOOKUP(G92&amp;$V$2,BS_CONTROLE[CHAVE],BS_CONTROLE[Quantidade_11],"-")</f>
        <v>0</v>
      </c>
      <c r="W92" s="137">
        <f ca="1">_xlfn.XLOOKUP(G92&amp;$W$2,BS_CONTROLE[CHAVE],BS_CONTROLE[Quantidade_11],"-")</f>
        <v>0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>
        <f ca="1">_xlfn.XLOOKUP(G95&amp;$U$2,BS_CONTROLE[CHAVE],BS_CONTROLE[Quantidade_11],"-")</f>
        <v>0</v>
      </c>
      <c r="V95" s="137">
        <f ca="1">_xlfn.XLOOKUP(G95&amp;$V$2,BS_CONTROLE[CHAVE],BS_CONTROLE[Quantidade_11],"-")</f>
        <v>0</v>
      </c>
      <c r="W95" s="137">
        <f ca="1">_xlfn.XLOOKUP(G95&amp;$W$2,BS_CONTROLE[CHAVE],BS_CONTROLE[Quantidade_11],"-")</f>
        <v>0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>
        <f ca="1">_xlfn.XLOOKUP(G96&amp;$U$2,BS_CONTROLE[CHAVE],BS_CONTROLE[Quantidade_11],"-")</f>
        <v>26</v>
      </c>
      <c r="V96" s="137">
        <f ca="1">_xlfn.XLOOKUP(G96&amp;$V$2,BS_CONTROLE[CHAVE],BS_CONTROLE[Quantidade_11],"-")</f>
        <v>0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>
        <f ca="1">_xlfn.XLOOKUP(G97&amp;$U$2,BS_CONTROLE[CHAVE],BS_CONTROLE[Quantidade_11],"-")</f>
        <v>0</v>
      </c>
      <c r="V97" s="137">
        <f ca="1">_xlfn.XLOOKUP(G97&amp;$V$2,BS_CONTROLE[CHAVE],BS_CONTROLE[Quantidade_11],"-")</f>
        <v>0</v>
      </c>
      <c r="W97" s="137">
        <f ca="1">_xlfn.XLOOKUP(G97&amp;$W$2,BS_CONTROLE[CHAVE],BS_CONTROLE[Quantidade_11],"-")</f>
        <v>511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0</v>
      </c>
      <c r="V98" s="137">
        <f ca="1">_xlfn.XLOOKUP(G98&amp;$V$2,BS_CONTROLE[CHAVE],BS_CONTROLE[Quantidade_11],"-")</f>
        <v>0</v>
      </c>
      <c r="W98" s="137">
        <f ca="1">_xlfn.XLOOKUP(G98&amp;$W$2,BS_CONTROLE[CHAVE],BS_CONTROLE[Quantidade_11],"-")</f>
        <v>0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>
        <f ca="1">_xlfn.XLOOKUP(G99&amp;$U$2,BS_CONTROLE[CHAVE],BS_CONTROLE[Quantidade_11],"-")</f>
        <v>1</v>
      </c>
      <c r="V99" s="137">
        <f ca="1">_xlfn.XLOOKUP(G99&amp;$V$2,BS_CONTROLE[CHAVE],BS_CONTROLE[Quantidade_11],"-")</f>
        <v>0</v>
      </c>
      <c r="W99" s="137">
        <f ca="1">_xlfn.XLOOKUP(G99&amp;$W$2,BS_CONTROLE[CHAVE],BS_CONTROLE[Quantidade_11],"-")</f>
        <v>0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0</v>
      </c>
      <c r="V102" s="137">
        <f ca="1">_xlfn.XLOOKUP(G102&amp;$V$2,BS_CONTROLE[CHAVE],BS_CONTROLE[Quantidade_11],"-")</f>
        <v>0</v>
      </c>
      <c r="W102" s="137">
        <f ca="1">_xlfn.XLOOKUP(G102&amp;$W$2,BS_CONTROLE[CHAVE],BS_CONTROLE[Quantidade_11],"-")</f>
        <v>0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0</v>
      </c>
      <c r="V103" s="137">
        <f ca="1">_xlfn.XLOOKUP(G103&amp;$V$2,BS_CONTROLE[CHAVE],BS_CONTROLE[Quantidade_11],"-")</f>
        <v>0</v>
      </c>
      <c r="W103" s="137">
        <f ca="1">_xlfn.XLOOKUP(G103&amp;$W$2,BS_CONTROLE[CHAVE],BS_CONTROLE[Quantidade_11],"-")</f>
        <v>0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1</v>
      </c>
      <c r="V104" s="137">
        <f ca="1">_xlfn.XLOOKUP(G104&amp;$V$2,BS_CONTROLE[CHAVE],BS_CONTROLE[Quantidade_11],"-")</f>
        <v>0</v>
      </c>
      <c r="W104" s="137">
        <f ca="1">_xlfn.XLOOKUP(G104&amp;$W$2,BS_CONTROLE[CHAVE],BS_CONTROLE[Quantidade_11],"-")</f>
        <v>0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>
        <f ca="1">_xlfn.XLOOKUP(G105&amp;$U$2,BS_CONTROLE[CHAVE],BS_CONTROLE[Quantidade_11],"-")</f>
        <v>0</v>
      </c>
      <c r="V105" s="137">
        <f ca="1">_xlfn.XLOOKUP(G105&amp;$V$2,BS_CONTROLE[CHAVE],BS_CONTROLE[Quantidade_11],"-")</f>
        <v>0</v>
      </c>
      <c r="W105" s="137">
        <f ca="1">_xlfn.XLOOKUP(G105&amp;$W$2,BS_CONTROLE[CHAVE],BS_CONTROLE[Quantidade_11],"-")</f>
        <v>0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>
        <f ca="1">_xlfn.XLOOKUP(G106&amp;$U$2,BS_CONTROLE[CHAVE],BS_CONTROLE[Quantidade_11],"-")</f>
        <v>0</v>
      </c>
      <c r="V106" s="137">
        <f ca="1">_xlfn.XLOOKUP(G106&amp;$V$2,BS_CONTROLE[CHAVE],BS_CONTROLE[Quantidade_11],"-")</f>
        <v>0</v>
      </c>
      <c r="W106" s="137">
        <f ca="1">_xlfn.XLOOKUP(G106&amp;$W$2,BS_CONTROLE[CHAVE],BS_CONTROLE[Quantidade_11],"-")</f>
        <v>0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>
        <f ca="1">_xlfn.XLOOKUP(G108&amp;$U$2,BS_CONTROLE[CHAVE],BS_CONTROLE[Quantidade_11],"-")</f>
        <v>344</v>
      </c>
      <c r="V108" s="137">
        <f ca="1">_xlfn.XLOOKUP(G108&amp;$V$2,BS_CONTROLE[CHAVE],BS_CONTROLE[Quantidade_11],"-")</f>
        <v>0</v>
      </c>
      <c r="W108" s="137">
        <f ca="1">_xlfn.XLOOKUP(G108&amp;$W$2,BS_CONTROLE[CHAVE],BS_CONTROLE[Quantidade_11],"-")</f>
        <v>0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>
        <f ca="1">_xlfn.XLOOKUP(G109&amp;$U$2,BS_CONTROLE[CHAVE],BS_CONTROLE[Quantidade_11],"-")</f>
        <v>0</v>
      </c>
      <c r="V109" s="137">
        <f ca="1">_xlfn.XLOOKUP(G109&amp;$V$2,BS_CONTROLE[CHAVE],BS_CONTROLE[Quantidade_11],"-")</f>
        <v>0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>
        <f ca="1">_xlfn.XLOOKUP(G110&amp;$U$2,BS_CONTROLE[CHAVE],BS_CONTROLE[Quantidade_11],"-")</f>
        <v>0</v>
      </c>
      <c r="V110" s="137">
        <f ca="1">_xlfn.XLOOKUP(G110&amp;$V$2,BS_CONTROLE[CHAVE],BS_CONTROLE[Quantidade_11],"-")</f>
        <v>0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>
        <f ca="1">_xlfn.XLOOKUP(G111&amp;$U$2,BS_CONTROLE[CHAVE],BS_CONTROLE[Quantidade_11],"-")</f>
        <v>0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>
        <f ca="1">_xlfn.XLOOKUP(G112&amp;$U$2,BS_CONTROLE[CHAVE],BS_CONTROLE[Quantidade_11],"-")</f>
        <v>0</v>
      </c>
      <c r="V112" s="137">
        <f ca="1">_xlfn.XLOOKUP(G112&amp;$V$2,BS_CONTROLE[CHAVE],BS_CONTROLE[Quantidade_11],"-")</f>
        <v>0</v>
      </c>
      <c r="W112" s="137">
        <f ca="1">_xlfn.XLOOKUP(G112&amp;$W$2,BS_CONTROLE[CHAVE],BS_CONTROLE[Quantidade_11],"-")</f>
        <v>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3</v>
      </c>
      <c r="V113" s="137">
        <f ca="1">_xlfn.XLOOKUP(G113&amp;$V$2,BS_CONTROLE[CHAVE],BS_CONTROLE[Quantidade_11],"-")</f>
        <v>0</v>
      </c>
      <c r="W113" s="137">
        <f ca="1">_xlfn.XLOOKUP(G113&amp;$W$2,BS_CONTROLE[CHAVE],BS_CONTROLE[Quantidade_11],"-")</f>
        <v>0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 t="str">
        <f ca="1">_xlfn.XLOOKUP(G114&amp;$U$2,BS_CONTROLE[CHAVE],BS_CONTROLE[Quantidade_11],"-")</f>
        <v>-</v>
      </c>
      <c r="V114" s="137" t="str">
        <f ca="1">_xlfn.XLOOKUP(G114&amp;$V$2,BS_CONTROLE[CHAVE],BS_CONTROLE[Quantidade_11],"-")</f>
        <v>-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 t="str">
        <f ca="1">_xlfn.XLOOKUP(G115&amp;$U$2,BS_CONTROLE[CHAVE],BS_CONTROLE[Quantidade_11],"-")</f>
        <v>-</v>
      </c>
      <c r="V115" s="137">
        <f ca="1">_xlfn.XLOOKUP(G115&amp;$V$2,BS_CONTROLE[CHAVE],BS_CONTROLE[Quantidade_11],"-")</f>
        <v>1</v>
      </c>
      <c r="W115" s="137">
        <f ca="1">_xlfn.XLOOKUP(G115&amp;$W$2,BS_CONTROLE[CHAVE],BS_CONTROLE[Quantidade_11],"-")</f>
        <v>1248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>
        <f ca="1">_xlfn.XLOOKUP(G116&amp;$U$2,BS_CONTROLE[CHAVE],BS_CONTROLE[Quantidade_11],"-")</f>
        <v>0</v>
      </c>
      <c r="V116" s="137">
        <f ca="1">_xlfn.XLOOKUP(G116&amp;$V$2,BS_CONTROLE[CHAVE],BS_CONTROLE[Quantidade_11],"-")</f>
        <v>0</v>
      </c>
      <c r="W116" s="137">
        <f ca="1">_xlfn.XLOOKUP(G116&amp;$W$2,BS_CONTROLE[CHAVE],BS_CONTROLE[Quantidade_11],"-")</f>
        <v>0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1</v>
      </c>
      <c r="V117" s="137">
        <f ca="1">_xlfn.XLOOKUP(G117&amp;$V$2,BS_CONTROLE[CHAVE],BS_CONTROLE[Quantidade_11],"-")</f>
        <v>0</v>
      </c>
      <c r="W117" s="137">
        <f ca="1">_xlfn.XLOOKUP(G117&amp;$W$2,BS_CONTROLE[CHAVE],BS_CONTROLE[Quantidade_11],"-")</f>
        <v>0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>
        <f ca="1">_xlfn.XLOOKUP(G118&amp;$U$2,BS_CONTROLE[CHAVE],BS_CONTROLE[Quantidade_11],"-")</f>
        <v>0</v>
      </c>
      <c r="V118" s="137" t="str">
        <f ca="1">_xlfn.XLOOKUP(G118&amp;$V$2,BS_CONTROLE[CHAVE],BS_CONTROLE[Quantidade_11],"-")</f>
        <v>-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>
        <f ca="1">_xlfn.XLOOKUP(G119&amp;$U$2,BS_CONTROLE[CHAVE],BS_CONTROLE[Quantidade_11],"-")</f>
        <v>864</v>
      </c>
      <c r="V119" s="137" t="str">
        <f ca="1">_xlfn.XLOOKUP(G119&amp;$V$2,BS_CONTROLE[CHAVE],BS_CONTROLE[Quantidade_11],"-")</f>
        <v>-</v>
      </c>
      <c r="W119" s="137">
        <f ca="1">_xlfn.XLOOKUP(G119&amp;$W$2,BS_CONTROLE[CHAVE],BS_CONTROLE[Quantidade_11],"-")</f>
        <v>0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>
        <f ca="1">_xlfn.XLOOKUP(G120&amp;$U$2,BS_CONTROLE[CHAVE],BS_CONTROLE[Quantidade_11],"-")</f>
        <v>0</v>
      </c>
      <c r="V120" s="137">
        <f ca="1">_xlfn.XLOOKUP(G120&amp;$V$2,BS_CONTROLE[CHAVE],BS_CONTROLE[Quantidade_11],"-")</f>
        <v>0</v>
      </c>
      <c r="W120" s="137">
        <f ca="1">_xlfn.XLOOKUP(G120&amp;$W$2,BS_CONTROLE[CHAVE],BS_CONTROLE[Quantidade_11],"-")</f>
        <v>0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>
        <f ca="1">_xlfn.XLOOKUP(G121&amp;$U$2,BS_CONTROLE[CHAVE],BS_CONTROLE[Quantidade_11],"-")</f>
        <v>1</v>
      </c>
      <c r="V121" s="137">
        <f ca="1">_xlfn.XLOOKUP(G121&amp;$V$2,BS_CONTROLE[CHAVE],BS_CONTROLE[Quantidade_11],"-")</f>
        <v>0</v>
      </c>
      <c r="W121" s="137">
        <f ca="1">_xlfn.XLOOKUP(G121&amp;$W$2,BS_CONTROLE[CHAVE],BS_CONTROLE[Quantidade_11],"-")</f>
        <v>0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8.3333333333333329E-2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>
        <f ca="1">_xlfn.XLOOKUP(G122&amp;$U$2,BS_CONTROLE[CHAVE],BS_CONTROLE[Quantidade_11],"-")</f>
        <v>26</v>
      </c>
      <c r="V122" s="137">
        <f ca="1">_xlfn.XLOOKUP(G122&amp;$V$2,BS_CONTROLE[CHAVE],BS_CONTROLE[Quantidade_11],"-")</f>
        <v>0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>
        <f ca="1">_xlfn.XLOOKUP(G123&amp;$U$2,BS_CONTROLE[CHAVE],BS_CONTROLE[Quantidade_11],"-")</f>
        <v>0</v>
      </c>
      <c r="V123" s="137">
        <f ca="1">_xlfn.XLOOKUP(G123&amp;$V$2,BS_CONTROLE[CHAVE],BS_CONTROLE[Quantidade_11],"-")</f>
        <v>0</v>
      </c>
      <c r="W123" s="137">
        <f ca="1">_xlfn.XLOOKUP(G123&amp;$W$2,BS_CONTROLE[CHAVE],BS_CONTROLE[Quantidade_11],"-")</f>
        <v>511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>
        <f ca="1">_xlfn.XLOOKUP(G124&amp;$U$2,BS_CONTROLE[CHAVE],BS_CONTROLE[Quantidade_11],"-")</f>
        <v>0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0</v>
      </c>
      <c r="V125" s="137">
        <f ca="1">_xlfn.XLOOKUP(G125&amp;$V$2,BS_CONTROLE[CHAVE],BS_CONTROLE[Quantidade_11],"-")</f>
        <v>0</v>
      </c>
      <c r="W125" s="137">
        <f ca="1">_xlfn.XLOOKUP(G125&amp;$W$2,BS_CONTROLE[CHAVE],BS_CONTROLE[Quantidade_11],"-")</f>
        <v>0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0</v>
      </c>
      <c r="V128" s="137">
        <f ca="1">_xlfn.XLOOKUP(G128&amp;$V$2,BS_CONTROLE[CHAVE],BS_CONTROLE[Quantidade_11],"-")</f>
        <v>0</v>
      </c>
      <c r="W128" s="137">
        <f ca="1">_xlfn.XLOOKUP(G128&amp;$W$2,BS_CONTROLE[CHAVE],BS_CONTROLE[Quantidade_11],"-")</f>
        <v>0</v>
      </c>
    </row>
    <row r="129" spans="1:23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0.125</v>
      </c>
      <c r="R129" s="145" t="str">
        <f>IF(SP_SUL!Q132="","*",CONCATENATE(SP_SUL!Q132," ",SP_SUL!R132))</f>
        <v>312 M</v>
      </c>
      <c r="S129" s="145" t="str">
        <f>IF(SP_SUL!V132="","*",SP_SUL!V132)</f>
        <v>Elder</v>
      </c>
      <c r="T129" s="145" t="str">
        <f>IF(SP_SUL!W132="","*",SP_SUL!W132)</f>
        <v>Alívio de tensão</v>
      </c>
      <c r="U129" s="137">
        <f ca="1">_xlfn.XLOOKUP(G129&amp;$U$2,BS_CONTROLE[CHAVE],BS_CONTROLE[Quantidade_11],"-")</f>
        <v>0</v>
      </c>
      <c r="V129" s="137">
        <f ca="1">_xlfn.XLOOKUP(G129&amp;$V$2,BS_CONTROLE[CHAVE],BS_CONTROLE[Quantidade_11],"-")</f>
        <v>0</v>
      </c>
      <c r="W129" s="137">
        <f ca="1">_xlfn.XLOOKUP(G129&amp;$W$2,BS_CONTROLE[CHAVE],BS_CONTROLE[Quantidade_11],"-")</f>
        <v>0</v>
      </c>
    </row>
    <row r="130" spans="1:23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>
        <f ca="1">_xlfn.XLOOKUP(G130&amp;$U$2,BS_CONTROLE[CHAVE],BS_CONTROLE[Quantidade_11],"-")</f>
        <v>1</v>
      </c>
      <c r="V130" s="137">
        <f ca="1">_xlfn.XLOOKUP(G130&amp;$V$2,BS_CONTROLE[CHAVE],BS_CONTROLE[Quantidade_11],"-")</f>
        <v>0</v>
      </c>
      <c r="W130" s="137">
        <f ca="1">_xlfn.XLOOKUP(G130&amp;$W$2,BS_CONTROLE[CHAVE],BS_CONTROLE[Quantidade_11],"-")</f>
        <v>0</v>
      </c>
    </row>
    <row r="131" spans="1:23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>
        <f ca="1">_xlfn.XLOOKUP(G131&amp;$U$2,BS_CONTROLE[CHAVE],BS_CONTROLE[Quantidade_11],"-")</f>
        <v>0</v>
      </c>
      <c r="V131" s="137">
        <f ca="1">_xlfn.XLOOKUP(G131&amp;$V$2,BS_CONTROLE[CHAVE],BS_CONTROLE[Quantidade_11],"-")</f>
        <v>0</v>
      </c>
      <c r="W131" s="137">
        <f ca="1">_xlfn.XLOOKUP(G131&amp;$W$2,BS_CONTROLE[CHAVE],BS_CONTROLE[Quantidade_11],"-")</f>
        <v>0</v>
      </c>
    </row>
    <row r="132" spans="1:23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>
        <f ca="1">_xlfn.XLOOKUP(G132&amp;$U$2,BS_CONTROLE[CHAVE],BS_CONTROLE[Quantidade_11],"-")</f>
        <v>0</v>
      </c>
      <c r="V132" s="137">
        <f ca="1">_xlfn.XLOOKUP(G132&amp;$V$2,BS_CONTROLE[CHAVE],BS_CONTROLE[Quantidade_11],"-")</f>
        <v>0</v>
      </c>
      <c r="W132" s="137">
        <f ca="1">_xlfn.XLOOKUP(G132&amp;$W$2,BS_CONTROLE[CHAVE],BS_CONTROLE[Quantidade_11],"-")</f>
        <v>0</v>
      </c>
    </row>
    <row r="133" spans="1:23" hidden="1">
      <c r="A133" s="146" t="str">
        <f>IF(SP_SUL!Y136="","*",SP_SUL!Y136)</f>
        <v>*</v>
      </c>
      <c r="B133" s="146" t="str">
        <f>IF(SP_SUL!X136="","*",SP_SUL!X136)</f>
        <v>*</v>
      </c>
      <c r="C133" s="146" t="str">
        <f>IF(SP_SUL!Z136="","*",SP_SUL!Z136)</f>
        <v>*</v>
      </c>
      <c r="D133" s="139" t="str">
        <f>IF(SP_SUL!S136="","*",SP_SUL!S136)</f>
        <v>-</v>
      </c>
      <c r="E133" s="139" t="str">
        <f>IF(SP_SUL!T136="","*",SP_SUL!T136)</f>
        <v>-</v>
      </c>
      <c r="F133" s="145" t="str">
        <f>IF(SP_SUL!B136="","*",SP_SUL!B136)</f>
        <v>*</v>
      </c>
      <c r="G133" s="145" t="str">
        <f>IF(SP_SUL!D136="","*",SP_SUL!D136)</f>
        <v>*</v>
      </c>
      <c r="H133" s="145" t="str">
        <f>IF(SP_SUL!F136="","*",SP_SUL!F136)</f>
        <v>*</v>
      </c>
      <c r="I133" s="145" t="str">
        <f>IF(SP_SUL!H136="","*",SP_SUL!H136)</f>
        <v>*</v>
      </c>
      <c r="J133" s="145" t="str">
        <f>IF(SP_SUL!I136="","*",SP_SUL!I136)</f>
        <v>*</v>
      </c>
      <c r="K133" s="139" t="str">
        <f>IF(SP_SUL!M136="","*",SP_SUL!M136)</f>
        <v>-</v>
      </c>
      <c r="L133" s="139" t="str">
        <f>IF(SP_SUL!N136="","*",SP_SUL!N136)</f>
        <v>-</v>
      </c>
      <c r="M133" s="140" t="str">
        <f>IF(SP_SUL!J136="","*",SP_SUL!J136)</f>
        <v>*</v>
      </c>
      <c r="N133" s="144" t="str">
        <f>IF(SP_SUL!K136="","*",SP_SUL!K136)</f>
        <v>*</v>
      </c>
      <c r="O133" s="144" t="str">
        <f>IF(SP_SUL!L136="","*",SP_SUL!L136)</f>
        <v>*</v>
      </c>
      <c r="P133" s="143" t="str">
        <f>IF(SP_SUL!O136="","*",SP_SUL!O136)</f>
        <v>*</v>
      </c>
      <c r="Q133" s="143" t="str">
        <f>IF(SP_SUL!P136="","*",SP_SUL!P136)</f>
        <v>*</v>
      </c>
      <c r="R133" s="145" t="str">
        <f>IF(SP_SUL!Q136="","*",CONCATENATE(SP_SUL!Q136," ",SP_SUL!R136))</f>
        <v>*</v>
      </c>
      <c r="S133" s="145" t="str">
        <f>IF(SP_SUL!V136="","*",SP_SUL!V136)</f>
        <v>*</v>
      </c>
      <c r="T133" s="145" t="str">
        <f>IF(SP_SUL!W136="","*",SP_SUL!W136)</f>
        <v>*</v>
      </c>
      <c r="U133" s="137" t="str">
        <f ca="1">_xlfn.XLOOKUP(G133&amp;$U$2,BS_CONTROLE[CHAVE],BS_CONTROLE[Quantidade_11],"-")</f>
        <v>-</v>
      </c>
      <c r="V133" s="137" t="str">
        <f ca="1">_xlfn.XLOOKUP(G133&amp;$V$2,BS_CONTROLE[CHAVE],BS_CONTROLE[Quantidade_11],"-")</f>
        <v>-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*</v>
      </c>
      <c r="B134" s="146" t="str">
        <f>IF(SP_SUL!X137="","*",SP_SUL!X137)</f>
        <v>*</v>
      </c>
      <c r="C134" s="146" t="str">
        <f>IF(SP_SUL!Z137="","*",SP_SUL!Z137)</f>
        <v>*</v>
      </c>
      <c r="D134" s="139" t="str">
        <f>IF(SP_SUL!S137="","*",SP_SUL!S137)</f>
        <v>-</v>
      </c>
      <c r="E134" s="139" t="str">
        <f>IF(SP_SUL!T137="","*",SP_SUL!T137)</f>
        <v>-</v>
      </c>
      <c r="F134" s="145" t="str">
        <f>IF(SP_SUL!B137="","*",SP_SUL!B137)</f>
        <v>*</v>
      </c>
      <c r="G134" s="145" t="str">
        <f>IF(SP_SUL!D137="","*",SP_SUL!D137)</f>
        <v>*</v>
      </c>
      <c r="H134" s="145" t="str">
        <f>IF(SP_SUL!F137="","*",SP_SUL!F137)</f>
        <v>*</v>
      </c>
      <c r="I134" s="145" t="str">
        <f>IF(SP_SUL!H137="","*",SP_SUL!H137)</f>
        <v>*</v>
      </c>
      <c r="J134" s="145" t="str">
        <f>IF(SP_SUL!I137="","*",SP_SUL!I137)</f>
        <v>*</v>
      </c>
      <c r="K134" s="139" t="str">
        <f>IF(SP_SUL!M137="","*",SP_SUL!M137)</f>
        <v>-</v>
      </c>
      <c r="L134" s="139" t="str">
        <f>IF(SP_SUL!N137="","*",SP_SUL!N137)</f>
        <v>-</v>
      </c>
      <c r="M134" s="140" t="str">
        <f>IF(SP_SUL!J137="","*",SP_SUL!J137)</f>
        <v>*</v>
      </c>
      <c r="N134" s="144" t="str">
        <f>IF(SP_SUL!K137="","*",SP_SUL!K137)</f>
        <v>*</v>
      </c>
      <c r="O134" s="144" t="str">
        <f>IF(SP_SUL!L137="","*",SP_SUL!L137)</f>
        <v>*</v>
      </c>
      <c r="P134" s="143" t="str">
        <f>IF(SP_SUL!O137="","*",SP_SUL!O137)</f>
        <v>*</v>
      </c>
      <c r="Q134" s="143" t="str">
        <f>IF(SP_SUL!P137="","*",SP_SUL!P137)</f>
        <v>*</v>
      </c>
      <c r="R134" s="145" t="str">
        <f>IF(SP_SUL!Q137="","*",CONCATENATE(SP_SUL!Q137," ",SP_SUL!R137))</f>
        <v>*</v>
      </c>
      <c r="S134" s="145" t="str">
        <f>IF(SP_SUL!V137="","*",SP_SUL!V137)</f>
        <v>*</v>
      </c>
      <c r="T134" s="145" t="str">
        <f>IF(SP_SUL!W137="","*",SP_SUL!W137)</f>
        <v>*</v>
      </c>
      <c r="U134" s="137" t="str">
        <f ca="1">_xlfn.XLOOKUP(G134&amp;$U$2,BS_CONTROLE[CHAVE],BS_CONTROLE[Quantidade_11],"-")</f>
        <v>-</v>
      </c>
      <c r="V134" s="137" t="str">
        <f ca="1">_xlfn.XLOOKUP(G134&amp;$V$2,BS_CONTROLE[CHAVE],BS_CONTROLE[Quantidade_11],"-")</f>
        <v>-</v>
      </c>
      <c r="W134" s="137" t="str">
        <f ca="1">_xlfn.XLOOKUP(G134&amp;$W$2,BS_CONTROLE[CHAVE],BS_CONTROLE[Quantidade_11],"-")</f>
        <v>-</v>
      </c>
    </row>
    <row r="135" spans="1:23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>
        <f ca="1">_xlfn.XLOOKUP(G135&amp;$U$2,BS_CONTROLE[CHAVE],BS_CONTROLE[Quantidade_11],"-")</f>
        <v>344</v>
      </c>
      <c r="V135" s="137">
        <f ca="1">_xlfn.XLOOKUP(G135&amp;$V$2,BS_CONTROLE[CHAVE],BS_CONTROLE[Quantidade_11],"-")</f>
        <v>0</v>
      </c>
      <c r="W135" s="137">
        <f ca="1">_xlfn.XLOOKUP(G135&amp;$W$2,BS_CONTROLE[CHAVE],BS_CONTROLE[Quantidade_11],"-")</f>
        <v>0</v>
      </c>
    </row>
    <row r="136" spans="1:23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>
        <f ca="1">_xlfn.XLOOKUP(G136&amp;$U$2,BS_CONTROLE[CHAVE],BS_CONTROLE[Quantidade_11],"-")</f>
        <v>0</v>
      </c>
      <c r="V136" s="137">
        <f ca="1">_xlfn.XLOOKUP(G136&amp;$V$2,BS_CONTROLE[CHAVE],BS_CONTROLE[Quantidade_11],"-")</f>
        <v>0</v>
      </c>
      <c r="W136" s="137">
        <f ca="1">_xlfn.XLOOKUP(G136&amp;$W$2,BS_CONTROLE[CHAVE],BS_CONTROLE[Quantidade_11],"-")</f>
        <v>0</v>
      </c>
    </row>
    <row r="137" spans="1:23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>
        <f ca="1">_xlfn.XLOOKUP(G137&amp;$U$2,BS_CONTROLE[CHAVE],BS_CONTROLE[Quantidade_11],"-")</f>
        <v>0</v>
      </c>
      <c r="V137" s="137">
        <f ca="1">_xlfn.XLOOKUP(G137&amp;$V$2,BS_CONTROLE[CHAVE],BS_CONTROLE[Quantidade_11],"-")</f>
        <v>0</v>
      </c>
      <c r="W137" s="137" t="str">
        <f ca="1">_xlfn.XLOOKUP(G137&amp;$W$2,BS_CONTROLE[CHAVE],BS_CONTROLE[Quantidade_11],"-")</f>
        <v>-</v>
      </c>
    </row>
    <row r="138" spans="1:23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>
        <f ca="1">_xlfn.XLOOKUP(G138&amp;$U$2,BS_CONTROLE[CHAVE],BS_CONTROLE[Quantidade_11],"-")</f>
        <v>0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>
        <f ca="1">_xlfn.XLOOKUP(G139&amp;$U$2,BS_CONTROLE[CHAVE],BS_CONTROLE[Quantidade_11],"-")</f>
        <v>0</v>
      </c>
      <c r="V139" s="137">
        <f ca="1">_xlfn.XLOOKUP(G139&amp;$V$2,BS_CONTROLE[CHAVE],BS_CONTROLE[Quantidade_11],"-")</f>
        <v>0</v>
      </c>
      <c r="W139" s="137">
        <f ca="1">_xlfn.XLOOKUP(G139&amp;$W$2,BS_CONTROLE[CHAVE],BS_CONTROLE[Quantidade_11],"-")</f>
        <v>0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3</v>
      </c>
      <c r="V141" s="137">
        <f ca="1">_xlfn.XLOOKUP(G141&amp;$V$2,BS_CONTROLE[CHAVE],BS_CONTROLE[Quantidade_11],"-")</f>
        <v>0</v>
      </c>
      <c r="W141" s="137">
        <f ca="1">_xlfn.XLOOKUP(G141&amp;$W$2,BS_CONTROLE[CHAVE],BS_CONTROLE[Quantidade_11],"-")</f>
        <v>0</v>
      </c>
    </row>
    <row r="142" spans="1:23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 t="str">
        <f ca="1">_xlfn.XLOOKUP(G143&amp;$U$2,BS_CONTROLE[CHAVE],BS_CONTROLE[Quantidade_11],"-")</f>
        <v>-</v>
      </c>
      <c r="V143" s="137">
        <f ca="1">_xlfn.XLOOKUP(G143&amp;$V$2,BS_CONTROLE[CHAVE],BS_CONTROLE[Quantidade_11],"-")</f>
        <v>1</v>
      </c>
      <c r="W143" s="137">
        <f ca="1">_xlfn.XLOOKUP(G143&amp;$W$2,BS_CONTROLE[CHAVE],BS_CONTROLE[Quantidade_11],"-")</f>
        <v>1248</v>
      </c>
    </row>
    <row r="144" spans="1:23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>
        <f ca="1">_xlfn.XLOOKUP(G144&amp;$U$2,BS_CONTROLE[CHAVE],BS_CONTROLE[Quantidade_11],"-")</f>
        <v>0</v>
      </c>
      <c r="V144" s="137" t="str">
        <f ca="1">_xlfn.XLOOKUP(G144&amp;$V$2,BS_CONTROLE[CHAVE],BS_CONTROLE[Quantidade_11],"-")</f>
        <v>-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>
        <f ca="1">_xlfn.XLOOKUP(G146&amp;$W$2,BS_CONTROLE[CHAVE],BS_CONTROLE[Quantidade_11],"-")</f>
        <v>0</v>
      </c>
    </row>
    <row r="147" spans="1:23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 t="str">
        <f ca="1">_xlfn.XLOOKUP(G147&amp;$U$2,BS_CONTROLE[CHAVE],BS_CONTROLE[Quantidade_11],"-")</f>
        <v>-</v>
      </c>
      <c r="V147" s="137" t="str">
        <f ca="1">_xlfn.XLOOKUP(G147&amp;$V$2,BS_CONTROLE[CHAVE],BS_CONTROLE[Quantidade_11],"-")</f>
        <v>-</v>
      </c>
      <c r="W147" s="137">
        <f ca="1">_xlfn.XLOOKUP(G147&amp;$W$2,BS_CONTROLE[CHAVE],BS_CONTROLE[Quantidade_11],"-")</f>
        <v>1</v>
      </c>
    </row>
    <row r="148" spans="1:23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>
        <f ca="1">_xlfn.XLOOKUP(G148&amp;$W$2,BS_CONTROLE[CHAVE],BS_CONTROLE[Quantidade_11],"-")</f>
        <v>0</v>
      </c>
    </row>
    <row r="149" spans="1:23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>
        <f ca="1">_xlfn.XLOOKUP(G149&amp;$W$2,BS_CONTROLE[CHAVE],BS_CONTROLE[Quantidade_11],"-")</f>
        <v>0</v>
      </c>
    </row>
    <row r="150" spans="1:23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>
        <f ca="1">_xlfn.XLOOKUP(G150&amp;$U$2,BS_CONTROLE[CHAVE],BS_CONTROLE[Quantidade_11],"-")</f>
        <v>1</v>
      </c>
      <c r="V150" s="137">
        <f ca="1">_xlfn.XLOOKUP(G150&amp;$V$2,BS_CONTROLE[CHAVE],BS_CONTROLE[Quantidade_11],"-")</f>
        <v>0</v>
      </c>
      <c r="W150" s="137">
        <f ca="1">_xlfn.XLOOKUP(G150&amp;$W$2,BS_CONTROLE[CHAVE],BS_CONTROLE[Quantidade_11],"-")</f>
        <v>0</v>
      </c>
    </row>
    <row r="151" spans="1:23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>
        <f ca="1">_xlfn.XLOOKUP(G151&amp;$U$2,BS_CONTROLE[CHAVE],BS_CONTROLE[Quantidade_11],"-")</f>
        <v>0</v>
      </c>
      <c r="V151" s="137">
        <f ca="1">_xlfn.XLOOKUP(G151&amp;$V$2,BS_CONTROLE[CHAVE],BS_CONTROLE[Quantidade_11],"-")</f>
        <v>0</v>
      </c>
      <c r="W151" s="137">
        <f ca="1">_xlfn.XLOOKUP(G151&amp;$W$2,BS_CONTROLE[CHAVE],BS_CONTROLE[Quantidade_11],"-")</f>
        <v>0</v>
      </c>
    </row>
    <row r="152" spans="1:23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26</v>
      </c>
      <c r="V152" s="137">
        <f ca="1">_xlfn.XLOOKUP(G152&amp;$V$2,BS_CONTROLE[CHAVE],BS_CONTROLE[Quantidade_11],"-")</f>
        <v>0</v>
      </c>
      <c r="W152" s="137" t="str">
        <f ca="1">_xlfn.XLOOKUP(G152&amp;$W$2,BS_CONTROLE[CHAVE],BS_CONTROLE[Quantidade_11],"-")</f>
        <v>-</v>
      </c>
    </row>
    <row r="153" spans="1:23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>
        <f ca="1">_xlfn.XLOOKUP(G153&amp;$U$2,BS_CONTROLE[CHAVE],BS_CONTROLE[Quantidade_11],"-")</f>
        <v>0</v>
      </c>
      <c r="V153" s="137">
        <f ca="1">_xlfn.XLOOKUP(G153&amp;$V$2,BS_CONTROLE[CHAVE],BS_CONTROLE[Quantidade_11],"-")</f>
        <v>0</v>
      </c>
      <c r="W153" s="137">
        <f ca="1">_xlfn.XLOOKUP(G153&amp;$W$2,BS_CONTROLE[CHAVE],BS_CONTROLE[Quantidade_11],"-")</f>
        <v>511</v>
      </c>
    </row>
    <row r="154" spans="1:23" hidden="1">
      <c r="A154" s="146" t="str">
        <f>IF(SP_SUL!Y157="","*",SP_SUL!Y157)</f>
        <v>*</v>
      </c>
      <c r="B154" s="146" t="str">
        <f>IF(SP_SUL!X157="","*",SP_SUL!X157)</f>
        <v>*</v>
      </c>
      <c r="C154" s="146" t="str">
        <f>IF(SP_SUL!Z157="","*",SP_SUL!Z157)</f>
        <v>*</v>
      </c>
      <c r="D154" s="139" t="str">
        <f>IF(SP_SUL!S157="","*",SP_SUL!S157)</f>
        <v>-</v>
      </c>
      <c r="E154" s="139" t="str">
        <f>IF(SP_SUL!T157="","*",SP_SUL!T157)</f>
        <v>-</v>
      </c>
      <c r="F154" s="145" t="str">
        <f>IF(SP_SUL!B157="","*",SP_SUL!B157)</f>
        <v>*</v>
      </c>
      <c r="G154" s="145" t="str">
        <f>IF(SP_SUL!D157="","*",SP_SUL!D157)</f>
        <v>*</v>
      </c>
      <c r="H154" s="145" t="str">
        <f>IF(SP_SUL!F157="","*",SP_SUL!F157)</f>
        <v>*</v>
      </c>
      <c r="I154" s="145" t="str">
        <f>IF(SP_SUL!H157="","*",SP_SUL!H157)</f>
        <v>*</v>
      </c>
      <c r="J154" s="145" t="str">
        <f>IF(SP_SUL!I157="","*",SP_SUL!I157)</f>
        <v>*</v>
      </c>
      <c r="K154" s="139" t="str">
        <f>IF(SP_SUL!M157="","*",SP_SUL!M157)</f>
        <v>-</v>
      </c>
      <c r="L154" s="139" t="str">
        <f>IF(SP_SUL!N157="","*",SP_SUL!N157)</f>
        <v>-</v>
      </c>
      <c r="M154" s="140" t="str">
        <f>IF(SP_SUL!J157="","*",SP_SUL!J157)</f>
        <v>*</v>
      </c>
      <c r="N154" s="144" t="str">
        <f>IF(SP_SUL!K157="","*",SP_SUL!K157)</f>
        <v>*</v>
      </c>
      <c r="O154" s="144" t="str">
        <f>IF(SP_SUL!L157="","*",SP_SUL!L157)</f>
        <v>*</v>
      </c>
      <c r="P154" s="143" t="str">
        <f>IF(SP_SUL!O157="","*",SP_SUL!O157)</f>
        <v>*</v>
      </c>
      <c r="Q154" s="143" t="str">
        <f>IF(SP_SUL!P157="","*",SP_SUL!P157)</f>
        <v>*</v>
      </c>
      <c r="R154" s="145" t="str">
        <f>IF(SP_SUL!Q157="","*",CONCATENATE(SP_SUL!Q157," ",SP_SUL!R157))</f>
        <v>*</v>
      </c>
      <c r="S154" s="145" t="str">
        <f>IF(SP_SUL!V157="","*",SP_SUL!V157)</f>
        <v>*</v>
      </c>
      <c r="T154" s="145" t="str">
        <f>IF(SP_SUL!W157="","*",SP_SUL!W157)</f>
        <v>*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*</v>
      </c>
      <c r="B155" s="146" t="str">
        <f>IF(SP_SUL!X158="","*",SP_SUL!X158)</f>
        <v>*</v>
      </c>
      <c r="C155" s="146" t="str">
        <f>IF(SP_SUL!Z158="","*",SP_SUL!Z158)</f>
        <v>*</v>
      </c>
      <c r="D155" s="139" t="str">
        <f>IF(SP_SUL!S158="","*",SP_SUL!S158)</f>
        <v>-</v>
      </c>
      <c r="E155" s="139" t="str">
        <f>IF(SP_SUL!T158="","*",SP_SUL!T158)</f>
        <v>-</v>
      </c>
      <c r="F155" s="145" t="str">
        <f>IF(SP_SUL!B158="","*",SP_SUL!B158)</f>
        <v>*</v>
      </c>
      <c r="G155" s="145" t="str">
        <f>IF(SP_SUL!D158="","*",SP_SUL!D158)</f>
        <v>*</v>
      </c>
      <c r="H155" s="145" t="str">
        <f>IF(SP_SUL!F158="","*",SP_SUL!F158)</f>
        <v>*</v>
      </c>
      <c r="I155" s="145" t="str">
        <f>IF(SP_SUL!H158="","*",SP_SUL!H158)</f>
        <v>*</v>
      </c>
      <c r="J155" s="145" t="str">
        <f>IF(SP_SUL!I158="","*",SP_SUL!I158)</f>
        <v>*</v>
      </c>
      <c r="K155" s="139" t="str">
        <f>IF(SP_SUL!M158="","*",SP_SUL!M158)</f>
        <v>-</v>
      </c>
      <c r="L155" s="139" t="str">
        <f>IF(SP_SUL!N158="","*",SP_SUL!N158)</f>
        <v>-</v>
      </c>
      <c r="M155" s="140" t="str">
        <f>IF(SP_SUL!J158="","*",SP_SUL!J158)</f>
        <v>*</v>
      </c>
      <c r="N155" s="144" t="str">
        <f>IF(SP_SUL!K158="","*",SP_SUL!K158)</f>
        <v>*</v>
      </c>
      <c r="O155" s="144" t="str">
        <f>IF(SP_SUL!L158="","*",SP_SUL!L158)</f>
        <v>*</v>
      </c>
      <c r="P155" s="143" t="str">
        <f>IF(SP_SUL!O158="","*",SP_SUL!O158)</f>
        <v>*</v>
      </c>
      <c r="Q155" s="143" t="str">
        <f>IF(SP_SUL!P158="","*",SP_SUL!P158)</f>
        <v>*</v>
      </c>
      <c r="R155" s="145" t="str">
        <f>IF(SP_SUL!Q158="","*",CONCATENATE(SP_SUL!Q158," ",SP_SUL!R158))</f>
        <v>*</v>
      </c>
      <c r="S155" s="145" t="str">
        <f>IF(SP_SUL!V158="","*",SP_SUL!V158)</f>
        <v>*</v>
      </c>
      <c r="T155" s="145" t="str">
        <f>IF(SP_SUL!W158="","*",SP_SUL!W158)</f>
        <v>*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*</v>
      </c>
      <c r="C156" s="146" t="str">
        <f>IF(SP_SUL!Z159="","*",SP_SUL!Z159)</f>
        <v>*</v>
      </c>
      <c r="D156" s="139" t="str">
        <f>IF(SP_SUL!S159="","*",SP_SUL!S159)</f>
        <v>-</v>
      </c>
      <c r="E156" s="139" t="str">
        <f>IF(SP_SUL!T159="","*",SP_SUL!T159)</f>
        <v>-</v>
      </c>
      <c r="F156" s="145" t="str">
        <f>IF(SP_SUL!B159="","*",SP_SUL!B159)</f>
        <v>*</v>
      </c>
      <c r="G156" s="145" t="str">
        <f>IF(SP_SUL!D159="","*",SP_SUL!D159)</f>
        <v>*</v>
      </c>
      <c r="H156" s="145" t="str">
        <f>IF(SP_SUL!F159="","*",SP_SUL!F159)</f>
        <v>*</v>
      </c>
      <c r="I156" s="145" t="str">
        <f>IF(SP_SUL!H159="","*",SP_SUL!H159)</f>
        <v>*</v>
      </c>
      <c r="J156" s="145" t="str">
        <f>IF(SP_SUL!I159="","*",SP_SUL!I159)</f>
        <v>*</v>
      </c>
      <c r="K156" s="139" t="str">
        <f>IF(SP_SUL!M159="","*",SP_SUL!M159)</f>
        <v>-</v>
      </c>
      <c r="L156" s="139" t="str">
        <f>IF(SP_SUL!N159="","*",SP_SUL!N159)</f>
        <v>-</v>
      </c>
      <c r="M156" s="140" t="str">
        <f>IF(SP_SUL!J159="","*",SP_SUL!J159)</f>
        <v>*</v>
      </c>
      <c r="N156" s="144" t="str">
        <f>IF(SP_SUL!K159="","*",SP_SUL!K159)</f>
        <v>*</v>
      </c>
      <c r="O156" s="144" t="str">
        <f>IF(SP_SUL!L159="","*",SP_SUL!L159)</f>
        <v>*</v>
      </c>
      <c r="P156" s="143" t="str">
        <f>IF(SP_SUL!O159="","*",SP_SUL!O159)</f>
        <v>*</v>
      </c>
      <c r="Q156" s="143" t="str">
        <f>IF(SP_SUL!P159="","*",SP_SUL!P159)</f>
        <v>*</v>
      </c>
      <c r="R156" s="145" t="str">
        <f>IF(SP_SUL!Q159="","*",CONCATENATE(SP_SUL!Q159," ",SP_SUL!R159))</f>
        <v>*</v>
      </c>
      <c r="S156" s="145" t="str">
        <f>IF(SP_SUL!V159="","*",SP_SUL!V159)</f>
        <v>*</v>
      </c>
      <c r="T156" s="145" t="str">
        <f>IF(SP_SUL!W159="","*",SP_SUL!W159)</f>
        <v>*</v>
      </c>
      <c r="U156" s="137" t="str">
        <f ca="1">_xlfn.XLOOKUP(G156&amp;$U$2,BS_CONTROLE[CHAVE],BS_CONTROLE[Quantidade_11],"-")</f>
        <v>-</v>
      </c>
      <c r="V156" s="137" t="str">
        <f ca="1">_xlfn.XLOOKUP(G156&amp;$V$2,BS_CONTROLE[CHAVE],BS_CONTROLE[Quantidade_11],"-")</f>
        <v>-</v>
      </c>
      <c r="W156" s="137" t="str">
        <f ca="1">_xlfn.XLOOKUP(G156&amp;$W$2,BS_CONTROLE[CHAVE],BS_CONTROLE[Quantidade_11],"-")</f>
        <v>-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*</v>
      </c>
      <c r="B159" s="146" t="str">
        <f>IF(SP_SUL!X162="","*",SP_SUL!X162)</f>
        <v>*</v>
      </c>
      <c r="C159" s="146" t="str">
        <f>IF(SP_SUL!Z162="","*",SP_SUL!Z162)</f>
        <v>*</v>
      </c>
      <c r="D159" s="139" t="str">
        <f>IF(SP_SUL!S162="","*",SP_SUL!S162)</f>
        <v>-</v>
      </c>
      <c r="E159" s="139" t="str">
        <f>IF(SP_SUL!T162="","*",SP_SUL!T162)</f>
        <v>-</v>
      </c>
      <c r="F159" s="145" t="str">
        <f>IF(SP_SUL!B162="","*",SP_SUL!B162)</f>
        <v>*</v>
      </c>
      <c r="G159" s="145" t="str">
        <f>IF(SP_SUL!D162="","*",SP_SUL!D162)</f>
        <v>*</v>
      </c>
      <c r="H159" s="145" t="str">
        <f>IF(SP_SUL!F162="","*",SP_SUL!F162)</f>
        <v>*</v>
      </c>
      <c r="I159" s="145" t="str">
        <f>IF(SP_SUL!H162="","*",SP_SUL!H162)</f>
        <v>*</v>
      </c>
      <c r="J159" s="145" t="str">
        <f>IF(SP_SUL!I162="","*",SP_SUL!I162)</f>
        <v>*</v>
      </c>
      <c r="K159" s="139" t="str">
        <f>IF(SP_SUL!M162="","*",SP_SUL!M162)</f>
        <v>-</v>
      </c>
      <c r="L159" s="139" t="str">
        <f>IF(SP_SUL!N162="","*",SP_SUL!N162)</f>
        <v>-</v>
      </c>
      <c r="M159" s="140" t="str">
        <f>IF(SP_SUL!J162="","*",SP_SUL!J162)</f>
        <v>*</v>
      </c>
      <c r="N159" s="144" t="str">
        <f>IF(SP_SUL!K162="","*",SP_SUL!K162)</f>
        <v>*</v>
      </c>
      <c r="O159" s="144" t="str">
        <f>IF(SP_SUL!L162="","*",SP_SUL!L162)</f>
        <v>*</v>
      </c>
      <c r="P159" s="143" t="str">
        <f>IF(SP_SUL!O162="","*",SP_SUL!O162)</f>
        <v>*</v>
      </c>
      <c r="Q159" s="143" t="str">
        <f>IF(SP_SUL!P162="","*",SP_SUL!P162)</f>
        <v>*</v>
      </c>
      <c r="R159" s="145" t="str">
        <f>IF(SP_SUL!Q162="","*",CONCATENATE(SP_SUL!Q162," ",SP_SUL!R162))</f>
        <v>*</v>
      </c>
      <c r="S159" s="145" t="str">
        <f>IF(SP_SUL!V162="","*",SP_SUL!V162)</f>
        <v>*</v>
      </c>
      <c r="T159" s="145" t="str">
        <f>IF(SP_SUL!W162="","*",SP_SUL!W162)</f>
        <v>*</v>
      </c>
      <c r="U159" s="137" t="str">
        <f ca="1">_xlfn.XLOOKUP(G159&amp;$U$2,BS_CONTROLE[CHAVE],BS_CONTROLE[Quantidade_11],"-")</f>
        <v>-</v>
      </c>
      <c r="V159" s="137" t="str">
        <f ca="1">_xlfn.XLOOKUP(G159&amp;$V$2,BS_CONTROLE[CHAVE],BS_CONTROLE[Quantidade_11],"-")</f>
        <v>-</v>
      </c>
      <c r="W159" s="137" t="str">
        <f ca="1">_xlfn.XLOOKUP(G159&amp;$W$2,BS_CONTROLE[CHAVE],BS_CONTROLE[Quantidade_11],"-")</f>
        <v>-</v>
      </c>
    </row>
    <row r="160" spans="1:23" hidden="1">
      <c r="A160" s="146" t="str">
        <f>IF(SP_SUL!Y163="","*",SP_SUL!Y163)</f>
        <v>*</v>
      </c>
      <c r="B160" s="146" t="str">
        <f>IF(SP_SUL!X163="","*",SP_SUL!X163)</f>
        <v>*</v>
      </c>
      <c r="C160" s="146" t="str">
        <f>IF(SP_SUL!Z163="","*",SP_SUL!Z163)</f>
        <v>*</v>
      </c>
      <c r="D160" s="139" t="str">
        <f>IF(SP_SUL!S163="","*",SP_SUL!S163)</f>
        <v>-</v>
      </c>
      <c r="E160" s="139" t="str">
        <f>IF(SP_SUL!T163="","*",SP_SUL!T163)</f>
        <v>-</v>
      </c>
      <c r="F160" s="145" t="str">
        <f>IF(SP_SUL!B163="","*",SP_SUL!B163)</f>
        <v>*</v>
      </c>
      <c r="G160" s="145" t="str">
        <f>IF(SP_SUL!D163="","*",SP_SUL!D163)</f>
        <v>*</v>
      </c>
      <c r="H160" s="145" t="str">
        <f>IF(SP_SUL!F163="","*",SP_SUL!F163)</f>
        <v>*</v>
      </c>
      <c r="I160" s="145" t="str">
        <f>IF(SP_SUL!H163="","*",SP_SUL!H163)</f>
        <v>*</v>
      </c>
      <c r="J160" s="145" t="str">
        <f>IF(SP_SUL!I163="","*",SP_SUL!I163)</f>
        <v>*</v>
      </c>
      <c r="K160" s="139" t="str">
        <f>IF(SP_SUL!M163="","*",SP_SUL!M163)</f>
        <v>-</v>
      </c>
      <c r="L160" s="139" t="str">
        <f>IF(SP_SUL!N163="","*",SP_SUL!N163)</f>
        <v>-</v>
      </c>
      <c r="M160" s="140" t="str">
        <f>IF(SP_SUL!J163="","*",SP_SUL!J163)</f>
        <v>*</v>
      </c>
      <c r="N160" s="144" t="str">
        <f>IF(SP_SUL!K163="","*",SP_SUL!K163)</f>
        <v>*</v>
      </c>
      <c r="O160" s="144" t="str">
        <f>IF(SP_SUL!L163="","*",SP_SUL!L163)</f>
        <v>*</v>
      </c>
      <c r="P160" s="143" t="str">
        <f>IF(SP_SUL!O163="","*",SP_SUL!O163)</f>
        <v>*</v>
      </c>
      <c r="Q160" s="143" t="str">
        <f>IF(SP_SUL!P163="","*",SP_SUL!P163)</f>
        <v>*</v>
      </c>
      <c r="R160" s="145" t="str">
        <f>IF(SP_SUL!Q163="","*",CONCATENATE(SP_SUL!Q163," ",SP_SUL!R163))</f>
        <v>*</v>
      </c>
      <c r="S160" s="145" t="str">
        <f>IF(SP_SUL!V163="","*",SP_SUL!V163)</f>
        <v>*</v>
      </c>
      <c r="T160" s="145" t="str">
        <f>IF(SP_SUL!W163="","*",SP_SUL!W163)</f>
        <v>*</v>
      </c>
      <c r="U160" s="137" t="str">
        <f ca="1">_xlfn.XLOOKUP(G160&amp;$U$2,BS_CONTROLE[CHAVE],BS_CONTROLE[Quantidade_11],"-")</f>
        <v>-</v>
      </c>
      <c r="V160" s="137" t="str">
        <f ca="1">_xlfn.XLOOKUP(G160&amp;$V$2,BS_CONTROLE[CHAVE],BS_CONTROLE[Quantidade_11],"-")</f>
        <v>-</v>
      </c>
      <c r="W160" s="137" t="str">
        <f ca="1">_xlfn.XLOOKUP(G160&amp;$W$2,BS_CONTROLE[CHAVE],BS_CONTROLE[Quantidade_11],"-")</f>
        <v>-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*</v>
      </c>
      <c r="B162" s="146" t="str">
        <f>IF(SP_SUL!X165="","*",SP_SUL!X165)</f>
        <v>*</v>
      </c>
      <c r="C162" s="146" t="str">
        <f>IF(SP_SUL!Z165="","*",SP_SUL!Z165)</f>
        <v>*</v>
      </c>
      <c r="D162" s="139" t="str">
        <f>IF(SP_SUL!S165="","*",SP_SUL!S165)</f>
        <v>-</v>
      </c>
      <c r="E162" s="139" t="str">
        <f>IF(SP_SUL!T165="","*",SP_SUL!T165)</f>
        <v>-</v>
      </c>
      <c r="F162" s="145" t="str">
        <f>IF(SP_SUL!B165="","*",SP_SUL!B165)</f>
        <v>*</v>
      </c>
      <c r="G162" s="145" t="str">
        <f>IF(SP_SUL!D165="","*",SP_SUL!D165)</f>
        <v>*</v>
      </c>
      <c r="H162" s="145" t="str">
        <f>IF(SP_SUL!F165="","*",SP_SUL!F165)</f>
        <v>*</v>
      </c>
      <c r="I162" s="145" t="str">
        <f>IF(SP_SUL!H165="","*",SP_SUL!H165)</f>
        <v>*</v>
      </c>
      <c r="J162" s="145" t="str">
        <f>IF(SP_SUL!I165="","*",SP_SUL!I165)</f>
        <v>*</v>
      </c>
      <c r="K162" s="139" t="str">
        <f>IF(SP_SUL!M165="","*",SP_SUL!M165)</f>
        <v>-</v>
      </c>
      <c r="L162" s="139" t="str">
        <f>IF(SP_SUL!N165="","*",SP_SUL!N165)</f>
        <v>-</v>
      </c>
      <c r="M162" s="140" t="str">
        <f>IF(SP_SUL!J165="","*",SP_SUL!J165)</f>
        <v>*</v>
      </c>
      <c r="N162" s="144" t="str">
        <f>IF(SP_SUL!K165="","*",SP_SUL!K165)</f>
        <v>*</v>
      </c>
      <c r="O162" s="144" t="str">
        <f>IF(SP_SUL!L165="","*",SP_SUL!L165)</f>
        <v>*</v>
      </c>
      <c r="P162" s="143" t="str">
        <f>IF(SP_SUL!O165="","*",SP_SUL!O165)</f>
        <v>*</v>
      </c>
      <c r="Q162" s="143" t="str">
        <f>IF(SP_SUL!P165="","*",SP_SUL!P165)</f>
        <v>*</v>
      </c>
      <c r="R162" s="145" t="str">
        <f>IF(SP_SUL!Q165="","*",CONCATENATE(SP_SUL!Q165," ",SP_SUL!R165))</f>
        <v>*</v>
      </c>
      <c r="S162" s="145" t="str">
        <f>IF(SP_SUL!V165="","*",SP_SUL!V165)</f>
        <v>*</v>
      </c>
      <c r="T162" s="145" t="str">
        <f>IF(SP_SUL!W165="","*",SP_SUL!W165)</f>
        <v>*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*</v>
      </c>
      <c r="B164" s="146" t="str">
        <f>IF(SP_SUL!X167="","*",SP_SUL!X167)</f>
        <v>*</v>
      </c>
      <c r="C164" s="146" t="str">
        <f>IF(SP_SUL!Z167="","*",SP_SUL!Z167)</f>
        <v>*</v>
      </c>
      <c r="D164" s="139" t="str">
        <f>IF(SP_SUL!S167="","*",SP_SUL!S167)</f>
        <v>-</v>
      </c>
      <c r="E164" s="139" t="str">
        <f>IF(SP_SUL!T167="","*",SP_SUL!T167)</f>
        <v>-</v>
      </c>
      <c r="F164" s="145" t="str">
        <f>IF(SP_SUL!B167="","*",SP_SUL!B167)</f>
        <v>*</v>
      </c>
      <c r="G164" s="145" t="str">
        <f>IF(SP_SUL!D167="","*",SP_SUL!D167)</f>
        <v>*</v>
      </c>
      <c r="H164" s="145" t="str">
        <f>IF(SP_SUL!F167="","*",SP_SUL!F167)</f>
        <v>*</v>
      </c>
      <c r="I164" s="145" t="str">
        <f>IF(SP_SUL!H167="","*",SP_SUL!H167)</f>
        <v>*</v>
      </c>
      <c r="J164" s="145" t="str">
        <f>IF(SP_SUL!I167="","*",SP_SUL!I167)</f>
        <v>*</v>
      </c>
      <c r="K164" s="139" t="str">
        <f>IF(SP_SUL!M167="","*",SP_SUL!M167)</f>
        <v>-</v>
      </c>
      <c r="L164" s="139" t="str">
        <f>IF(SP_SUL!N167="","*",SP_SUL!N167)</f>
        <v>-</v>
      </c>
      <c r="M164" s="140" t="str">
        <f>IF(SP_SUL!J167="","*",SP_SUL!J167)</f>
        <v>*</v>
      </c>
      <c r="N164" s="144" t="str">
        <f>IF(SP_SUL!K167="","*",SP_SUL!K167)</f>
        <v>*</v>
      </c>
      <c r="O164" s="144" t="str">
        <f>IF(SP_SUL!L167="","*",SP_SUL!L167)</f>
        <v>*</v>
      </c>
      <c r="P164" s="143" t="str">
        <f>IF(SP_SUL!O167="","*",SP_SUL!O167)</f>
        <v>*</v>
      </c>
      <c r="Q164" s="143" t="str">
        <f>IF(SP_SUL!P167="","*",SP_SUL!P167)</f>
        <v>*</v>
      </c>
      <c r="R164" s="145" t="str">
        <f>IF(SP_SUL!Q167="","*",CONCATENATE(SP_SUL!Q167," ",SP_SUL!R167))</f>
        <v>*</v>
      </c>
      <c r="S164" s="145" t="str">
        <f>IF(SP_SUL!V167="","*",SP_SUL!V167)</f>
        <v>*</v>
      </c>
      <c r="T164" s="145" t="str">
        <f>IF(SP_SUL!W167="","*",SP_SUL!W167)</f>
        <v>*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*</v>
      </c>
      <c r="B165" s="146" t="str">
        <f>IF(SP_SUL!X168="","*",SP_SUL!X168)</f>
        <v>*</v>
      </c>
      <c r="C165" s="146" t="str">
        <f>IF(SP_SUL!Z168="","*",SP_SUL!Z168)</f>
        <v>*</v>
      </c>
      <c r="D165" s="139" t="str">
        <f>IF(SP_SUL!S168="","*",SP_SUL!S168)</f>
        <v>-</v>
      </c>
      <c r="E165" s="139" t="str">
        <f>IF(SP_SUL!T168="","*",SP_SUL!T168)</f>
        <v>-</v>
      </c>
      <c r="F165" s="145" t="str">
        <f>IF(SP_SUL!B168="","*",SP_SUL!B168)</f>
        <v>*</v>
      </c>
      <c r="G165" s="145" t="str">
        <f>IF(SP_SUL!D168="","*",SP_SUL!D168)</f>
        <v>*</v>
      </c>
      <c r="H165" s="145" t="str">
        <f>IF(SP_SUL!F168="","*",SP_SUL!F168)</f>
        <v>*</v>
      </c>
      <c r="I165" s="145" t="str">
        <f>IF(SP_SUL!H168="","*",SP_SUL!H168)</f>
        <v>*</v>
      </c>
      <c r="J165" s="145" t="str">
        <f>IF(SP_SUL!I168="","*",SP_SUL!I168)</f>
        <v>*</v>
      </c>
      <c r="K165" s="139" t="str">
        <f>IF(SP_SUL!M168="","*",SP_SUL!M168)</f>
        <v>-</v>
      </c>
      <c r="L165" s="139" t="str">
        <f>IF(SP_SUL!N168="","*",SP_SUL!N168)</f>
        <v>-</v>
      </c>
      <c r="M165" s="140" t="str">
        <f>IF(SP_SUL!J168="","*",SP_SUL!J168)</f>
        <v>*</v>
      </c>
      <c r="N165" s="144" t="str">
        <f>IF(SP_SUL!K168="","*",SP_SUL!K168)</f>
        <v>*</v>
      </c>
      <c r="O165" s="144" t="str">
        <f>IF(SP_SUL!L168="","*",SP_SUL!L168)</f>
        <v>*</v>
      </c>
      <c r="P165" s="143" t="str">
        <f>IF(SP_SUL!O168="","*",SP_SUL!O168)</f>
        <v>*</v>
      </c>
      <c r="Q165" s="143" t="str">
        <f>IF(SP_SUL!P168="","*",SP_SUL!P168)</f>
        <v>*</v>
      </c>
      <c r="R165" s="145" t="str">
        <f>IF(SP_SUL!Q168="","*",CONCATENATE(SP_SUL!Q168," ",SP_SUL!R168))</f>
        <v>*</v>
      </c>
      <c r="S165" s="145" t="str">
        <f>IF(SP_SUL!V168="","*",SP_SUL!V168)</f>
        <v>*</v>
      </c>
      <c r="T165" s="145" t="str">
        <f>IF(SP_SUL!W168="","*",SP_SUL!W168)</f>
        <v>*</v>
      </c>
      <c r="U165" s="137" t="str">
        <f ca="1">_xlfn.XLOOKUP(G165&amp;$U$2,BS_CONTROLE[CHAVE],BS_CONTROLE[Quantidade_11],"-")</f>
        <v>-</v>
      </c>
      <c r="V165" s="137" t="str">
        <f ca="1">_xlfn.XLOOKUP(G165&amp;$V$2,BS_CONTROLE[CHAVE],BS_CONTROLE[Quantidade_11],"-")</f>
        <v>-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*</v>
      </c>
      <c r="B170" s="146" t="str">
        <f>IF(SP_SUL!X173="","*",SP_SUL!X173)</f>
        <v>*</v>
      </c>
      <c r="C170" s="146" t="str">
        <f>IF(SP_SUL!Z173="","*",SP_SUL!Z173)</f>
        <v>*</v>
      </c>
      <c r="D170" s="139" t="str">
        <f>IF(SP_SUL!S173="","*",SP_SUL!S173)</f>
        <v>-</v>
      </c>
      <c r="E170" s="139" t="str">
        <f>IF(SP_SUL!T173="","*",SP_SUL!T173)</f>
        <v>-</v>
      </c>
      <c r="F170" s="145" t="str">
        <f>IF(SP_SUL!B173="","*",SP_SUL!B173)</f>
        <v>*</v>
      </c>
      <c r="G170" s="145" t="str">
        <f>IF(SP_SUL!D173="","*",SP_SUL!D173)</f>
        <v>*</v>
      </c>
      <c r="H170" s="145" t="str">
        <f>IF(SP_SUL!F173="","*",SP_SUL!F173)</f>
        <v>*</v>
      </c>
      <c r="I170" s="145" t="str">
        <f>IF(SP_SUL!H173="","*",SP_SUL!H173)</f>
        <v>*</v>
      </c>
      <c r="J170" s="145" t="str">
        <f>IF(SP_SUL!I173="","*",SP_SUL!I173)</f>
        <v>*</v>
      </c>
      <c r="K170" s="139" t="str">
        <f>IF(SP_SUL!M173="","*",SP_SUL!M173)</f>
        <v>-</v>
      </c>
      <c r="L170" s="139" t="str">
        <f>IF(SP_SUL!N173="","*",SP_SUL!N173)</f>
        <v>-</v>
      </c>
      <c r="M170" s="140" t="str">
        <f>IF(SP_SUL!J173="","*",SP_SUL!J173)</f>
        <v>*</v>
      </c>
      <c r="N170" s="144" t="str">
        <f>IF(SP_SUL!K173="","*",SP_SUL!K173)</f>
        <v>*</v>
      </c>
      <c r="O170" s="144" t="str">
        <f>IF(SP_SUL!L173="","*",SP_SUL!L173)</f>
        <v>*</v>
      </c>
      <c r="P170" s="143" t="str">
        <f>IF(SP_SUL!O173="","*",SP_SUL!O173)</f>
        <v>*</v>
      </c>
      <c r="Q170" s="143" t="str">
        <f>IF(SP_SUL!P173="","*",SP_SUL!P173)</f>
        <v>*</v>
      </c>
      <c r="R170" s="145" t="str">
        <f>IF(SP_SUL!Q173="","*",CONCATENATE(SP_SUL!Q173," ",SP_SUL!R173))</f>
        <v>*</v>
      </c>
      <c r="S170" s="145" t="str">
        <f>IF(SP_SUL!V173="","*",SP_SUL!V173)</f>
        <v>*</v>
      </c>
      <c r="T170" s="145" t="str">
        <f>IF(SP_SUL!W173="","*",SP_SUL!W173)</f>
        <v>*</v>
      </c>
      <c r="U170" s="137" t="str">
        <f ca="1">_xlfn.XLOOKUP(G170&amp;$U$2,BS_CONTROLE[CHAVE],BS_CONTROLE[Quantidade_11],"-")</f>
        <v>-</v>
      </c>
      <c r="V170" s="137" t="str">
        <f ca="1">_xlfn.XLOOKUP(G170&amp;$V$2,BS_CONTROLE[CHAVE],BS_CONTROLE[Quantidade_11],"-")</f>
        <v>-</v>
      </c>
      <c r="W170" s="137" t="str">
        <f ca="1">_xlfn.XLOOKUP(G170&amp;$W$2,BS_CONTROLE[CHAVE],BS_CONTROLE[Quantidade_11],"-")</f>
        <v>-</v>
      </c>
    </row>
    <row r="171" spans="1:23" hidden="1">
      <c r="A171" s="146" t="str">
        <f>IF(SP_SUL!Y174="","*",SP_SUL!Y174)</f>
        <v>*</v>
      </c>
      <c r="B171" s="146" t="str">
        <f>IF(SP_SUL!X174="","*",SP_SUL!X174)</f>
        <v>*</v>
      </c>
      <c r="C171" s="146" t="str">
        <f>IF(SP_SUL!Z174="","*",SP_SUL!Z174)</f>
        <v>*</v>
      </c>
      <c r="D171" s="139" t="str">
        <f>IF(SP_SUL!S174="","*",SP_SUL!S174)</f>
        <v>-</v>
      </c>
      <c r="E171" s="139" t="str">
        <f>IF(SP_SUL!T174="","*",SP_SUL!T174)</f>
        <v>-</v>
      </c>
      <c r="F171" s="145" t="str">
        <f>IF(SP_SUL!B174="","*",SP_SUL!B174)</f>
        <v>*</v>
      </c>
      <c r="G171" s="145" t="str">
        <f>IF(SP_SUL!D174="","*",SP_SUL!D174)</f>
        <v>*</v>
      </c>
      <c r="H171" s="145" t="str">
        <f>IF(SP_SUL!F174="","*",SP_SUL!F174)</f>
        <v>*</v>
      </c>
      <c r="I171" s="145" t="str">
        <f>IF(SP_SUL!H174="","*",SP_SUL!H174)</f>
        <v>*</v>
      </c>
      <c r="J171" s="145" t="str">
        <f>IF(SP_SUL!I174="","*",SP_SUL!I174)</f>
        <v>*</v>
      </c>
      <c r="K171" s="139" t="str">
        <f>IF(SP_SUL!M174="","*",SP_SUL!M174)</f>
        <v>-</v>
      </c>
      <c r="L171" s="139" t="str">
        <f>IF(SP_SUL!N174="","*",SP_SUL!N174)</f>
        <v>-</v>
      </c>
      <c r="M171" s="140" t="str">
        <f>IF(SP_SUL!J174="","*",SP_SUL!J174)</f>
        <v>*</v>
      </c>
      <c r="N171" s="144" t="str">
        <f>IF(SP_SUL!K174="","*",SP_SUL!K174)</f>
        <v>*</v>
      </c>
      <c r="O171" s="144" t="str">
        <f>IF(SP_SUL!L174="","*",SP_SUL!L174)</f>
        <v>*</v>
      </c>
      <c r="P171" s="143" t="str">
        <f>IF(SP_SUL!O174="","*",SP_SUL!O174)</f>
        <v>*</v>
      </c>
      <c r="Q171" s="143" t="str">
        <f>IF(SP_SUL!P174="","*",SP_SUL!P174)</f>
        <v>*</v>
      </c>
      <c r="R171" s="145" t="str">
        <f>IF(SP_SUL!Q174="","*",CONCATENATE(SP_SUL!Q174," ",SP_SUL!R174))</f>
        <v>*</v>
      </c>
      <c r="S171" s="145" t="str">
        <f>IF(SP_SUL!V174="","*",SP_SUL!V174)</f>
        <v>*</v>
      </c>
      <c r="T171" s="145" t="str">
        <f>IF(SP_SUL!W174="","*",SP_SUL!W174)</f>
        <v>*</v>
      </c>
      <c r="U171" s="137" t="str">
        <f ca="1">_xlfn.XLOOKUP(G171&amp;$U$2,BS_CONTROLE[CHAVE],BS_CONTROLE[Quantidade_11],"-")</f>
        <v>-</v>
      </c>
      <c r="V171" s="137" t="str">
        <f ca="1">_xlfn.XLOOKUP(G171&amp;$V$2,BS_CONTROLE[CHAVE],BS_CONTROLE[Quantidade_11],"-")</f>
        <v>-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IF(SP_SUL!Y175="","*",SP_SUL!Y175)</f>
        <v>*</v>
      </c>
      <c r="B172" s="146" t="str">
        <f>IF(SP_SUL!X175="","*",SP_SUL!X175)</f>
        <v>*</v>
      </c>
      <c r="C172" s="146" t="str">
        <f>IF(SP_SUL!Z175="","*",SP_SUL!Z175)</f>
        <v>*</v>
      </c>
      <c r="D172" s="139" t="str">
        <f>IF(SP_SUL!S175="","*",SP_SUL!S175)</f>
        <v>-</v>
      </c>
      <c r="E172" s="139" t="str">
        <f>IF(SP_SUL!T175="","*",SP_SUL!T175)</f>
        <v>-</v>
      </c>
      <c r="F172" s="145" t="str">
        <f>IF(SP_SUL!B175="","*",SP_SUL!B175)</f>
        <v>*</v>
      </c>
      <c r="G172" s="145" t="str">
        <f>IF(SP_SUL!D175="","*",SP_SUL!D175)</f>
        <v>*</v>
      </c>
      <c r="H172" s="145" t="str">
        <f>IF(SP_SUL!F175="","*",SP_SUL!F175)</f>
        <v>*</v>
      </c>
      <c r="I172" s="145" t="str">
        <f>IF(SP_SUL!H175="","*",SP_SUL!H175)</f>
        <v>*</v>
      </c>
      <c r="J172" s="145" t="str">
        <f>IF(SP_SUL!I175="","*",SP_SUL!I175)</f>
        <v>*</v>
      </c>
      <c r="K172" s="139" t="str">
        <f>IF(SP_SUL!M175="","*",SP_SUL!M175)</f>
        <v>-</v>
      </c>
      <c r="L172" s="139" t="str">
        <f>IF(SP_SUL!N175="","*",SP_SUL!N175)</f>
        <v>-</v>
      </c>
      <c r="M172" s="140" t="str">
        <f>IF(SP_SUL!J175="","*",SP_SUL!J175)</f>
        <v>*</v>
      </c>
      <c r="N172" s="144" t="str">
        <f>IF(SP_SUL!K175="","*",SP_SUL!K175)</f>
        <v>*</v>
      </c>
      <c r="O172" s="144" t="str">
        <f>IF(SP_SUL!L175="","*",SP_SUL!L175)</f>
        <v>*</v>
      </c>
      <c r="P172" s="143" t="str">
        <f>IF(SP_SUL!O175="","*",SP_SUL!O175)</f>
        <v>*</v>
      </c>
      <c r="Q172" s="143" t="str">
        <f>IF(SP_SUL!P175="","*",SP_SUL!P175)</f>
        <v>*</v>
      </c>
      <c r="R172" s="145" t="str">
        <f>IF(SP_SUL!Q175="","*",CONCATENATE(SP_SUL!Q175," ",SP_SUL!R175))</f>
        <v>*</v>
      </c>
      <c r="S172" s="145" t="str">
        <f>IF(SP_SUL!V175="","*",SP_SUL!V175)</f>
        <v>*</v>
      </c>
      <c r="T172" s="145" t="str">
        <f>IF(SP_SUL!W175="","*",SP_SUL!W175)</f>
        <v>*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*</v>
      </c>
      <c r="B173" s="146" t="str">
        <f>IF(SP_SUL!X176="","*",SP_SUL!X176)</f>
        <v>*</v>
      </c>
      <c r="C173" s="146" t="str">
        <f>IF(SP_SUL!Z176="","*",SP_SUL!Z176)</f>
        <v>*</v>
      </c>
      <c r="D173" s="139" t="str">
        <f>IF(SP_SUL!S176="","*",SP_SUL!S176)</f>
        <v>-</v>
      </c>
      <c r="E173" s="139" t="str">
        <f>IF(SP_SUL!T176="","*",SP_SUL!T176)</f>
        <v>-</v>
      </c>
      <c r="F173" s="145" t="str">
        <f>IF(SP_SUL!B176="","*",SP_SUL!B176)</f>
        <v>*</v>
      </c>
      <c r="G173" s="145" t="str">
        <f>IF(SP_SUL!D176="","*",SP_SUL!D176)</f>
        <v>*</v>
      </c>
      <c r="H173" s="145" t="str">
        <f>IF(SP_SUL!F176="","*",SP_SUL!F176)</f>
        <v>*</v>
      </c>
      <c r="I173" s="145" t="str">
        <f>IF(SP_SUL!H176="","*",SP_SUL!H176)</f>
        <v>*</v>
      </c>
      <c r="J173" s="145" t="str">
        <f>IF(SP_SUL!I176="","*",SP_SUL!I176)</f>
        <v>*</v>
      </c>
      <c r="K173" s="139" t="str">
        <f>IF(SP_SUL!M176="","*",SP_SUL!M176)</f>
        <v>-</v>
      </c>
      <c r="L173" s="139" t="str">
        <f>IF(SP_SUL!N176="","*",SP_SUL!N176)</f>
        <v>-</v>
      </c>
      <c r="M173" s="140" t="str">
        <f>IF(SP_SUL!J176="","*",SP_SUL!J176)</f>
        <v>*</v>
      </c>
      <c r="N173" s="144" t="str">
        <f>IF(SP_SUL!K176="","*",SP_SUL!K176)</f>
        <v>*</v>
      </c>
      <c r="O173" s="144" t="str">
        <f>IF(SP_SUL!L176="","*",SP_SUL!L176)</f>
        <v>*</v>
      </c>
      <c r="P173" s="143" t="str">
        <f>IF(SP_SUL!O176="","*",SP_SUL!O176)</f>
        <v>*</v>
      </c>
      <c r="Q173" s="143" t="str">
        <f>IF(SP_SUL!P176="","*",SP_SUL!P176)</f>
        <v>*</v>
      </c>
      <c r="R173" s="145" t="str">
        <f>IF(SP_SUL!Q176="","*",CONCATENATE(SP_SUL!Q176," ",SP_SUL!R176))</f>
        <v>*</v>
      </c>
      <c r="S173" s="145" t="str">
        <f>IF(SP_SUL!V176="","*",SP_SUL!V176)</f>
        <v>*</v>
      </c>
      <c r="T173" s="145" t="str">
        <f>IF(SP_SUL!W176="","*",SP_SUL!W176)</f>
        <v>*</v>
      </c>
      <c r="U173" s="137" t="str">
        <f ca="1">_xlfn.XLOOKUP(G173&amp;$U$2,BS_CONTROLE[CHAVE],BS_CONTROLE[Quantidade_11],"-")</f>
        <v>-</v>
      </c>
      <c r="V173" s="137" t="str">
        <f ca="1">_xlfn.XLOOKUP(G173&amp;$V$2,BS_CONTROLE[CHAVE],BS_CONTROLE[Quantidade_11],"-")</f>
        <v>-</v>
      </c>
      <c r="W173" s="137" t="str">
        <f ca="1">_xlfn.XLOOKUP(G173&amp;$W$2,BS_CONTROLE[CHAVE],BS_CONTROLE[Quantidade_11],"-")</f>
        <v>-</v>
      </c>
    </row>
    <row r="174" spans="1:23" hidden="1">
      <c r="A174" s="146" t="str">
        <f>IF(SP_SUL!Y177="","*",SP_SUL!Y177)</f>
        <v>*</v>
      </c>
      <c r="B174" s="146" t="str">
        <f>IF(SP_SUL!X177="","*",SP_SUL!X177)</f>
        <v>*</v>
      </c>
      <c r="C174" s="146" t="str">
        <f>IF(SP_SUL!Z177="","*",SP_SUL!Z177)</f>
        <v>*</v>
      </c>
      <c r="D174" s="139" t="str">
        <f>IF(SP_SUL!S177="","*",SP_SUL!S177)</f>
        <v>-</v>
      </c>
      <c r="E174" s="139" t="str">
        <f>IF(SP_SUL!T177="","*",SP_SUL!T177)</f>
        <v>-</v>
      </c>
      <c r="F174" s="145" t="str">
        <f>IF(SP_SUL!B177="","*",SP_SUL!B177)</f>
        <v>*</v>
      </c>
      <c r="G174" s="145" t="str">
        <f>IF(SP_SUL!D177="","*",SP_SUL!D177)</f>
        <v>*</v>
      </c>
      <c r="H174" s="145" t="str">
        <f>IF(SP_SUL!F177="","*",SP_SUL!F177)</f>
        <v>*</v>
      </c>
      <c r="I174" s="145" t="str">
        <f>IF(SP_SUL!H177="","*",SP_SUL!H177)</f>
        <v>*</v>
      </c>
      <c r="J174" s="145" t="str">
        <f>IF(SP_SUL!I177="","*",SP_SUL!I177)</f>
        <v>*</v>
      </c>
      <c r="K174" s="139" t="str">
        <f>IF(SP_SUL!M177="","*",SP_SUL!M177)</f>
        <v>-</v>
      </c>
      <c r="L174" s="139" t="str">
        <f>IF(SP_SUL!N177="","*",SP_SUL!N177)</f>
        <v>-</v>
      </c>
      <c r="M174" s="140" t="str">
        <f>IF(SP_SUL!J177="","*",SP_SUL!J177)</f>
        <v>*</v>
      </c>
      <c r="N174" s="144" t="str">
        <f>IF(SP_SUL!K177="","*",SP_SUL!K177)</f>
        <v>*</v>
      </c>
      <c r="O174" s="144" t="str">
        <f>IF(SP_SUL!L177="","*",SP_SUL!L177)</f>
        <v>*</v>
      </c>
      <c r="P174" s="143" t="str">
        <f>IF(SP_SUL!O177="","*",SP_SUL!O177)</f>
        <v>*</v>
      </c>
      <c r="Q174" s="143" t="str">
        <f>IF(SP_SUL!P177="","*",SP_SUL!P177)</f>
        <v>*</v>
      </c>
      <c r="R174" s="145" t="str">
        <f>IF(SP_SUL!Q177="","*",CONCATENATE(SP_SUL!Q177," ",SP_SUL!R177))</f>
        <v>*</v>
      </c>
      <c r="S174" s="145" t="str">
        <f>IF(SP_SUL!V177="","*",SP_SUL!V177)</f>
        <v>*</v>
      </c>
      <c r="T174" s="145" t="str">
        <f>IF(SP_SUL!W177="","*",SP_SUL!W177)</f>
        <v>*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*</v>
      </c>
      <c r="B177" s="146" t="str">
        <f>IF(SP_SUL!X180="","*",SP_SUL!X180)</f>
        <v>*</v>
      </c>
      <c r="C177" s="146" t="str">
        <f>IF(SP_SUL!Z180="","*",SP_SUL!Z180)</f>
        <v>*</v>
      </c>
      <c r="D177" s="139" t="str">
        <f>IF(SP_SUL!S180="","*",SP_SUL!S180)</f>
        <v>-</v>
      </c>
      <c r="E177" s="139" t="str">
        <f>IF(SP_SUL!T180="","*",SP_SUL!T180)</f>
        <v>-</v>
      </c>
      <c r="F177" s="145" t="str">
        <f>IF(SP_SUL!B180="","*",SP_SUL!B180)</f>
        <v>*</v>
      </c>
      <c r="G177" s="145" t="str">
        <f>IF(SP_SUL!D180="","*",SP_SUL!D180)</f>
        <v>*</v>
      </c>
      <c r="H177" s="145" t="str">
        <f>IF(SP_SUL!F180="","*",SP_SUL!F180)</f>
        <v>*</v>
      </c>
      <c r="I177" s="145" t="str">
        <f>IF(SP_SUL!H180="","*",SP_SUL!H180)</f>
        <v>*</v>
      </c>
      <c r="J177" s="145" t="str">
        <f>IF(SP_SUL!I180="","*",SP_SUL!I180)</f>
        <v>*</v>
      </c>
      <c r="K177" s="139" t="str">
        <f>IF(SP_SUL!M180="","*",SP_SUL!M180)</f>
        <v>-</v>
      </c>
      <c r="L177" s="139" t="str">
        <f>IF(SP_SUL!N180="","*",SP_SUL!N180)</f>
        <v>-</v>
      </c>
      <c r="M177" s="140" t="str">
        <f>IF(SP_SUL!J180="","*",SP_SUL!J180)</f>
        <v>*</v>
      </c>
      <c r="N177" s="144" t="str">
        <f>IF(SP_SUL!K180="","*",SP_SUL!K180)</f>
        <v>*</v>
      </c>
      <c r="O177" s="144" t="str">
        <f>IF(SP_SUL!L180="","*",SP_SUL!L180)</f>
        <v>*</v>
      </c>
      <c r="P177" s="143" t="str">
        <f>IF(SP_SUL!O180="","*",SP_SUL!O180)</f>
        <v>*</v>
      </c>
      <c r="Q177" s="143" t="str">
        <f>IF(SP_SUL!P180="","*",SP_SUL!P180)</f>
        <v>*</v>
      </c>
      <c r="R177" s="145" t="str">
        <f>IF(SP_SUL!Q180="","*",CONCATENATE(SP_SUL!Q180," ",SP_SUL!R180))</f>
        <v>*</v>
      </c>
      <c r="S177" s="145" t="str">
        <f>IF(SP_SUL!V180="","*",SP_SUL!V180)</f>
        <v>*</v>
      </c>
      <c r="T177" s="145" t="str">
        <f>IF(SP_SUL!W180="","*",SP_SUL!W180)</f>
        <v>*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*</v>
      </c>
      <c r="B178" s="146" t="str">
        <f>IF(SP_SUL!X181="","*",SP_SUL!X181)</f>
        <v>*</v>
      </c>
      <c r="C178" s="146" t="str">
        <f>IF(SP_SUL!Z181="","*",SP_SUL!Z181)</f>
        <v>*</v>
      </c>
      <c r="D178" s="139" t="str">
        <f>IF(SP_SUL!S181="","*",SP_SUL!S181)</f>
        <v>-</v>
      </c>
      <c r="E178" s="139" t="str">
        <f>IF(SP_SUL!T181="","*",SP_SUL!T181)</f>
        <v>-</v>
      </c>
      <c r="F178" s="145" t="str">
        <f>IF(SP_SUL!B181="","*",SP_SUL!B181)</f>
        <v>*</v>
      </c>
      <c r="G178" s="145" t="str">
        <f>IF(SP_SUL!D181="","*",SP_SUL!D181)</f>
        <v>*</v>
      </c>
      <c r="H178" s="145" t="str">
        <f>IF(SP_SUL!F181="","*",SP_SUL!F181)</f>
        <v>*</v>
      </c>
      <c r="I178" s="145" t="str">
        <f>IF(SP_SUL!H181="","*",SP_SUL!H181)</f>
        <v>*</v>
      </c>
      <c r="J178" s="145" t="str">
        <f>IF(SP_SUL!I181="","*",SP_SUL!I181)</f>
        <v>*</v>
      </c>
      <c r="K178" s="139" t="str">
        <f>IF(SP_SUL!M181="","*",SP_SUL!M181)</f>
        <v>-</v>
      </c>
      <c r="L178" s="139" t="str">
        <f>IF(SP_SUL!N181="","*",SP_SUL!N181)</f>
        <v>-</v>
      </c>
      <c r="M178" s="140" t="str">
        <f>IF(SP_SUL!J181="","*",SP_SUL!J181)</f>
        <v>*</v>
      </c>
      <c r="N178" s="144" t="str">
        <f>IF(SP_SUL!K181="","*",SP_SUL!K181)</f>
        <v>*</v>
      </c>
      <c r="O178" s="144" t="str">
        <f>IF(SP_SUL!L181="","*",SP_SUL!L181)</f>
        <v>*</v>
      </c>
      <c r="P178" s="143" t="str">
        <f>IF(SP_SUL!O181="","*",SP_SUL!O181)</f>
        <v>*</v>
      </c>
      <c r="Q178" s="143" t="str">
        <f>IF(SP_SUL!P181="","*",SP_SUL!P181)</f>
        <v>*</v>
      </c>
      <c r="R178" s="145" t="str">
        <f>IF(SP_SUL!Q181="","*",CONCATENATE(SP_SUL!Q181," ",SP_SUL!R181))</f>
        <v>*</v>
      </c>
      <c r="S178" s="145" t="str">
        <f>IF(SP_SUL!V181="","*",SP_SUL!V181)</f>
        <v>*</v>
      </c>
      <c r="T178" s="145" t="str">
        <f>IF(SP_SUL!W181="","*",SP_SUL!W181)</f>
        <v>*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IF(SP_SUL!Y182="","*",SP_SUL!Y182)</f>
        <v>*</v>
      </c>
      <c r="B179" s="146" t="str">
        <f>IF(SP_SUL!X182="","*",SP_SUL!X182)</f>
        <v>*</v>
      </c>
      <c r="C179" s="146" t="str">
        <f>IF(SP_SUL!Z182="","*",SP_SUL!Z182)</f>
        <v>*</v>
      </c>
      <c r="D179" s="139" t="str">
        <f>IF(SP_SUL!S182="","*",SP_SUL!S182)</f>
        <v>-</v>
      </c>
      <c r="E179" s="139" t="str">
        <f>IF(SP_SUL!T182="","*",SP_SUL!T182)</f>
        <v>-</v>
      </c>
      <c r="F179" s="145" t="str">
        <f>IF(SP_SUL!B182="","*",SP_SUL!B182)</f>
        <v>*</v>
      </c>
      <c r="G179" s="145" t="str">
        <f>IF(SP_SUL!D182="","*",SP_SUL!D182)</f>
        <v>*</v>
      </c>
      <c r="H179" s="145" t="str">
        <f>IF(SP_SUL!F182="","*",SP_SUL!F182)</f>
        <v>*</v>
      </c>
      <c r="I179" s="145" t="str">
        <f>IF(SP_SUL!H182="","*",SP_SUL!H182)</f>
        <v>*</v>
      </c>
      <c r="J179" s="145" t="str">
        <f>IF(SP_SUL!I182="","*",SP_SUL!I182)</f>
        <v>*</v>
      </c>
      <c r="K179" s="139" t="str">
        <f>IF(SP_SUL!M182="","*",SP_SUL!M182)</f>
        <v>-</v>
      </c>
      <c r="L179" s="139" t="str">
        <f>IF(SP_SUL!N182="","*",SP_SUL!N182)</f>
        <v>-</v>
      </c>
      <c r="M179" s="140" t="str">
        <f>IF(SP_SUL!J182="","*",SP_SUL!J182)</f>
        <v>*</v>
      </c>
      <c r="N179" s="144" t="str">
        <f>IF(SP_SUL!K182="","*",SP_SUL!K182)</f>
        <v>*</v>
      </c>
      <c r="O179" s="144" t="str">
        <f>IF(SP_SUL!L182="","*",SP_SUL!L182)</f>
        <v>*</v>
      </c>
      <c r="P179" s="143" t="str">
        <f>IF(SP_SUL!O182="","*",SP_SUL!O182)</f>
        <v>*</v>
      </c>
      <c r="Q179" s="143" t="str">
        <f>IF(SP_SUL!P182="","*",SP_SUL!P182)</f>
        <v>*</v>
      </c>
      <c r="R179" s="145" t="str">
        <f>IF(SP_SUL!Q182="","*",CONCATENATE(SP_SUL!Q182," ",SP_SUL!R182))</f>
        <v>*</v>
      </c>
      <c r="S179" s="145" t="str">
        <f>IF(SP_SUL!V182="","*",SP_SUL!V182)</f>
        <v>*</v>
      </c>
      <c r="T179" s="145" t="str">
        <f>IF(SP_SUL!W182="","*",SP_SUL!W182)</f>
        <v>*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*</v>
      </c>
      <c r="B181" s="146" t="str">
        <f>IF(SP_SUL!X184="","*",SP_SUL!X184)</f>
        <v>*</v>
      </c>
      <c r="C181" s="146" t="str">
        <f>IF(SP_SUL!Z184="","*",SP_SUL!Z184)</f>
        <v>*</v>
      </c>
      <c r="D181" s="139" t="str">
        <f>IF(SP_SUL!S184="","*",SP_SUL!S184)</f>
        <v>-</v>
      </c>
      <c r="E181" s="139" t="str">
        <f>IF(SP_SUL!T184="","*",SP_SUL!T184)</f>
        <v>-</v>
      </c>
      <c r="F181" s="145" t="str">
        <f>IF(SP_SUL!B184="","*",SP_SUL!B184)</f>
        <v>*</v>
      </c>
      <c r="G181" s="145" t="str">
        <f>IF(SP_SUL!D184="","*",SP_SUL!D184)</f>
        <v>*</v>
      </c>
      <c r="H181" s="145" t="str">
        <f>IF(SP_SUL!F184="","*",SP_SUL!F184)</f>
        <v>*</v>
      </c>
      <c r="I181" s="145" t="str">
        <f>IF(SP_SUL!H184="","*",SP_SUL!H184)</f>
        <v>*</v>
      </c>
      <c r="J181" s="145" t="str">
        <f>IF(SP_SUL!I184="","*",SP_SUL!I184)</f>
        <v>*</v>
      </c>
      <c r="K181" s="139" t="str">
        <f>IF(SP_SUL!M184="","*",SP_SUL!M184)</f>
        <v>-</v>
      </c>
      <c r="L181" s="139" t="str">
        <f>IF(SP_SUL!N184="","*",SP_SUL!N184)</f>
        <v>-</v>
      </c>
      <c r="M181" s="140" t="str">
        <f>IF(SP_SUL!J184="","*",SP_SUL!J184)</f>
        <v>*</v>
      </c>
      <c r="N181" s="144" t="str">
        <f>IF(SP_SUL!K184="","*",SP_SUL!K184)</f>
        <v>*</v>
      </c>
      <c r="O181" s="144" t="str">
        <f>IF(SP_SUL!L184="","*",SP_SUL!L184)</f>
        <v>*</v>
      </c>
      <c r="P181" s="143" t="str">
        <f>IF(SP_SUL!O184="","*",SP_SUL!O184)</f>
        <v>*</v>
      </c>
      <c r="Q181" s="143" t="str">
        <f>IF(SP_SUL!P184="","*",SP_SUL!P184)</f>
        <v>*</v>
      </c>
      <c r="R181" s="145" t="str">
        <f>IF(SP_SUL!Q184="","*",CONCATENATE(SP_SUL!Q184," ",SP_SUL!R184))</f>
        <v>*</v>
      </c>
      <c r="S181" s="145" t="str">
        <f>IF(SP_SUL!V184="","*",SP_SUL!V184)</f>
        <v>*</v>
      </c>
      <c r="T181" s="145" t="str">
        <f>IF(SP_SUL!W184="","*",SP_SUL!W184)</f>
        <v>*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IF(SP_SUL!Y185="","*",SP_SUL!Y185)</f>
        <v>*</v>
      </c>
      <c r="B182" s="146" t="str">
        <f>IF(SP_SUL!X185="","*",SP_SUL!X185)</f>
        <v>*</v>
      </c>
      <c r="C182" s="146" t="str">
        <f>IF(SP_SUL!Z185="","*",SP_SUL!Z185)</f>
        <v>*</v>
      </c>
      <c r="D182" s="139" t="str">
        <f>IF(SP_SUL!S185="","*",SP_SUL!S185)</f>
        <v>-</v>
      </c>
      <c r="E182" s="139" t="str">
        <f>IF(SP_SUL!T185="","*",SP_SUL!T185)</f>
        <v>-</v>
      </c>
      <c r="F182" s="145" t="str">
        <f>IF(SP_SUL!B185="","*",SP_SUL!B185)</f>
        <v>*</v>
      </c>
      <c r="G182" s="145" t="str">
        <f>IF(SP_SUL!D185="","*",SP_SUL!D185)</f>
        <v>*</v>
      </c>
      <c r="H182" s="145" t="str">
        <f>IF(SP_SUL!F185="","*",SP_SUL!F185)</f>
        <v>*</v>
      </c>
      <c r="I182" s="145" t="str">
        <f>IF(SP_SUL!H185="","*",SP_SUL!H185)</f>
        <v>*</v>
      </c>
      <c r="J182" s="145" t="str">
        <f>IF(SP_SUL!I185="","*",SP_SUL!I185)</f>
        <v>*</v>
      </c>
      <c r="K182" s="139" t="str">
        <f>IF(SP_SUL!M185="","*",SP_SUL!M185)</f>
        <v>-</v>
      </c>
      <c r="L182" s="139" t="str">
        <f>IF(SP_SUL!N185="","*",SP_SUL!N185)</f>
        <v>-</v>
      </c>
      <c r="M182" s="140" t="str">
        <f>IF(SP_SUL!J185="","*",SP_SUL!J185)</f>
        <v>*</v>
      </c>
      <c r="N182" s="144" t="str">
        <f>IF(SP_SUL!K185="","*",SP_SUL!K185)</f>
        <v>*</v>
      </c>
      <c r="O182" s="144" t="str">
        <f>IF(SP_SUL!L185="","*",SP_SUL!L185)</f>
        <v>*</v>
      </c>
      <c r="P182" s="143" t="str">
        <f>IF(SP_SUL!O185="","*",SP_SUL!O185)</f>
        <v>*</v>
      </c>
      <c r="Q182" s="143" t="str">
        <f>IF(SP_SUL!P185="","*",SP_SUL!P185)</f>
        <v>*</v>
      </c>
      <c r="R182" s="145" t="str">
        <f>IF(SP_SUL!Q185="","*",CONCATENATE(SP_SUL!Q185," ",SP_SUL!R185))</f>
        <v>*</v>
      </c>
      <c r="S182" s="145" t="str">
        <f>IF(SP_SUL!V185="","*",SP_SUL!V185)</f>
        <v>*</v>
      </c>
      <c r="T182" s="145" t="str">
        <f>IF(SP_SUL!W185="","*",SP_SUL!W185)</f>
        <v>*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*</v>
      </c>
      <c r="B184" s="146" t="str">
        <f>IF(SP_SUL!X187="","*",SP_SUL!X187)</f>
        <v>*</v>
      </c>
      <c r="C184" s="146" t="str">
        <f>IF(SP_SUL!Z187="","*",SP_SUL!Z187)</f>
        <v>*</v>
      </c>
      <c r="D184" s="139" t="str">
        <f>IF(SP_SUL!S187="","*",SP_SUL!S187)</f>
        <v>-</v>
      </c>
      <c r="E184" s="139" t="str">
        <f>IF(SP_SUL!T187="","*",SP_SUL!T187)</f>
        <v>-</v>
      </c>
      <c r="F184" s="145" t="str">
        <f>IF(SP_SUL!B187="","*",SP_SUL!B187)</f>
        <v>*</v>
      </c>
      <c r="G184" s="145" t="str">
        <f>IF(SP_SUL!D187="","*",SP_SUL!D187)</f>
        <v>*</v>
      </c>
      <c r="H184" s="145" t="str">
        <f>IF(SP_SUL!F187="","*",SP_SUL!F187)</f>
        <v>*</v>
      </c>
      <c r="I184" s="145" t="str">
        <f>IF(SP_SUL!H187="","*",SP_SUL!H187)</f>
        <v>*</v>
      </c>
      <c r="J184" s="145" t="str">
        <f>IF(SP_SUL!I187="","*",SP_SUL!I187)</f>
        <v>*</v>
      </c>
      <c r="K184" s="139" t="str">
        <f>IF(SP_SUL!M187="","*",SP_SUL!M187)</f>
        <v>-</v>
      </c>
      <c r="L184" s="139" t="str">
        <f>IF(SP_SUL!N187="","*",SP_SUL!N187)</f>
        <v>-</v>
      </c>
      <c r="M184" s="140" t="str">
        <f>IF(SP_SUL!J187="","*",SP_SUL!J187)</f>
        <v>*</v>
      </c>
      <c r="N184" s="144" t="str">
        <f>IF(SP_SUL!K187="","*",SP_SUL!K187)</f>
        <v>*</v>
      </c>
      <c r="O184" s="144" t="str">
        <f>IF(SP_SUL!L187="","*",SP_SUL!L187)</f>
        <v>*</v>
      </c>
      <c r="P184" s="143" t="str">
        <f>IF(SP_SUL!O187="","*",SP_SUL!O187)</f>
        <v>*</v>
      </c>
      <c r="Q184" s="143" t="str">
        <f>IF(SP_SUL!P187="","*",SP_SUL!P187)</f>
        <v>*</v>
      </c>
      <c r="R184" s="145" t="str">
        <f>IF(SP_SUL!Q187="","*",CONCATENATE(SP_SUL!Q187," ",SP_SUL!R187))</f>
        <v>*</v>
      </c>
      <c r="S184" s="145" t="str">
        <f>IF(SP_SUL!V187="","*",SP_SUL!V187)</f>
        <v>*</v>
      </c>
      <c r="T184" s="145" t="str">
        <f>IF(SP_SUL!W187="","*",SP_SUL!W187)</f>
        <v>*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*</v>
      </c>
      <c r="B185" s="146" t="str">
        <f>IF(SP_SUL!X188="","*",SP_SUL!X188)</f>
        <v>*</v>
      </c>
      <c r="C185" s="146" t="str">
        <f>IF(SP_SUL!Z188="","*",SP_SUL!Z188)</f>
        <v>*</v>
      </c>
      <c r="D185" s="139" t="str">
        <f>IF(SP_SUL!S188="","*",SP_SUL!S188)</f>
        <v>-</v>
      </c>
      <c r="E185" s="139" t="str">
        <f>IF(SP_SUL!T188="","*",SP_SUL!T188)</f>
        <v>-</v>
      </c>
      <c r="F185" s="145" t="str">
        <f>IF(SP_SUL!B188="","*",SP_SUL!B188)</f>
        <v>*</v>
      </c>
      <c r="G185" s="145" t="str">
        <f>IF(SP_SUL!D188="","*",SP_SUL!D188)</f>
        <v>*</v>
      </c>
      <c r="H185" s="145" t="str">
        <f>IF(SP_SUL!F188="","*",SP_SUL!F188)</f>
        <v>*</v>
      </c>
      <c r="I185" s="145" t="str">
        <f>IF(SP_SUL!H188="","*",SP_SUL!H188)</f>
        <v>*</v>
      </c>
      <c r="J185" s="145" t="str">
        <f>IF(SP_SUL!I188="","*",SP_SUL!I188)</f>
        <v>*</v>
      </c>
      <c r="K185" s="139" t="str">
        <f>IF(SP_SUL!M188="","*",SP_SUL!M188)</f>
        <v>-</v>
      </c>
      <c r="L185" s="139" t="str">
        <f>IF(SP_SUL!N188="","*",SP_SUL!N188)</f>
        <v>-</v>
      </c>
      <c r="M185" s="140" t="str">
        <f>IF(SP_SUL!J188="","*",SP_SUL!J188)</f>
        <v>*</v>
      </c>
      <c r="N185" s="144" t="str">
        <f>IF(SP_SUL!K188="","*",SP_SUL!K188)</f>
        <v>*</v>
      </c>
      <c r="O185" s="144" t="str">
        <f>IF(SP_SUL!L188="","*",SP_SUL!L188)</f>
        <v>*</v>
      </c>
      <c r="P185" s="143" t="str">
        <f>IF(SP_SUL!O188="","*",SP_SUL!O188)</f>
        <v>*</v>
      </c>
      <c r="Q185" s="143" t="str">
        <f>IF(SP_SUL!P188="","*",SP_SUL!P188)</f>
        <v>*</v>
      </c>
      <c r="R185" s="145" t="str">
        <f>IF(SP_SUL!Q188="","*",CONCATENATE(SP_SUL!Q188," ",SP_SUL!R188))</f>
        <v>*</v>
      </c>
      <c r="S185" s="145" t="str">
        <f>IF(SP_SUL!V188="","*",SP_SUL!V188)</f>
        <v>*</v>
      </c>
      <c r="T185" s="145" t="str">
        <f>IF(SP_SUL!W188="","*",SP_SUL!W188)</f>
        <v>*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*</v>
      </c>
      <c r="C186" s="146" t="str">
        <f>IF(SP_SUL!Z189="","*",SP_SUL!Z189)</f>
        <v>*</v>
      </c>
      <c r="D186" s="139" t="str">
        <f>IF(SP_SUL!S189="","*",SP_SUL!S189)</f>
        <v>-</v>
      </c>
      <c r="E186" s="139" t="str">
        <f>IF(SP_SUL!T189="","*",SP_SUL!T189)</f>
        <v>-</v>
      </c>
      <c r="F186" s="145" t="str">
        <f>IF(SP_SUL!B189="","*",SP_SUL!B189)</f>
        <v>*</v>
      </c>
      <c r="G186" s="145" t="str">
        <f>IF(SP_SUL!D189="","*",SP_SUL!D189)</f>
        <v>*</v>
      </c>
      <c r="H186" s="145" t="str">
        <f>IF(SP_SUL!F189="","*",SP_SUL!F189)</f>
        <v>*</v>
      </c>
      <c r="I186" s="145" t="str">
        <f>IF(SP_SUL!H189="","*",SP_SUL!H189)</f>
        <v>*</v>
      </c>
      <c r="J186" s="145" t="str">
        <f>IF(SP_SUL!I189="","*",SP_SUL!I189)</f>
        <v>*</v>
      </c>
      <c r="K186" s="139" t="str">
        <f>IF(SP_SUL!M189="","*",SP_SUL!M189)</f>
        <v>-</v>
      </c>
      <c r="L186" s="139" t="str">
        <f>IF(SP_SUL!N189="","*",SP_SUL!N189)</f>
        <v>-</v>
      </c>
      <c r="M186" s="140" t="str">
        <f>IF(SP_SUL!J189="","*",SP_SUL!J189)</f>
        <v>*</v>
      </c>
      <c r="N186" s="144" t="str">
        <f>IF(SP_SUL!K189="","*",SP_SUL!K189)</f>
        <v>*</v>
      </c>
      <c r="O186" s="144" t="str">
        <f>IF(SP_SUL!L189="","*",SP_SUL!L189)</f>
        <v>*</v>
      </c>
      <c r="P186" s="143" t="str">
        <f>IF(SP_SUL!O189="","*",SP_SUL!O189)</f>
        <v>*</v>
      </c>
      <c r="Q186" s="143" t="str">
        <f>IF(SP_SUL!P189="","*",SP_SUL!P189)</f>
        <v>*</v>
      </c>
      <c r="R186" s="145" t="str">
        <f>IF(SP_SUL!Q189="","*",CONCATENATE(SP_SUL!Q189," ",SP_SUL!R189))</f>
        <v>*</v>
      </c>
      <c r="S186" s="145" t="str">
        <f>IF(SP_SUL!V189="","*",SP_SUL!V189)</f>
        <v>*</v>
      </c>
      <c r="T186" s="145" t="str">
        <f>IF(SP_SUL!W189="","*",SP_SUL!W189)</f>
        <v>*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*</v>
      </c>
      <c r="B187" s="146" t="str">
        <f>IF(SP_SUL!X190="","*",SP_SUL!X190)</f>
        <v>*</v>
      </c>
      <c r="C187" s="146" t="str">
        <f>IF(SP_SUL!Z190="","*",SP_SUL!Z190)</f>
        <v>*</v>
      </c>
      <c r="D187" s="139" t="str">
        <f>IF(SP_SUL!S190="","*",SP_SUL!S190)</f>
        <v>-</v>
      </c>
      <c r="E187" s="139" t="str">
        <f>IF(SP_SUL!T190="","*",SP_SUL!T190)</f>
        <v>-</v>
      </c>
      <c r="F187" s="145" t="str">
        <f>IF(SP_SUL!B190="","*",SP_SUL!B190)</f>
        <v>*</v>
      </c>
      <c r="G187" s="145" t="str">
        <f>IF(SP_SUL!D190="","*",SP_SUL!D190)</f>
        <v>*</v>
      </c>
      <c r="H187" s="145" t="str">
        <f>IF(SP_SUL!F190="","*",SP_SUL!F190)</f>
        <v>*</v>
      </c>
      <c r="I187" s="145" t="str">
        <f>IF(SP_SUL!H190="","*",SP_SUL!H190)</f>
        <v>*</v>
      </c>
      <c r="J187" s="145" t="str">
        <f>IF(SP_SUL!I190="","*",SP_SUL!I190)</f>
        <v>*</v>
      </c>
      <c r="K187" s="139" t="str">
        <f>IF(SP_SUL!M190="","*",SP_SUL!M190)</f>
        <v>-</v>
      </c>
      <c r="L187" s="139" t="str">
        <f>IF(SP_SUL!N190="","*",SP_SUL!N190)</f>
        <v>-</v>
      </c>
      <c r="M187" s="140" t="str">
        <f>IF(SP_SUL!J190="","*",SP_SUL!J190)</f>
        <v>*</v>
      </c>
      <c r="N187" s="144" t="str">
        <f>IF(SP_SUL!K190="","*",SP_SUL!K190)</f>
        <v>*</v>
      </c>
      <c r="O187" s="144" t="str">
        <f>IF(SP_SUL!L190="","*",SP_SUL!L190)</f>
        <v>*</v>
      </c>
      <c r="P187" s="143" t="str">
        <f>IF(SP_SUL!O190="","*",SP_SUL!O190)</f>
        <v>*</v>
      </c>
      <c r="Q187" s="143" t="str">
        <f>IF(SP_SUL!P190="","*",SP_SUL!P190)</f>
        <v>*</v>
      </c>
      <c r="R187" s="145" t="str">
        <f>IF(SP_SUL!Q190="","*",CONCATENATE(SP_SUL!Q190," ",SP_SUL!R190))</f>
        <v>*</v>
      </c>
      <c r="S187" s="145" t="str">
        <f>IF(SP_SUL!V190="","*",SP_SUL!V190)</f>
        <v>*</v>
      </c>
      <c r="T187" s="145" t="str">
        <f>IF(SP_SUL!W190="","*",SP_SUL!W190)</f>
        <v>*</v>
      </c>
      <c r="U187" s="137" t="str">
        <f ca="1">_xlfn.XLOOKUP(G187&amp;$U$2,BS_CONTROLE[CHAVE],BS_CONTROLE[Quantidade_11],"-")</f>
        <v>-</v>
      </c>
      <c r="V187" s="137" t="str">
        <f ca="1">_xlfn.XLOOKUP(G187&amp;$V$2,BS_CONTROLE[CHAVE],BS_CONTROLE[Quantidade_11],"-")</f>
        <v>-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*</v>
      </c>
      <c r="H188" s="145" t="str">
        <f>IF(SP_SUL!F191="","*",SP_SUL!F191)</f>
        <v>*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 t="str">
        <f ca="1">_xlfn.XLOOKUP(G188&amp;$U$2,BS_CONTROLE[CHAVE],BS_CONTROLE[Quantidade_11],"-")</f>
        <v>-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*</v>
      </c>
      <c r="B190" s="146" t="str">
        <f>IF(SP_SUL!X193="","*",SP_SUL!X193)</f>
        <v>*</v>
      </c>
      <c r="C190" s="146" t="str">
        <f>IF(SP_SUL!Z193="","*",SP_SUL!Z193)</f>
        <v>*</v>
      </c>
      <c r="D190" s="139" t="str">
        <f>IF(SP_SUL!S193="","*",SP_SUL!S193)</f>
        <v>-</v>
      </c>
      <c r="E190" s="139" t="str">
        <f>IF(SP_SUL!T193="","*",SP_SUL!T193)</f>
        <v>-</v>
      </c>
      <c r="F190" s="145" t="str">
        <f>IF(SP_SUL!B193="","*",SP_SUL!B193)</f>
        <v>*</v>
      </c>
      <c r="G190" s="145" t="str">
        <f>IF(SP_SUL!D193="","*",SP_SUL!D193)</f>
        <v>*</v>
      </c>
      <c r="H190" s="145" t="str">
        <f>IF(SP_SUL!F193="","*",SP_SUL!F193)</f>
        <v>*</v>
      </c>
      <c r="I190" s="145" t="str">
        <f>IF(SP_SUL!H193="","*",SP_SUL!H193)</f>
        <v>*</v>
      </c>
      <c r="J190" s="145" t="str">
        <f>IF(SP_SUL!I193="","*",SP_SUL!I193)</f>
        <v>*</v>
      </c>
      <c r="K190" s="139" t="str">
        <f>IF(SP_SUL!M193="","*",SP_SUL!M193)</f>
        <v>-</v>
      </c>
      <c r="L190" s="139" t="str">
        <f>IF(SP_SUL!N193="","*",SP_SUL!N193)</f>
        <v>-</v>
      </c>
      <c r="M190" s="140" t="str">
        <f>IF(SP_SUL!J193="","*",SP_SUL!J193)</f>
        <v>*</v>
      </c>
      <c r="N190" s="144" t="str">
        <f>IF(SP_SUL!K193="","*",SP_SUL!K193)</f>
        <v>*</v>
      </c>
      <c r="O190" s="144" t="str">
        <f>IF(SP_SUL!L193="","*",SP_SUL!L193)</f>
        <v>*</v>
      </c>
      <c r="P190" s="143" t="str">
        <f>IF(SP_SUL!O193="","*",SP_SUL!O193)</f>
        <v>*</v>
      </c>
      <c r="Q190" s="143" t="str">
        <f>IF(SP_SUL!P193="","*",SP_SUL!P193)</f>
        <v>*</v>
      </c>
      <c r="R190" s="145" t="str">
        <f>IF(SP_SUL!Q193="","*",CONCATENATE(SP_SUL!Q193," ",SP_SUL!R193))</f>
        <v>*</v>
      </c>
      <c r="S190" s="145" t="str">
        <f>IF(SP_SUL!V193="","*",SP_SUL!V193)</f>
        <v>*</v>
      </c>
      <c r="T190" s="145" t="str">
        <f>IF(SP_SUL!W193="","*",SP_SUL!W193)</f>
        <v>*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IF(SP_SUL!Y194="","*",SP_SUL!Y194)</f>
        <v>*</v>
      </c>
      <c r="B191" s="146" t="str">
        <f>IF(SP_SUL!X194="","*",SP_SUL!X194)</f>
        <v>*</v>
      </c>
      <c r="C191" s="146" t="str">
        <f>IF(SP_SUL!Z194="","*",SP_SUL!Z194)</f>
        <v>*</v>
      </c>
      <c r="D191" s="139" t="str">
        <f>IF(SP_SUL!S194="","*",SP_SUL!S194)</f>
        <v>-</v>
      </c>
      <c r="E191" s="139" t="str">
        <f>IF(SP_SUL!T194="","*",SP_SUL!T194)</f>
        <v>-</v>
      </c>
      <c r="F191" s="145" t="str">
        <f>IF(SP_SUL!B194="","*",SP_SUL!B194)</f>
        <v>*</v>
      </c>
      <c r="G191" s="145" t="str">
        <f>IF(SP_SUL!D194="","*",SP_SUL!D194)</f>
        <v>*</v>
      </c>
      <c r="H191" s="145" t="str">
        <f>IF(SP_SUL!F194="","*",SP_SUL!F194)</f>
        <v>*</v>
      </c>
      <c r="I191" s="145" t="str">
        <f>IF(SP_SUL!H194="","*",SP_SUL!H194)</f>
        <v>*</v>
      </c>
      <c r="J191" s="145" t="str">
        <f>IF(SP_SUL!I194="","*",SP_SUL!I194)</f>
        <v>*</v>
      </c>
      <c r="K191" s="139" t="str">
        <f>IF(SP_SUL!M194="","*",SP_SUL!M194)</f>
        <v>-</v>
      </c>
      <c r="L191" s="139" t="str">
        <f>IF(SP_SUL!N194="","*",SP_SUL!N194)</f>
        <v>-</v>
      </c>
      <c r="M191" s="140" t="str">
        <f>IF(SP_SUL!J194="","*",SP_SUL!J194)</f>
        <v>*</v>
      </c>
      <c r="N191" s="144" t="str">
        <f>IF(SP_SUL!K194="","*",SP_SUL!K194)</f>
        <v>*</v>
      </c>
      <c r="O191" s="144" t="str">
        <f>IF(SP_SUL!L194="","*",SP_SUL!L194)</f>
        <v>*</v>
      </c>
      <c r="P191" s="143" t="str">
        <f>IF(SP_SUL!O194="","*",SP_SUL!O194)</f>
        <v>*</v>
      </c>
      <c r="Q191" s="143" t="str">
        <f>IF(SP_SUL!P194="","*",SP_SUL!P194)</f>
        <v>*</v>
      </c>
      <c r="R191" s="145" t="str">
        <f>IF(SP_SUL!Q194="","*",CONCATENATE(SP_SUL!Q194," ",SP_SUL!R194))</f>
        <v>*</v>
      </c>
      <c r="S191" s="145" t="str">
        <f>IF(SP_SUL!V194="","*",SP_SUL!V194)</f>
        <v>*</v>
      </c>
      <c r="T191" s="145" t="str">
        <f>IF(SP_SUL!W194="","*",SP_SUL!W194)</f>
        <v>*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*</v>
      </c>
      <c r="B192" s="146" t="str">
        <f>IF(SP_SUL!X195="","*",SP_SUL!X195)</f>
        <v>*</v>
      </c>
      <c r="C192" s="146" t="str">
        <f>IF(SP_SUL!Z195="","*",SP_SUL!Z195)</f>
        <v>*</v>
      </c>
      <c r="D192" s="139" t="str">
        <f>IF(SP_SUL!S195="","*",SP_SUL!S195)</f>
        <v>-</v>
      </c>
      <c r="E192" s="139" t="str">
        <f>IF(SP_SUL!T195="","*",SP_SUL!T195)</f>
        <v>-</v>
      </c>
      <c r="F192" s="145" t="str">
        <f>IF(SP_SUL!B195="","*",SP_SUL!B195)</f>
        <v>*</v>
      </c>
      <c r="G192" s="145" t="str">
        <f>IF(SP_SUL!D195="","*",SP_SUL!D195)</f>
        <v>*</v>
      </c>
      <c r="H192" s="145" t="str">
        <f>IF(SP_SUL!F195="","*",SP_SUL!F195)</f>
        <v>*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-</v>
      </c>
      <c r="L192" s="139" t="str">
        <f>IF(SP_SUL!N195="","*",SP_SUL!N195)</f>
        <v>-</v>
      </c>
      <c r="M192" s="140" t="str">
        <f>IF(SP_SUL!J195="","*",SP_SUL!J195)</f>
        <v>*</v>
      </c>
      <c r="N192" s="144" t="str">
        <f>IF(SP_SUL!K195="","*",SP_SUL!K195)</f>
        <v>*</v>
      </c>
      <c r="O192" s="144" t="str">
        <f>IF(SP_SUL!L195="","*",SP_SUL!L195)</f>
        <v>*</v>
      </c>
      <c r="P192" s="143" t="str">
        <f>IF(SP_SUL!O195="","*",SP_SUL!O195)</f>
        <v>*</v>
      </c>
      <c r="Q192" s="143" t="str">
        <f>IF(SP_SUL!P195="","*",SP_SUL!P195)</f>
        <v>*</v>
      </c>
      <c r="R192" s="145" t="str">
        <f>IF(SP_SUL!Q195="","*",CONCATENATE(SP_SUL!Q195," ",SP_SUL!R195))</f>
        <v>*</v>
      </c>
      <c r="S192" s="145" t="str">
        <f>IF(SP_SUL!V195="","*",SP_SUL!V195)</f>
        <v>*</v>
      </c>
      <c r="T192" s="145" t="str">
        <f>IF(SP_SUL!W195="","*",SP_SUL!W195)</f>
        <v>*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*</v>
      </c>
      <c r="B193" s="146" t="str">
        <f>IF(SP_SUL!X196="","*",SP_SUL!X196)</f>
        <v>*</v>
      </c>
      <c r="C193" s="146" t="str">
        <f>IF(SP_SUL!Z196="","*",SP_SUL!Z196)</f>
        <v>*</v>
      </c>
      <c r="D193" s="139" t="str">
        <f>IF(SP_SUL!S196="","*",SP_SUL!S196)</f>
        <v>-</v>
      </c>
      <c r="E193" s="139" t="str">
        <f>IF(SP_SUL!T196="","*",SP_SUL!T196)</f>
        <v>-</v>
      </c>
      <c r="F193" s="145" t="str">
        <f>IF(SP_SUL!B196="","*",SP_SUL!B196)</f>
        <v>*</v>
      </c>
      <c r="G193" s="145" t="str">
        <f>IF(SP_SUL!D196="","*",SP_SUL!D196)</f>
        <v>*</v>
      </c>
      <c r="H193" s="145" t="str">
        <f>IF(SP_SUL!F196="","*",SP_SUL!F196)</f>
        <v>*</v>
      </c>
      <c r="I193" s="145" t="str">
        <f>IF(SP_SUL!H196="","*",SP_SUL!H196)</f>
        <v>*</v>
      </c>
      <c r="J193" s="145" t="str">
        <f>IF(SP_SUL!I196="","*",SP_SUL!I196)</f>
        <v>*</v>
      </c>
      <c r="K193" s="139" t="str">
        <f>IF(SP_SUL!M196="","*",SP_SUL!M196)</f>
        <v>-</v>
      </c>
      <c r="L193" s="139" t="str">
        <f>IF(SP_SUL!N196="","*",SP_SUL!N196)</f>
        <v>-</v>
      </c>
      <c r="M193" s="140" t="str">
        <f>IF(SP_SUL!J196="","*",SP_SUL!J196)</f>
        <v>*</v>
      </c>
      <c r="N193" s="144" t="str">
        <f>IF(SP_SUL!K196="","*",SP_SUL!K196)</f>
        <v>*</v>
      </c>
      <c r="O193" s="144" t="str">
        <f>IF(SP_SUL!L196="","*",SP_SUL!L196)</f>
        <v>*</v>
      </c>
      <c r="P193" s="143" t="str">
        <f>IF(SP_SUL!O196="","*",SP_SUL!O196)</f>
        <v>*</v>
      </c>
      <c r="Q193" s="143" t="str">
        <f>IF(SP_SUL!P196="","*",SP_SUL!P196)</f>
        <v>*</v>
      </c>
      <c r="R193" s="145" t="str">
        <f>IF(SP_SUL!Q196="","*",CONCATENATE(SP_SUL!Q196," ",SP_SUL!R196))</f>
        <v>*</v>
      </c>
      <c r="S193" s="145" t="str">
        <f>IF(SP_SUL!V196="","*",SP_SUL!V196)</f>
        <v>*</v>
      </c>
      <c r="T193" s="145" t="str">
        <f>IF(SP_SUL!W196="","*",SP_SUL!W196)</f>
        <v>*</v>
      </c>
      <c r="U193" s="137" t="str">
        <f ca="1">_xlfn.XLOOKUP(G193&amp;$U$2,BS_CONTROLE[CHAVE],BS_CONTROLE[Quantidade_11],"-")</f>
        <v>-</v>
      </c>
      <c r="V193" s="137" t="str">
        <f ca="1">_xlfn.XLOOKUP(G193&amp;$V$2,BS_CONTROLE[CHAVE],BS_CONTROLE[Quantidade_11],"-")</f>
        <v>-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IF(SP_SUL!Y197="","*",SP_SUL!Y197)</f>
        <v>*</v>
      </c>
      <c r="B194" s="146" t="str">
        <f>IF(SP_SUL!X197="","*",SP_SUL!X197)</f>
        <v>*</v>
      </c>
      <c r="C194" s="146" t="str">
        <f>IF(SP_SUL!Z197="","*",SP_SUL!Z197)</f>
        <v>*</v>
      </c>
      <c r="D194" s="139" t="str">
        <f>IF(SP_SUL!S197="","*",SP_SUL!S197)</f>
        <v>-</v>
      </c>
      <c r="E194" s="139" t="str">
        <f>IF(SP_SUL!T197="","*",SP_SUL!T197)</f>
        <v>-</v>
      </c>
      <c r="F194" s="145" t="str">
        <f>IF(SP_SUL!B197="","*",SP_SUL!B197)</f>
        <v>*</v>
      </c>
      <c r="G194" s="145" t="str">
        <f>IF(SP_SUL!D197="","*",SP_SUL!D197)</f>
        <v>*</v>
      </c>
      <c r="H194" s="145" t="str">
        <f>IF(SP_SUL!F197="","*",SP_SUL!F197)</f>
        <v>*</v>
      </c>
      <c r="I194" s="145" t="str">
        <f>IF(SP_SUL!H197="","*",SP_SUL!H197)</f>
        <v>*</v>
      </c>
      <c r="J194" s="145" t="str">
        <f>IF(SP_SUL!I197="","*",SP_SUL!I197)</f>
        <v>*</v>
      </c>
      <c r="K194" s="139" t="str">
        <f>IF(SP_SUL!M197="","*",SP_SUL!M197)</f>
        <v>-</v>
      </c>
      <c r="L194" s="139" t="str">
        <f>IF(SP_SUL!N197="","*",SP_SUL!N197)</f>
        <v>-</v>
      </c>
      <c r="M194" s="140" t="str">
        <f>IF(SP_SUL!J197="","*",SP_SUL!J197)</f>
        <v>*</v>
      </c>
      <c r="N194" s="144" t="str">
        <f>IF(SP_SUL!K197="","*",SP_SUL!K197)</f>
        <v>*</v>
      </c>
      <c r="O194" s="144" t="str">
        <f>IF(SP_SUL!L197="","*",SP_SUL!L197)</f>
        <v>*</v>
      </c>
      <c r="P194" s="143" t="str">
        <f>IF(SP_SUL!O197="","*",SP_SUL!O197)</f>
        <v>*</v>
      </c>
      <c r="Q194" s="143" t="str">
        <f>IF(SP_SUL!P197="","*",SP_SUL!P197)</f>
        <v>*</v>
      </c>
      <c r="R194" s="145" t="str">
        <f>IF(SP_SUL!Q197="","*",CONCATENATE(SP_SUL!Q197," ",SP_SUL!R197))</f>
        <v>*</v>
      </c>
      <c r="S194" s="145" t="str">
        <f>IF(SP_SUL!V197="","*",SP_SUL!V197)</f>
        <v>*</v>
      </c>
      <c r="T194" s="145" t="str">
        <f>IF(SP_SUL!W197="","*",SP_SUL!W197)</f>
        <v>*</v>
      </c>
      <c r="U194" s="137" t="str">
        <f ca="1">_xlfn.XLOOKUP(G194&amp;$U$2,BS_CONTROLE[CHAVE],BS_CONTROLE[Quantidade_11],"-")</f>
        <v>-</v>
      </c>
      <c r="V194" s="137" t="str">
        <f ca="1">_xlfn.XLOOKUP(G194&amp;$V$2,BS_CONTROLE[CHAVE],BS_CONTROLE[Quantidade_11],"-")</f>
        <v>-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IF(SP_SUL!Y198="","*",SP_SUL!Y198)</f>
        <v>*</v>
      </c>
      <c r="B195" s="146" t="str">
        <f>IF(SP_SUL!X198="","*",SP_SUL!X198)</f>
        <v>*</v>
      </c>
      <c r="C195" s="146" t="str">
        <f>IF(SP_SUL!Z198="","*",SP_SUL!Z198)</f>
        <v>*</v>
      </c>
      <c r="D195" s="139" t="str">
        <f>IF(SP_SUL!S198="","*",SP_SUL!S198)</f>
        <v>-</v>
      </c>
      <c r="E195" s="139" t="str">
        <f>IF(SP_SUL!T198="","*",SP_SUL!T198)</f>
        <v>-</v>
      </c>
      <c r="F195" s="145" t="str">
        <f>IF(SP_SUL!B198="","*",SP_SUL!B198)</f>
        <v>*</v>
      </c>
      <c r="G195" s="145" t="str">
        <f>IF(SP_SUL!D198="","*",SP_SUL!D198)</f>
        <v>*</v>
      </c>
      <c r="H195" s="145" t="str">
        <f>IF(SP_SUL!F198="","*",SP_SUL!F198)</f>
        <v>*</v>
      </c>
      <c r="I195" s="145" t="str">
        <f>IF(SP_SUL!H198="","*",SP_SUL!H198)</f>
        <v>*</v>
      </c>
      <c r="J195" s="145" t="str">
        <f>IF(SP_SUL!I198="","*",SP_SUL!I198)</f>
        <v>*</v>
      </c>
      <c r="K195" s="139" t="str">
        <f>IF(SP_SUL!M198="","*",SP_SUL!M198)</f>
        <v>-</v>
      </c>
      <c r="L195" s="139" t="str">
        <f>IF(SP_SUL!N198="","*",SP_SUL!N198)</f>
        <v>-</v>
      </c>
      <c r="M195" s="140" t="str">
        <f>IF(SP_SUL!J198="","*",SP_SUL!J198)</f>
        <v>*</v>
      </c>
      <c r="N195" s="144" t="str">
        <f>IF(SP_SUL!K198="","*",SP_SUL!K198)</f>
        <v>*</v>
      </c>
      <c r="O195" s="144" t="str">
        <f>IF(SP_SUL!L198="","*",SP_SUL!L198)</f>
        <v>*</v>
      </c>
      <c r="P195" s="143" t="str">
        <f>IF(SP_SUL!O198="","*",SP_SUL!O198)</f>
        <v>*</v>
      </c>
      <c r="Q195" s="143" t="str">
        <f>IF(SP_SUL!P198="","*",SP_SUL!P198)</f>
        <v>*</v>
      </c>
      <c r="R195" s="145" t="str">
        <f>IF(SP_SUL!Q198="","*",CONCATENATE(SP_SUL!Q198," ",SP_SUL!R198))</f>
        <v>*</v>
      </c>
      <c r="S195" s="145" t="str">
        <f>IF(SP_SUL!V198="","*",SP_SUL!V198)</f>
        <v>*</v>
      </c>
      <c r="T195" s="145" t="str">
        <f>IF(SP_SUL!W198="","*",SP_SUL!W198)</f>
        <v>*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*</v>
      </c>
      <c r="B198" s="146" t="str">
        <f>IF(SP_SUL!X201="","*",SP_SUL!X201)</f>
        <v>*</v>
      </c>
      <c r="C198" s="146" t="str">
        <f>IF(SP_SUL!Z201="","*",SP_SUL!Z201)</f>
        <v>*</v>
      </c>
      <c r="D198" s="139" t="str">
        <f>IF(SP_SUL!S201="","*",SP_SUL!S201)</f>
        <v>-</v>
      </c>
      <c r="E198" s="139" t="str">
        <f>IF(SP_SUL!T201="","*",SP_SUL!T201)</f>
        <v>-</v>
      </c>
      <c r="F198" s="145" t="str">
        <f>IF(SP_SUL!B201="","*",SP_SUL!B201)</f>
        <v>*</v>
      </c>
      <c r="G198" s="145" t="str">
        <f>IF(SP_SUL!D201="","*",SP_SUL!D201)</f>
        <v>*</v>
      </c>
      <c r="H198" s="145" t="str">
        <f>IF(SP_SUL!F201="","*",SP_SUL!F201)</f>
        <v>*</v>
      </c>
      <c r="I198" s="145" t="str">
        <f>IF(SP_SUL!H201="","*",SP_SUL!H201)</f>
        <v>*</v>
      </c>
      <c r="J198" s="145" t="str">
        <f>IF(SP_SUL!I201="","*",SP_SUL!I201)</f>
        <v>*</v>
      </c>
      <c r="K198" s="139" t="str">
        <f>IF(SP_SUL!M201="","*",SP_SUL!M201)</f>
        <v>-</v>
      </c>
      <c r="L198" s="139" t="str">
        <f>IF(SP_SUL!N201="","*",SP_SUL!N201)</f>
        <v>-</v>
      </c>
      <c r="M198" s="140" t="str">
        <f>IF(SP_SUL!J201="","*",SP_SUL!J201)</f>
        <v>*</v>
      </c>
      <c r="N198" s="144" t="str">
        <f>IF(SP_SUL!K201="","*",SP_SUL!K201)</f>
        <v>*</v>
      </c>
      <c r="O198" s="144" t="str">
        <f>IF(SP_SUL!L201="","*",SP_SUL!L201)</f>
        <v>*</v>
      </c>
      <c r="P198" s="143" t="str">
        <f>IF(SP_SUL!O201="","*",SP_SUL!O201)</f>
        <v>*</v>
      </c>
      <c r="Q198" s="143" t="str">
        <f>IF(SP_SUL!P201="","*",SP_SUL!P201)</f>
        <v>*</v>
      </c>
      <c r="R198" s="145" t="str">
        <f>IF(SP_SUL!Q201="","*",CONCATENATE(SP_SUL!Q201," ",SP_SUL!R201))</f>
        <v>*</v>
      </c>
      <c r="S198" s="145" t="str">
        <f>IF(SP_SUL!V201="","*",SP_SUL!V201)</f>
        <v>*</v>
      </c>
      <c r="T198" s="145" t="str">
        <f>IF(SP_SUL!W201="","*",SP_SUL!W201)</f>
        <v>*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*</v>
      </c>
      <c r="C199" s="146" t="str">
        <f>IF(SP_SUL!Z202="","*",SP_SUL!Z202)</f>
        <v>*</v>
      </c>
      <c r="D199" s="139" t="str">
        <f>IF(SP_SUL!S202="","*",SP_SUL!S202)</f>
        <v>-</v>
      </c>
      <c r="E199" s="139" t="str">
        <f>IF(SP_SUL!T202="","*",SP_SUL!T202)</f>
        <v>-</v>
      </c>
      <c r="F199" s="145" t="str">
        <f>IF(SP_SUL!B202="","*",SP_SUL!B202)</f>
        <v>*</v>
      </c>
      <c r="G199" s="145" t="str">
        <f>IF(SP_SUL!D202="","*",SP_SUL!D202)</f>
        <v>*</v>
      </c>
      <c r="H199" s="145" t="str">
        <f>IF(SP_SUL!F202="","*",SP_SUL!F202)</f>
        <v>*</v>
      </c>
      <c r="I199" s="145" t="str">
        <f>IF(SP_SUL!H202="","*",SP_SUL!H202)</f>
        <v>*</v>
      </c>
      <c r="J199" s="145" t="str">
        <f>IF(SP_SUL!I202="","*",SP_SUL!I202)</f>
        <v>*</v>
      </c>
      <c r="K199" s="139" t="str">
        <f>IF(SP_SUL!M202="","*",SP_SUL!M202)</f>
        <v>-</v>
      </c>
      <c r="L199" s="139" t="str">
        <f>IF(SP_SUL!N202="","*",SP_SUL!N202)</f>
        <v>-</v>
      </c>
      <c r="M199" s="140" t="str">
        <f>IF(SP_SUL!J202="","*",SP_SUL!J202)</f>
        <v>*</v>
      </c>
      <c r="N199" s="144" t="str">
        <f>IF(SP_SUL!K202="","*",SP_SUL!K202)</f>
        <v>*</v>
      </c>
      <c r="O199" s="144" t="str">
        <f>IF(SP_SUL!L202="","*",SP_SUL!L202)</f>
        <v>*</v>
      </c>
      <c r="P199" s="143" t="str">
        <f>IF(SP_SUL!O202="","*",SP_SUL!O202)</f>
        <v>*</v>
      </c>
      <c r="Q199" s="143" t="str">
        <f>IF(SP_SUL!P202="","*",SP_SUL!P202)</f>
        <v>*</v>
      </c>
      <c r="R199" s="145" t="str">
        <f>IF(SP_SUL!Q202="","*",CONCATENATE(SP_SUL!Q202," ",SP_SUL!R202))</f>
        <v>*</v>
      </c>
      <c r="S199" s="145" t="str">
        <f>IF(SP_SUL!V202="","*",SP_SUL!V202)</f>
        <v>*</v>
      </c>
      <c r="T199" s="145" t="str">
        <f>IF(SP_SUL!W202="","*",SP_SUL!W202)</f>
        <v>*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*</v>
      </c>
      <c r="B200" s="146" t="str">
        <f>IF(SP_SUL!X203="","*",SP_SUL!X203)</f>
        <v>*</v>
      </c>
      <c r="C200" s="146" t="str">
        <f>IF(SP_SUL!Z203="","*",SP_SUL!Z203)</f>
        <v>*</v>
      </c>
      <c r="D200" s="139" t="str">
        <f>IF(SP_SUL!S203="","*",SP_SUL!S203)</f>
        <v>-</v>
      </c>
      <c r="E200" s="139" t="str">
        <f>IF(SP_SUL!T203="","*",SP_SUL!T203)</f>
        <v>-</v>
      </c>
      <c r="F200" s="145" t="str">
        <f>IF(SP_SUL!B203="","*",SP_SUL!B203)</f>
        <v>*</v>
      </c>
      <c r="G200" s="145" t="str">
        <f>IF(SP_SUL!D203="","*",SP_SUL!D203)</f>
        <v>*</v>
      </c>
      <c r="H200" s="145" t="str">
        <f>IF(SP_SUL!F203="","*",SP_SUL!F203)</f>
        <v>*</v>
      </c>
      <c r="I200" s="145" t="str">
        <f>IF(SP_SUL!H203="","*",SP_SUL!H203)</f>
        <v>*</v>
      </c>
      <c r="J200" s="145" t="str">
        <f>IF(SP_SUL!I203="","*",SP_SUL!I203)</f>
        <v>*</v>
      </c>
      <c r="K200" s="139" t="str">
        <f>IF(SP_SUL!M203="","*",SP_SUL!M203)</f>
        <v>-</v>
      </c>
      <c r="L200" s="139" t="str">
        <f>IF(SP_SUL!N203="","*",SP_SUL!N203)</f>
        <v>-</v>
      </c>
      <c r="M200" s="140" t="str">
        <f>IF(SP_SUL!J203="","*",SP_SUL!J203)</f>
        <v>*</v>
      </c>
      <c r="N200" s="144" t="str">
        <f>IF(SP_SUL!K203="","*",SP_SUL!K203)</f>
        <v>*</v>
      </c>
      <c r="O200" s="144" t="str">
        <f>IF(SP_SUL!L203="","*",SP_SUL!L203)</f>
        <v>*</v>
      </c>
      <c r="P200" s="143" t="str">
        <f>IF(SP_SUL!O203="","*",SP_SUL!O203)</f>
        <v>*</v>
      </c>
      <c r="Q200" s="143" t="str">
        <f>IF(SP_SUL!P203="","*",SP_SUL!P203)</f>
        <v>*</v>
      </c>
      <c r="R200" s="145" t="str">
        <f>IF(SP_SUL!Q203="","*",CONCATENATE(SP_SUL!Q203," ",SP_SUL!R203))</f>
        <v>*</v>
      </c>
      <c r="S200" s="145" t="str">
        <f>IF(SP_SUL!V203="","*",SP_SUL!V203)</f>
        <v>*</v>
      </c>
      <c r="T200" s="145" t="str">
        <f>IF(SP_SUL!W203="","*",SP_SUL!W203)</f>
        <v>*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*</v>
      </c>
      <c r="C203" s="146" t="str">
        <f>IF(SP_SUL!Z206="","*",SP_SUL!Z206)</f>
        <v>*</v>
      </c>
      <c r="D203" s="139" t="str">
        <f>IF(SP_SUL!S206="","*",SP_SUL!S206)</f>
        <v>-</v>
      </c>
      <c r="E203" s="139" t="str">
        <f>IF(SP_SUL!T206="","*",SP_SUL!T206)</f>
        <v>-</v>
      </c>
      <c r="F203" s="145" t="str">
        <f>IF(SP_SUL!B206="","*",SP_SUL!B206)</f>
        <v>*</v>
      </c>
      <c r="G203" s="145" t="str">
        <f>IF(SP_SUL!D206="","*",SP_SUL!D206)</f>
        <v>*</v>
      </c>
      <c r="H203" s="145" t="str">
        <f>IF(SP_SUL!F206="","*",SP_SUL!F206)</f>
        <v>*</v>
      </c>
      <c r="I203" s="145" t="str">
        <f>IF(SP_SUL!H206="","*",SP_SUL!H206)</f>
        <v>*</v>
      </c>
      <c r="J203" s="145" t="str">
        <f>IF(SP_SUL!I206="","*",SP_SUL!I206)</f>
        <v>*</v>
      </c>
      <c r="K203" s="139" t="str">
        <f>IF(SP_SUL!M206="","*",SP_SUL!M206)</f>
        <v>-</v>
      </c>
      <c r="L203" s="139" t="str">
        <f>IF(SP_SUL!N206="","*",SP_SUL!N206)</f>
        <v>-</v>
      </c>
      <c r="M203" s="140" t="str">
        <f>IF(SP_SUL!J206="","*",SP_SUL!J206)</f>
        <v>*</v>
      </c>
      <c r="N203" s="144" t="str">
        <f>IF(SP_SUL!K206="","*",SP_SUL!K206)</f>
        <v>*</v>
      </c>
      <c r="O203" s="144" t="str">
        <f>IF(SP_SUL!L206="","*",SP_SUL!L206)</f>
        <v>*</v>
      </c>
      <c r="P203" s="143" t="str">
        <f>IF(SP_SUL!O206="","*",SP_SUL!O206)</f>
        <v>*</v>
      </c>
      <c r="Q203" s="143" t="str">
        <f>IF(SP_SUL!P206="","*",SP_SUL!P206)</f>
        <v>*</v>
      </c>
      <c r="R203" s="145" t="str">
        <f>IF(SP_SUL!Q206="","*",CONCATENATE(SP_SUL!Q206," ",SP_SUL!R206))</f>
        <v>*</v>
      </c>
      <c r="S203" s="145" t="str">
        <f>IF(SP_SUL!V206="","*",SP_SUL!V206)</f>
        <v>*</v>
      </c>
      <c r="T203" s="145" t="str">
        <f>IF(SP_SUL!W206="","*",SP_SUL!W206)</f>
        <v>*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*</v>
      </c>
      <c r="C206" s="146" t="str">
        <f>IF(SP_SUL!Z209="","*",SP_SUL!Z209)</f>
        <v>*</v>
      </c>
      <c r="D206" s="139" t="str">
        <f>IF(SP_SUL!S209="","*",SP_SUL!S209)</f>
        <v>-</v>
      </c>
      <c r="E206" s="139" t="str">
        <f>IF(SP_SUL!T209="","*",SP_SUL!T209)</f>
        <v>-</v>
      </c>
      <c r="F206" s="145" t="str">
        <f>IF(SP_SUL!B209="","*",SP_SUL!B209)</f>
        <v>*</v>
      </c>
      <c r="G206" s="145" t="str">
        <f>IF(SP_SUL!D209="","*",SP_SUL!D209)</f>
        <v>*</v>
      </c>
      <c r="H206" s="145" t="str">
        <f>IF(SP_SUL!F209="","*",SP_SUL!F209)</f>
        <v>*</v>
      </c>
      <c r="I206" s="145" t="str">
        <f>IF(SP_SUL!H209="","*",SP_SUL!H209)</f>
        <v>*</v>
      </c>
      <c r="J206" s="145" t="str">
        <f>IF(SP_SUL!I209="","*",SP_SUL!I209)</f>
        <v>*</v>
      </c>
      <c r="K206" s="139" t="str">
        <f>IF(SP_SUL!M209="","*",SP_SUL!M209)</f>
        <v>-</v>
      </c>
      <c r="L206" s="139" t="str">
        <f>IF(SP_SUL!N209="","*",SP_SUL!N209)</f>
        <v>-</v>
      </c>
      <c r="M206" s="140" t="str">
        <f>IF(SP_SUL!J209="","*",SP_SUL!J209)</f>
        <v>*</v>
      </c>
      <c r="N206" s="144" t="str">
        <f>IF(SP_SUL!K209="","*",SP_SUL!K209)</f>
        <v>*</v>
      </c>
      <c r="O206" s="144" t="str">
        <f>IF(SP_SUL!L209="","*",SP_SUL!L209)</f>
        <v>*</v>
      </c>
      <c r="P206" s="143" t="str">
        <f>IF(SP_SUL!O209="","*",SP_SUL!O209)</f>
        <v>*</v>
      </c>
      <c r="Q206" s="143" t="str">
        <f>IF(SP_SUL!P209="","*",SP_SUL!P209)</f>
        <v>*</v>
      </c>
      <c r="R206" s="145" t="str">
        <f>IF(SP_SUL!Q209="","*",CONCATENATE(SP_SUL!Q209," ",SP_SUL!R209))</f>
        <v>*</v>
      </c>
      <c r="S206" s="145" t="str">
        <f>IF(SP_SUL!V209="","*",SP_SUL!V209)</f>
        <v>*</v>
      </c>
      <c r="T206" s="145" t="str">
        <f>IF(SP_SUL!W209="","*",SP_SUL!W209)</f>
        <v>*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*</v>
      </c>
      <c r="B207" s="146" t="str">
        <f>IF(SP_SUL!X210="","*",SP_SUL!X210)</f>
        <v>*</v>
      </c>
      <c r="C207" s="146" t="str">
        <f>IF(SP_SUL!Z210="","*",SP_SUL!Z210)</f>
        <v>*</v>
      </c>
      <c r="D207" s="139" t="str">
        <f>IF(SP_SUL!S210="","*",SP_SUL!S210)</f>
        <v>-</v>
      </c>
      <c r="E207" s="139" t="str">
        <f>IF(SP_SUL!T210="","*",SP_SUL!T210)</f>
        <v>-</v>
      </c>
      <c r="F207" s="145" t="str">
        <f>IF(SP_SUL!B210="","*",SP_SUL!B210)</f>
        <v>*</v>
      </c>
      <c r="G207" s="145" t="str">
        <f>IF(SP_SUL!D210="","*",SP_SUL!D210)</f>
        <v>*</v>
      </c>
      <c r="H207" s="145" t="str">
        <f>IF(SP_SUL!F210="","*",SP_SUL!F210)</f>
        <v>*</v>
      </c>
      <c r="I207" s="145" t="str">
        <f>IF(SP_SUL!H210="","*",SP_SUL!H210)</f>
        <v>*</v>
      </c>
      <c r="J207" s="145" t="str">
        <f>IF(SP_SUL!I210="","*",SP_SUL!I210)</f>
        <v>*</v>
      </c>
      <c r="K207" s="139" t="str">
        <f>IF(SP_SUL!M210="","*",SP_SUL!M210)</f>
        <v>-</v>
      </c>
      <c r="L207" s="139" t="str">
        <f>IF(SP_SUL!N210="","*",SP_SUL!N210)</f>
        <v>-</v>
      </c>
      <c r="M207" s="140" t="str">
        <f>IF(SP_SUL!J210="","*",SP_SUL!J210)</f>
        <v>*</v>
      </c>
      <c r="N207" s="144" t="str">
        <f>IF(SP_SUL!K210="","*",SP_SUL!K210)</f>
        <v>*</v>
      </c>
      <c r="O207" s="144" t="str">
        <f>IF(SP_SUL!L210="","*",SP_SUL!L210)</f>
        <v>*</v>
      </c>
      <c r="P207" s="143" t="str">
        <f>IF(SP_SUL!O210="","*",SP_SUL!O210)</f>
        <v>*</v>
      </c>
      <c r="Q207" s="143" t="str">
        <f>IF(SP_SUL!P210="","*",SP_SUL!P210)</f>
        <v>*</v>
      </c>
      <c r="R207" s="145" t="str">
        <f>IF(SP_SUL!Q210="","*",CONCATENATE(SP_SUL!Q210," ",SP_SUL!R210))</f>
        <v>*</v>
      </c>
      <c r="S207" s="145" t="str">
        <f>IF(SP_SUL!V210="","*",SP_SUL!V210)</f>
        <v>*</v>
      </c>
      <c r="T207" s="145" t="str">
        <f>IF(SP_SUL!W210="","*",SP_SUL!W210)</f>
        <v>*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IF(SP_SUL!Y211="","*",SP_SUL!Y211)</f>
        <v>*</v>
      </c>
      <c r="B208" s="146" t="str">
        <f>IF(SP_SUL!X211="","*",SP_SUL!X211)</f>
        <v>*</v>
      </c>
      <c r="C208" s="146" t="str">
        <f>IF(SP_SUL!Z211="","*",SP_SUL!Z211)</f>
        <v>*</v>
      </c>
      <c r="D208" s="139" t="str">
        <f>IF(SP_SUL!S211="","*",SP_SUL!S211)</f>
        <v>-</v>
      </c>
      <c r="E208" s="139" t="str">
        <f>IF(SP_SUL!T211="","*",SP_SUL!T211)</f>
        <v>-</v>
      </c>
      <c r="F208" s="145" t="str">
        <f>IF(SP_SUL!B211="","*",SP_SUL!B211)</f>
        <v>*</v>
      </c>
      <c r="G208" s="145" t="str">
        <f>IF(SP_SUL!D211="","*",SP_SUL!D211)</f>
        <v>*</v>
      </c>
      <c r="H208" s="145" t="str">
        <f>IF(SP_SUL!F211="","*",SP_SUL!F211)</f>
        <v>*</v>
      </c>
      <c r="I208" s="145" t="str">
        <f>IF(SP_SUL!H211="","*",SP_SUL!H211)</f>
        <v>*</v>
      </c>
      <c r="J208" s="145" t="str">
        <f>IF(SP_SUL!I211="","*",SP_SUL!I211)</f>
        <v>*</v>
      </c>
      <c r="K208" s="139" t="str">
        <f>IF(SP_SUL!M211="","*",SP_SUL!M211)</f>
        <v>-</v>
      </c>
      <c r="L208" s="139" t="str">
        <f>IF(SP_SUL!N211="","*",SP_SUL!N211)</f>
        <v>-</v>
      </c>
      <c r="M208" s="140" t="str">
        <f>IF(SP_SUL!J211="","*",SP_SUL!J211)</f>
        <v>*</v>
      </c>
      <c r="N208" s="144" t="str">
        <f>IF(SP_SUL!K211="","*",SP_SUL!K211)</f>
        <v>*</v>
      </c>
      <c r="O208" s="144" t="str">
        <f>IF(SP_SUL!L211="","*",SP_SUL!L211)</f>
        <v>*</v>
      </c>
      <c r="P208" s="143" t="str">
        <f>IF(SP_SUL!O211="","*",SP_SUL!O211)</f>
        <v>*</v>
      </c>
      <c r="Q208" s="143" t="str">
        <f>IF(SP_SUL!P211="","*",SP_SUL!P211)</f>
        <v>*</v>
      </c>
      <c r="R208" s="145" t="str">
        <f>IF(SP_SUL!Q211="","*",CONCATENATE(SP_SUL!Q211," ",SP_SUL!R211))</f>
        <v>*</v>
      </c>
      <c r="S208" s="145" t="str">
        <f>IF(SP_SUL!V211="","*",SP_SUL!V211)</f>
        <v>*</v>
      </c>
      <c r="T208" s="145" t="str">
        <f>IF(SP_SUL!W211="","*",SP_SUL!W211)</f>
        <v>*</v>
      </c>
      <c r="U208" s="137" t="str">
        <f ca="1">_xlfn.XLOOKUP(G208&amp;$U$2,BS_CONTROLE[CHAVE],BS_CONTROLE[Quantidade_11],"-")</f>
        <v>-</v>
      </c>
      <c r="V208" s="137" t="str">
        <f ca="1">_xlfn.XLOOKUP(G208&amp;$V$2,BS_CONTROLE[CHAVE],BS_CONTROLE[Quantidade_11],"-")</f>
        <v>-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*</v>
      </c>
      <c r="C210" s="146" t="str">
        <f>IF(SP_SUL!Z213="","*",SP_SUL!Z213)</f>
        <v>*</v>
      </c>
      <c r="D210" s="139" t="str">
        <f>IF(SP_SUL!S213="","*",SP_SUL!S213)</f>
        <v>-</v>
      </c>
      <c r="E210" s="139" t="str">
        <f>IF(SP_SUL!T213="","*",SP_SUL!T213)</f>
        <v>-</v>
      </c>
      <c r="F210" s="145" t="str">
        <f>IF(SP_SUL!B213="","*",SP_SUL!B213)</f>
        <v>*</v>
      </c>
      <c r="G210" s="145" t="str">
        <f>IF(SP_SUL!D213="","*",SP_SUL!D213)</f>
        <v>*</v>
      </c>
      <c r="H210" s="145" t="str">
        <f>IF(SP_SUL!F213="","*",SP_SUL!F213)</f>
        <v>*</v>
      </c>
      <c r="I210" s="145" t="str">
        <f>IF(SP_SUL!H213="","*",SP_SUL!H213)</f>
        <v>*</v>
      </c>
      <c r="J210" s="145" t="str">
        <f>IF(SP_SUL!I213="","*",SP_SUL!I213)</f>
        <v>*</v>
      </c>
      <c r="K210" s="139" t="str">
        <f>IF(SP_SUL!M213="","*",SP_SUL!M213)</f>
        <v>-</v>
      </c>
      <c r="L210" s="139" t="str">
        <f>IF(SP_SUL!N213="","*",SP_SUL!N213)</f>
        <v>-</v>
      </c>
      <c r="M210" s="140" t="str">
        <f>IF(SP_SUL!J213="","*",SP_SUL!J213)</f>
        <v>*</v>
      </c>
      <c r="N210" s="144" t="str">
        <f>IF(SP_SUL!K213="","*",SP_SUL!K213)</f>
        <v>*</v>
      </c>
      <c r="O210" s="144" t="str">
        <f>IF(SP_SUL!L213="","*",SP_SUL!L213)</f>
        <v>*</v>
      </c>
      <c r="P210" s="143" t="str">
        <f>IF(SP_SUL!O213="","*",SP_SUL!O213)</f>
        <v>*</v>
      </c>
      <c r="Q210" s="143" t="str">
        <f>IF(SP_SUL!P213="","*",SP_SUL!P213)</f>
        <v>*</v>
      </c>
      <c r="R210" s="145" t="str">
        <f>IF(SP_SUL!Q213="","*",CONCATENATE(SP_SUL!Q213," ",SP_SUL!R213))</f>
        <v>*</v>
      </c>
      <c r="S210" s="145" t="str">
        <f>IF(SP_SUL!V213="","*",SP_SUL!V213)</f>
        <v>*</v>
      </c>
      <c r="T210" s="145" t="str">
        <f>IF(SP_SUL!W213="","*",SP_SUL!W213)</f>
        <v>*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*</v>
      </c>
      <c r="B211" s="146" t="str">
        <f>IF(SP_SUL!X214="","*",SP_SUL!X214)</f>
        <v>*</v>
      </c>
      <c r="C211" s="146" t="str">
        <f>IF(SP_SUL!Z214="","*",SP_SUL!Z214)</f>
        <v>*</v>
      </c>
      <c r="D211" s="139" t="str">
        <f>IF(SP_SUL!S214="","*",SP_SUL!S214)</f>
        <v>-</v>
      </c>
      <c r="E211" s="139" t="str">
        <f>IF(SP_SUL!T214="","*",SP_SUL!T214)</f>
        <v>-</v>
      </c>
      <c r="F211" s="145" t="str">
        <f>IF(SP_SUL!B214="","*",SP_SUL!B214)</f>
        <v>*</v>
      </c>
      <c r="G211" s="145" t="str">
        <f>IF(SP_SUL!D214="","*",SP_SUL!D214)</f>
        <v>*</v>
      </c>
      <c r="H211" s="145" t="str">
        <f>IF(SP_SUL!F214="","*",SP_SUL!F214)</f>
        <v>*</v>
      </c>
      <c r="I211" s="145" t="str">
        <f>IF(SP_SUL!H214="","*",SP_SUL!H214)</f>
        <v>*</v>
      </c>
      <c r="J211" s="145" t="str">
        <f>IF(SP_SUL!I214="","*",SP_SUL!I214)</f>
        <v>*</v>
      </c>
      <c r="K211" s="139" t="str">
        <f>IF(SP_SUL!M214="","*",SP_SUL!M214)</f>
        <v>-</v>
      </c>
      <c r="L211" s="139" t="str">
        <f>IF(SP_SUL!N214="","*",SP_SUL!N214)</f>
        <v>-</v>
      </c>
      <c r="M211" s="140" t="str">
        <f>IF(SP_SUL!J214="","*",SP_SUL!J214)</f>
        <v>*</v>
      </c>
      <c r="N211" s="144" t="str">
        <f>IF(SP_SUL!K214="","*",SP_SUL!K214)</f>
        <v>*</v>
      </c>
      <c r="O211" s="144" t="str">
        <f>IF(SP_SUL!L214="","*",SP_SUL!L214)</f>
        <v>*</v>
      </c>
      <c r="P211" s="143" t="str">
        <f>IF(SP_SUL!O214="","*",SP_SUL!O214)</f>
        <v>*</v>
      </c>
      <c r="Q211" s="143" t="str">
        <f>IF(SP_SUL!P214="","*",SP_SUL!P214)</f>
        <v>*</v>
      </c>
      <c r="R211" s="145" t="str">
        <f>IF(SP_SUL!Q214="","*",CONCATENATE(SP_SUL!Q214," ",SP_SUL!R214))</f>
        <v>*</v>
      </c>
      <c r="S211" s="145" t="str">
        <f>IF(SP_SUL!V214="","*",SP_SUL!V214)</f>
        <v>*</v>
      </c>
      <c r="T211" s="145" t="str">
        <f>IF(SP_SUL!W214="","*",SP_SUL!W214)</f>
        <v>*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*</v>
      </c>
      <c r="C214" s="146" t="str">
        <f>IF(SP_SUL!Z217="","*",SP_SUL!Z217)</f>
        <v>*</v>
      </c>
      <c r="D214" s="139" t="str">
        <f>IF(SP_SUL!S217="","*",SP_SUL!S217)</f>
        <v>-</v>
      </c>
      <c r="E214" s="139" t="str">
        <f>IF(SP_SUL!T217="","*",SP_SUL!T217)</f>
        <v>-</v>
      </c>
      <c r="F214" s="145" t="str">
        <f>IF(SP_SUL!B217="","*",SP_SUL!B217)</f>
        <v>*</v>
      </c>
      <c r="G214" s="145" t="str">
        <f>IF(SP_SUL!D217="","*",SP_SUL!D217)</f>
        <v>*</v>
      </c>
      <c r="H214" s="145" t="str">
        <f>IF(SP_SUL!F217="","*",SP_SUL!F217)</f>
        <v>*</v>
      </c>
      <c r="I214" s="145" t="str">
        <f>IF(SP_SUL!H217="","*",SP_SUL!H217)</f>
        <v>*</v>
      </c>
      <c r="J214" s="145" t="str">
        <f>IF(SP_SUL!I217="","*",SP_SUL!I217)</f>
        <v>*</v>
      </c>
      <c r="K214" s="139" t="str">
        <f>IF(SP_SUL!M217="","*",SP_SUL!M217)</f>
        <v>-</v>
      </c>
      <c r="L214" s="139" t="str">
        <f>IF(SP_SUL!N217="","*",SP_SUL!N217)</f>
        <v>-</v>
      </c>
      <c r="M214" s="140" t="str">
        <f>IF(SP_SUL!J217="","*",SP_SUL!J217)</f>
        <v>*</v>
      </c>
      <c r="N214" s="144" t="str">
        <f>IF(SP_SUL!K217="","*",SP_SUL!K217)</f>
        <v>*</v>
      </c>
      <c r="O214" s="144" t="str">
        <f>IF(SP_SUL!L217="","*",SP_SUL!L217)</f>
        <v>*</v>
      </c>
      <c r="P214" s="143" t="str">
        <f>IF(SP_SUL!O217="","*",SP_SUL!O217)</f>
        <v>*</v>
      </c>
      <c r="Q214" s="143" t="str">
        <f>IF(SP_SUL!P217="","*",SP_SUL!P217)</f>
        <v>*</v>
      </c>
      <c r="R214" s="145" t="str">
        <f>IF(SP_SUL!Q217="","*",CONCATENATE(SP_SUL!Q217," ",SP_SUL!R217))</f>
        <v>*</v>
      </c>
      <c r="S214" s="145" t="str">
        <f>IF(SP_SUL!V217="","*",SP_SUL!V217)</f>
        <v>*</v>
      </c>
      <c r="T214" s="145" t="str">
        <f>IF(SP_SUL!W217="","*",SP_SUL!W217)</f>
        <v>*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IF(SP_SUL!Y218="","*",SP_SUL!Y218)</f>
        <v>*</v>
      </c>
      <c r="B215" s="146" t="str">
        <f>IF(SP_SUL!X218="","*",SP_SUL!X218)</f>
        <v>*</v>
      </c>
      <c r="C215" s="146" t="str">
        <f>IF(SP_SUL!Z218="","*",SP_SUL!Z218)</f>
        <v>*</v>
      </c>
      <c r="D215" s="139" t="str">
        <f>IF(SP_SUL!S218="","*",SP_SUL!S218)</f>
        <v>-</v>
      </c>
      <c r="E215" s="139" t="str">
        <f>IF(SP_SUL!T218="","*",SP_SUL!T218)</f>
        <v>-</v>
      </c>
      <c r="F215" s="145" t="str">
        <f>IF(SP_SUL!B218="","*",SP_SUL!B218)</f>
        <v>*</v>
      </c>
      <c r="G215" s="145" t="str">
        <f>IF(SP_SUL!D218="","*",SP_SUL!D218)</f>
        <v>*</v>
      </c>
      <c r="H215" s="145" t="str">
        <f>IF(SP_SUL!F218="","*",SP_SUL!F218)</f>
        <v>*</v>
      </c>
      <c r="I215" s="145" t="str">
        <f>IF(SP_SUL!H218="","*",SP_SUL!H218)</f>
        <v>*</v>
      </c>
      <c r="J215" s="145" t="str">
        <f>IF(SP_SUL!I218="","*",SP_SUL!I218)</f>
        <v>*</v>
      </c>
      <c r="K215" s="139" t="str">
        <f>IF(SP_SUL!M218="","*",SP_SUL!M218)</f>
        <v>-</v>
      </c>
      <c r="L215" s="139" t="str">
        <f>IF(SP_SUL!N218="","*",SP_SUL!N218)</f>
        <v>-</v>
      </c>
      <c r="M215" s="140" t="str">
        <f>IF(SP_SUL!J218="","*",SP_SUL!J218)</f>
        <v>*</v>
      </c>
      <c r="N215" s="144" t="str">
        <f>IF(SP_SUL!K218="","*",SP_SUL!K218)</f>
        <v>*</v>
      </c>
      <c r="O215" s="144" t="str">
        <f>IF(SP_SUL!L218="","*",SP_SUL!L218)</f>
        <v>*</v>
      </c>
      <c r="P215" s="143" t="str">
        <f>IF(SP_SUL!O218="","*",SP_SUL!O218)</f>
        <v>*</v>
      </c>
      <c r="Q215" s="143" t="str">
        <f>IF(SP_SUL!P218="","*",SP_SUL!P218)</f>
        <v>*</v>
      </c>
      <c r="R215" s="145" t="str">
        <f>IF(SP_SUL!Q218="","*",CONCATENATE(SP_SUL!Q218," ",SP_SUL!R218))</f>
        <v>*</v>
      </c>
      <c r="S215" s="145" t="str">
        <f>IF(SP_SUL!V218="","*",SP_SUL!V218)</f>
        <v>*</v>
      </c>
      <c r="T215" s="145" t="str">
        <f>IF(SP_SUL!W218="","*",SP_SUL!W218)</f>
        <v>*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*</v>
      </c>
      <c r="B216" s="146" t="str">
        <f>IF(SP_SUL!X219="","*",SP_SUL!X219)</f>
        <v>*</v>
      </c>
      <c r="C216" s="146" t="str">
        <f>IF(SP_SUL!Z219="","*",SP_SUL!Z219)</f>
        <v>*</v>
      </c>
      <c r="D216" s="139" t="str">
        <f>IF(SP_SUL!S219="","*",SP_SUL!S219)</f>
        <v>-</v>
      </c>
      <c r="E216" s="139" t="str">
        <f>IF(SP_SUL!T219="","*",SP_SUL!T219)</f>
        <v>-</v>
      </c>
      <c r="F216" s="145" t="str">
        <f>IF(SP_SUL!B219="","*",SP_SUL!B219)</f>
        <v>*</v>
      </c>
      <c r="G216" s="145" t="str">
        <f>IF(SP_SUL!D219="","*",SP_SUL!D219)</f>
        <v>*</v>
      </c>
      <c r="H216" s="145" t="str">
        <f>IF(SP_SUL!F219="","*",SP_SUL!F219)</f>
        <v>*</v>
      </c>
      <c r="I216" s="145" t="str">
        <f>IF(SP_SUL!H219="","*",SP_SUL!H219)</f>
        <v>*</v>
      </c>
      <c r="J216" s="145" t="str">
        <f>IF(SP_SUL!I219="","*",SP_SUL!I219)</f>
        <v>*</v>
      </c>
      <c r="K216" s="139" t="str">
        <f>IF(SP_SUL!M219="","*",SP_SUL!M219)</f>
        <v>-</v>
      </c>
      <c r="L216" s="139" t="str">
        <f>IF(SP_SUL!N219="","*",SP_SUL!N219)</f>
        <v>-</v>
      </c>
      <c r="M216" s="140" t="str">
        <f>IF(SP_SUL!J219="","*",SP_SUL!J219)</f>
        <v>*</v>
      </c>
      <c r="N216" s="144" t="str">
        <f>IF(SP_SUL!K219="","*",SP_SUL!K219)</f>
        <v>*</v>
      </c>
      <c r="O216" s="144" t="str">
        <f>IF(SP_SUL!L219="","*",SP_SUL!L219)</f>
        <v>*</v>
      </c>
      <c r="P216" s="143" t="str">
        <f>IF(SP_SUL!O219="","*",SP_SUL!O219)</f>
        <v>*</v>
      </c>
      <c r="Q216" s="143" t="str">
        <f>IF(SP_SUL!P219="","*",SP_SUL!P219)</f>
        <v>*</v>
      </c>
      <c r="R216" s="145" t="str">
        <f>IF(SP_SUL!Q219="","*",CONCATENATE(SP_SUL!Q219," ",SP_SUL!R219))</f>
        <v>*</v>
      </c>
      <c r="S216" s="145" t="str">
        <f>IF(SP_SUL!V219="","*",SP_SUL!V219)</f>
        <v>*</v>
      </c>
      <c r="T216" s="145" t="str">
        <f>IF(SP_SUL!W219="","*",SP_SUL!W219)</f>
        <v>*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*</v>
      </c>
      <c r="B217" s="146" t="str">
        <f>IF(SP_SUL!X220="","*",SP_SUL!X220)</f>
        <v>*</v>
      </c>
      <c r="C217" s="146" t="str">
        <f>IF(SP_SUL!Z220="","*",SP_SUL!Z220)</f>
        <v>*</v>
      </c>
      <c r="D217" s="139" t="str">
        <f>IF(SP_SUL!S220="","*",SP_SUL!S220)</f>
        <v>-</v>
      </c>
      <c r="E217" s="139" t="str">
        <f>IF(SP_SUL!T220="","*",SP_SUL!T220)</f>
        <v>-</v>
      </c>
      <c r="F217" s="145" t="str">
        <f>IF(SP_SUL!B220="","*",SP_SUL!B220)</f>
        <v>*</v>
      </c>
      <c r="G217" s="145" t="str">
        <f>IF(SP_SUL!D220="","*",SP_SUL!D220)</f>
        <v>*</v>
      </c>
      <c r="H217" s="145" t="str">
        <f>IF(SP_SUL!F220="","*",SP_SUL!F220)</f>
        <v>*</v>
      </c>
      <c r="I217" s="145" t="str">
        <f>IF(SP_SUL!H220="","*",SP_SUL!H220)</f>
        <v>*</v>
      </c>
      <c r="J217" s="145" t="str">
        <f>IF(SP_SUL!I220="","*",SP_SUL!I220)</f>
        <v>*</v>
      </c>
      <c r="K217" s="139" t="str">
        <f>IF(SP_SUL!M220="","*",SP_SUL!M220)</f>
        <v>-</v>
      </c>
      <c r="L217" s="139" t="str">
        <f>IF(SP_SUL!N220="","*",SP_SUL!N220)</f>
        <v>-</v>
      </c>
      <c r="M217" s="140" t="str">
        <f>IF(SP_SUL!J220="","*",SP_SUL!J220)</f>
        <v>*</v>
      </c>
      <c r="N217" s="144" t="str">
        <f>IF(SP_SUL!K220="","*",SP_SUL!K220)</f>
        <v>*</v>
      </c>
      <c r="O217" s="144" t="str">
        <f>IF(SP_SUL!L220="","*",SP_SUL!L220)</f>
        <v>*</v>
      </c>
      <c r="P217" s="143" t="str">
        <f>IF(SP_SUL!O220="","*",SP_SUL!O220)</f>
        <v>*</v>
      </c>
      <c r="Q217" s="143" t="str">
        <f>IF(SP_SUL!P220="","*",SP_SUL!P220)</f>
        <v>*</v>
      </c>
      <c r="R217" s="145" t="str">
        <f>IF(SP_SUL!Q220="","*",CONCATENATE(SP_SUL!Q220," ",SP_SUL!R220))</f>
        <v>*</v>
      </c>
      <c r="S217" s="145" t="str">
        <f>IF(SP_SUL!V220="","*",SP_SUL!V220)</f>
        <v>*</v>
      </c>
      <c r="T217" s="145" t="str">
        <f>IF(SP_SUL!W220="","*",SP_SUL!W220)</f>
        <v>*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*</v>
      </c>
      <c r="B220" s="146" t="str">
        <f>IF(SP_SUL!X223="","*",SP_SUL!X223)</f>
        <v>*</v>
      </c>
      <c r="C220" s="146" t="str">
        <f>IF(SP_SUL!Z223="","*",SP_SUL!Z223)</f>
        <v>*</v>
      </c>
      <c r="D220" s="139" t="str">
        <f>IF(SP_SUL!S223="","*",SP_SUL!S223)</f>
        <v>-</v>
      </c>
      <c r="E220" s="139" t="str">
        <f>IF(SP_SUL!T223="","*",SP_SUL!T223)</f>
        <v>-</v>
      </c>
      <c r="F220" s="145" t="str">
        <f>IF(SP_SUL!B223="","*",SP_SUL!B223)</f>
        <v>*</v>
      </c>
      <c r="G220" s="145" t="str">
        <f>IF(SP_SUL!D223="","*",SP_SUL!D223)</f>
        <v>*</v>
      </c>
      <c r="H220" s="145" t="str">
        <f>IF(SP_SUL!F223="","*",SP_SUL!F223)</f>
        <v>*</v>
      </c>
      <c r="I220" s="145" t="str">
        <f>IF(SP_SUL!H223="","*",SP_SUL!H223)</f>
        <v>*</v>
      </c>
      <c r="J220" s="145" t="str">
        <f>IF(SP_SUL!I223="","*",SP_SUL!I223)</f>
        <v>*</v>
      </c>
      <c r="K220" s="139" t="str">
        <f>IF(SP_SUL!M223="","*",SP_SUL!M223)</f>
        <v>-</v>
      </c>
      <c r="L220" s="139" t="str">
        <f>IF(SP_SUL!N223="","*",SP_SUL!N223)</f>
        <v>-</v>
      </c>
      <c r="M220" s="140" t="str">
        <f>IF(SP_SUL!J223="","*",SP_SUL!J223)</f>
        <v>*</v>
      </c>
      <c r="N220" s="144" t="str">
        <f>IF(SP_SUL!K223="","*",SP_SUL!K223)</f>
        <v>*</v>
      </c>
      <c r="O220" s="144" t="str">
        <f>IF(SP_SUL!L223="","*",SP_SUL!L223)</f>
        <v>*</v>
      </c>
      <c r="P220" s="143" t="str">
        <f>IF(SP_SUL!O223="","*",SP_SUL!O223)</f>
        <v>*</v>
      </c>
      <c r="Q220" s="143" t="str">
        <f>IF(SP_SUL!P223="","*",SP_SUL!P223)</f>
        <v>*</v>
      </c>
      <c r="R220" s="145" t="str">
        <f>IF(SP_SUL!Q223="","*",CONCATENATE(SP_SUL!Q223," ",SP_SUL!R223))</f>
        <v>*</v>
      </c>
      <c r="S220" s="145" t="str">
        <f>IF(SP_SUL!V223="","*",SP_SUL!V223)</f>
        <v>*</v>
      </c>
      <c r="T220" s="145" t="str">
        <f>IF(SP_SUL!W223="","*",SP_SUL!W223)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*</v>
      </c>
      <c r="B221" s="146" t="str">
        <f>IF(SP_SUL!X224="","*",SP_SUL!X224)</f>
        <v>*</v>
      </c>
      <c r="C221" s="146" t="str">
        <f>IF(SP_SUL!Z224="","*",SP_SUL!Z224)</f>
        <v>*</v>
      </c>
      <c r="D221" s="139" t="str">
        <f>IF(SP_SUL!S224="","*",SP_SUL!S224)</f>
        <v>-</v>
      </c>
      <c r="E221" s="139" t="str">
        <f>IF(SP_SUL!T224="","*",SP_SUL!T224)</f>
        <v>-</v>
      </c>
      <c r="F221" s="145" t="str">
        <f>IF(SP_SUL!B224="","*",SP_SUL!B224)</f>
        <v>*</v>
      </c>
      <c r="G221" s="145" t="str">
        <f>IF(SP_SUL!D224="","*",SP_SUL!D224)</f>
        <v>*</v>
      </c>
      <c r="H221" s="145" t="str">
        <f>IF(SP_SUL!F224="","*",SP_SUL!F224)</f>
        <v>*</v>
      </c>
      <c r="I221" s="145" t="str">
        <f>IF(SP_SUL!H224="","*",SP_SUL!H224)</f>
        <v>*</v>
      </c>
      <c r="J221" s="145" t="str">
        <f>IF(SP_SUL!I224="","*",SP_SUL!I224)</f>
        <v>*</v>
      </c>
      <c r="K221" s="139" t="str">
        <f>IF(SP_SUL!M224="","*",SP_SUL!M224)</f>
        <v>-</v>
      </c>
      <c r="L221" s="139" t="str">
        <f>IF(SP_SUL!N224="","*",SP_SUL!N224)</f>
        <v>-</v>
      </c>
      <c r="M221" s="140" t="str">
        <f>IF(SP_SUL!J224="","*",SP_SUL!J224)</f>
        <v>*</v>
      </c>
      <c r="N221" s="144" t="str">
        <f>IF(SP_SUL!K224="","*",SP_SUL!K224)</f>
        <v>*</v>
      </c>
      <c r="O221" s="144" t="str">
        <f>IF(SP_SUL!L224="","*",SP_SUL!L224)</f>
        <v>*</v>
      </c>
      <c r="P221" s="143" t="str">
        <f>IF(SP_SUL!O224="","*",SP_SUL!O224)</f>
        <v>*</v>
      </c>
      <c r="Q221" s="143" t="str">
        <f>IF(SP_SUL!P224="","*",SP_SUL!P224)</f>
        <v>*</v>
      </c>
      <c r="R221" s="145" t="str">
        <f>IF(SP_SUL!Q224="","*",CONCATENATE(SP_SUL!Q224," ",SP_SUL!R224))</f>
        <v>*</v>
      </c>
      <c r="S221" s="145" t="str">
        <f>IF(SP_SUL!V224="","*",SP_SUL!V224)</f>
        <v>*</v>
      </c>
      <c r="T221" s="145" t="str">
        <f>IF(SP_SUL!W224="","*",SP_SUL!W224)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*</v>
      </c>
      <c r="B223" s="146" t="str">
        <f>IF(SP_SUL!X226="","*",SP_SUL!X226)</f>
        <v>*</v>
      </c>
      <c r="C223" s="146" t="str">
        <f>IF(SP_SUL!Z226="","*",SP_SUL!Z226)</f>
        <v>*</v>
      </c>
      <c r="D223" s="139" t="str">
        <f>IF(SP_SUL!S226="","*",SP_SUL!S226)</f>
        <v>-</v>
      </c>
      <c r="E223" s="139" t="str">
        <f>IF(SP_SUL!T226="","*",SP_SUL!T226)</f>
        <v>-</v>
      </c>
      <c r="F223" s="145" t="str">
        <f>IF(SP_SUL!B226="","*",SP_SUL!B226)</f>
        <v>*</v>
      </c>
      <c r="G223" s="145" t="str">
        <f>IF(SP_SUL!D226="","*",SP_SUL!D226)</f>
        <v>*</v>
      </c>
      <c r="H223" s="145" t="str">
        <f>IF(SP_SUL!F226="","*",SP_SUL!F226)</f>
        <v>*</v>
      </c>
      <c r="I223" s="145" t="str">
        <f>IF(SP_SUL!H226="","*",SP_SUL!H226)</f>
        <v>*</v>
      </c>
      <c r="J223" s="145" t="str">
        <f>IF(SP_SUL!I226="","*",SP_SUL!I226)</f>
        <v>*</v>
      </c>
      <c r="K223" s="139" t="str">
        <f>IF(SP_SUL!M226="","*",SP_SUL!M226)</f>
        <v>-</v>
      </c>
      <c r="L223" s="139" t="str">
        <f>IF(SP_SUL!N226="","*",SP_SUL!N226)</f>
        <v>-</v>
      </c>
      <c r="M223" s="140" t="str">
        <f>IF(SP_SUL!J226="","*",SP_SUL!J226)</f>
        <v>*</v>
      </c>
      <c r="N223" s="144" t="str">
        <f>IF(SP_SUL!K226="","*",SP_SUL!K226)</f>
        <v>*</v>
      </c>
      <c r="O223" s="144" t="str">
        <f>IF(SP_SUL!L226="","*",SP_SUL!L226)</f>
        <v>*</v>
      </c>
      <c r="P223" s="143" t="str">
        <f>IF(SP_SUL!O226="","*",SP_SUL!O226)</f>
        <v>*</v>
      </c>
      <c r="Q223" s="143" t="str">
        <f>IF(SP_SUL!P226="","*",SP_SUL!P226)</f>
        <v>*</v>
      </c>
      <c r="R223" s="145" t="str">
        <f>IF(SP_SUL!Q226="","*",CONCATENATE(SP_SUL!Q226," ",SP_SUL!R226))</f>
        <v>*</v>
      </c>
      <c r="S223" s="145" t="str">
        <f>IF(SP_SUL!V226="","*",SP_SUL!V226)</f>
        <v>*</v>
      </c>
      <c r="T223" s="145" t="str">
        <f>IF(SP_SUL!W226="","*",SP_SUL!W226)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*</v>
      </c>
      <c r="C224" s="146" t="str">
        <f>IF(SP_SUL!Z227="","*",SP_SUL!Z227)</f>
        <v>*</v>
      </c>
      <c r="D224" s="139" t="str">
        <f>IF(SP_SUL!S227="","*",SP_SUL!S227)</f>
        <v>-</v>
      </c>
      <c r="E224" s="139" t="str">
        <f>IF(SP_SUL!T227="","*",SP_SUL!T227)</f>
        <v>-</v>
      </c>
      <c r="F224" s="145" t="str">
        <f>IF(SP_SUL!B227="","*",SP_SUL!B227)</f>
        <v>*</v>
      </c>
      <c r="G224" s="145" t="str">
        <f>IF(SP_SUL!D227="","*",SP_SUL!D227)</f>
        <v>*</v>
      </c>
      <c r="H224" s="145" t="str">
        <f>IF(SP_SUL!F227="","*",SP_SUL!F227)</f>
        <v>*</v>
      </c>
      <c r="I224" s="145" t="str">
        <f>IF(SP_SUL!H227="","*",SP_SUL!H227)</f>
        <v>*</v>
      </c>
      <c r="J224" s="145" t="str">
        <f>IF(SP_SUL!I227="","*",SP_SUL!I227)</f>
        <v>*</v>
      </c>
      <c r="K224" s="139" t="str">
        <f>IF(SP_SUL!M227="","*",SP_SUL!M227)</f>
        <v>-</v>
      </c>
      <c r="L224" s="139" t="str">
        <f>IF(SP_SUL!N227="","*",SP_SUL!N227)</f>
        <v>-</v>
      </c>
      <c r="M224" s="140" t="str">
        <f>IF(SP_SUL!J227="","*",SP_SUL!J227)</f>
        <v>*</v>
      </c>
      <c r="N224" s="144" t="str">
        <f>IF(SP_SUL!K227="","*",SP_SUL!K227)</f>
        <v>*</v>
      </c>
      <c r="O224" s="144" t="str">
        <f>IF(SP_SUL!L227="","*",SP_SUL!L227)</f>
        <v>*</v>
      </c>
      <c r="P224" s="143" t="str">
        <f>IF(SP_SUL!O227="","*",SP_SUL!O227)</f>
        <v>*</v>
      </c>
      <c r="Q224" s="143" t="str">
        <f>IF(SP_SUL!P227="","*",SP_SUL!P227)</f>
        <v>*</v>
      </c>
      <c r="R224" s="145" t="str">
        <f>IF(SP_SUL!Q227="","*",CONCATENATE(SP_SUL!Q227," ",SP_SUL!R227))</f>
        <v>*</v>
      </c>
      <c r="S224" s="145" t="str">
        <f>IF(SP_SUL!V227="","*",SP_SUL!V227)</f>
        <v>*</v>
      </c>
      <c r="T224" s="145" t="str">
        <f>IF(SP_SUL!W227="","*",SP_SUL!W227)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*</v>
      </c>
      <c r="B225" s="146" t="str">
        <f>IF(SP_SUL!X228="","*",SP_SUL!X228)</f>
        <v>*</v>
      </c>
      <c r="C225" s="146" t="str">
        <f>IF(SP_SUL!Z228="","*",SP_SUL!Z228)</f>
        <v>*</v>
      </c>
      <c r="D225" s="139" t="str">
        <f>IF(SP_SUL!S228="","*",SP_SUL!S228)</f>
        <v>-</v>
      </c>
      <c r="E225" s="139" t="str">
        <f>IF(SP_SUL!T228="","*",SP_SUL!T228)</f>
        <v>-</v>
      </c>
      <c r="F225" s="145" t="str">
        <f>IF(SP_SUL!B228="","*",SP_SUL!B228)</f>
        <v>*</v>
      </c>
      <c r="G225" s="145" t="str">
        <f>IF(SP_SUL!D228="","*",SP_SUL!D228)</f>
        <v>*</v>
      </c>
      <c r="H225" s="145" t="str">
        <f>IF(SP_SUL!F228="","*",SP_SUL!F228)</f>
        <v>*</v>
      </c>
      <c r="I225" s="145" t="str">
        <f>IF(SP_SUL!H228="","*",SP_SUL!H228)</f>
        <v>*</v>
      </c>
      <c r="J225" s="145" t="str">
        <f>IF(SP_SUL!I228="","*",SP_SUL!I228)</f>
        <v>*</v>
      </c>
      <c r="K225" s="139" t="str">
        <f>IF(SP_SUL!M228="","*",SP_SUL!M228)</f>
        <v>-</v>
      </c>
      <c r="L225" s="139" t="str">
        <f>IF(SP_SUL!N228="","*",SP_SUL!N228)</f>
        <v>-</v>
      </c>
      <c r="M225" s="140" t="str">
        <f>IF(SP_SUL!J228="","*",SP_SUL!J228)</f>
        <v>*</v>
      </c>
      <c r="N225" s="144" t="str">
        <f>IF(SP_SUL!K228="","*",SP_SUL!K228)</f>
        <v>*</v>
      </c>
      <c r="O225" s="144" t="str">
        <f>IF(SP_SUL!L228="","*",SP_SUL!L228)</f>
        <v>*</v>
      </c>
      <c r="P225" s="143" t="str">
        <f>IF(SP_SUL!O228="","*",SP_SUL!O228)</f>
        <v>*</v>
      </c>
      <c r="Q225" s="143" t="str">
        <f>IF(SP_SUL!P228="","*",SP_SUL!P228)</f>
        <v>*</v>
      </c>
      <c r="R225" s="145" t="str">
        <f>IF(SP_SUL!Q228="","*",CONCATENATE(SP_SUL!Q228," ",SP_SUL!R228))</f>
        <v>*</v>
      </c>
      <c r="S225" s="145" t="str">
        <f>IF(SP_SUL!V228="","*",SP_SUL!V228)</f>
        <v>*</v>
      </c>
      <c r="T225" s="145" t="str">
        <f>IF(SP_SUL!W228="","*",SP_SUL!W228)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*</v>
      </c>
      <c r="B226" s="146" t="str">
        <f>IF(SP_SUL!X229="","*",SP_SUL!X229)</f>
        <v>*</v>
      </c>
      <c r="C226" s="146" t="str">
        <f>IF(SP_SUL!Z229="","*",SP_SUL!Z229)</f>
        <v>*</v>
      </c>
      <c r="D226" s="139" t="str">
        <f>IF(SP_SUL!S229="","*",SP_SUL!S229)</f>
        <v>-</v>
      </c>
      <c r="E226" s="139" t="str">
        <f>IF(SP_SUL!T229="","*",SP_SUL!T229)</f>
        <v>-</v>
      </c>
      <c r="F226" s="145" t="str">
        <f>IF(SP_SUL!B229="","*",SP_SUL!B229)</f>
        <v>*</v>
      </c>
      <c r="G226" s="145" t="str">
        <f>IF(SP_SUL!D229="","*",SP_SUL!D229)</f>
        <v>*</v>
      </c>
      <c r="H226" s="145" t="str">
        <f>IF(SP_SUL!F229="","*",SP_SUL!F229)</f>
        <v>*</v>
      </c>
      <c r="I226" s="145" t="str">
        <f>IF(SP_SUL!H229="","*",SP_SUL!H229)</f>
        <v>*</v>
      </c>
      <c r="J226" s="145" t="str">
        <f>IF(SP_SUL!I229="","*",SP_SUL!I229)</f>
        <v>*</v>
      </c>
      <c r="K226" s="139" t="str">
        <f>IF(SP_SUL!M229="","*",SP_SUL!M229)</f>
        <v>-</v>
      </c>
      <c r="L226" s="139" t="str">
        <f>IF(SP_SUL!N229="","*",SP_SUL!N229)</f>
        <v>-</v>
      </c>
      <c r="M226" s="140" t="str">
        <f>IF(SP_SUL!J229="","*",SP_SUL!J229)</f>
        <v>*</v>
      </c>
      <c r="N226" s="144" t="str">
        <f>IF(SP_SUL!K229="","*",SP_SUL!K229)</f>
        <v>*</v>
      </c>
      <c r="O226" s="144" t="str">
        <f>IF(SP_SUL!L229="","*",SP_SUL!L229)</f>
        <v>*</v>
      </c>
      <c r="P226" s="143" t="str">
        <f>IF(SP_SUL!O229="","*",SP_SUL!O229)</f>
        <v>*</v>
      </c>
      <c r="Q226" s="143" t="str">
        <f>IF(SP_SUL!P229="","*",SP_SUL!P229)</f>
        <v>*</v>
      </c>
      <c r="R226" s="145" t="str">
        <f>IF(SP_SUL!Q229="","*",CONCATENATE(SP_SUL!Q229," ",SP_SUL!R229))</f>
        <v>*</v>
      </c>
      <c r="S226" s="145" t="str">
        <f>IF(SP_SUL!V229="","*",SP_SUL!V229)</f>
        <v>*</v>
      </c>
      <c r="T226" s="145" t="str">
        <f>IF(SP_SUL!W229="","*",SP_SUL!W229)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*</v>
      </c>
      <c r="B227" s="146" t="str">
        <f>IF(SP_SUL!X230="","*",SP_SUL!X230)</f>
        <v>*</v>
      </c>
      <c r="C227" s="146" t="str">
        <f>IF(SP_SUL!Z230="","*",SP_SUL!Z230)</f>
        <v>*</v>
      </c>
      <c r="D227" s="139" t="str">
        <f>IF(SP_SUL!S230="","*",SP_SUL!S230)</f>
        <v>-</v>
      </c>
      <c r="E227" s="139" t="str">
        <f>IF(SP_SUL!T230="","*",SP_SUL!T230)</f>
        <v>-</v>
      </c>
      <c r="F227" s="145" t="str">
        <f>IF(SP_SUL!B230="","*",SP_SUL!B230)</f>
        <v>*</v>
      </c>
      <c r="G227" s="145" t="str">
        <f>IF(SP_SUL!D230="","*",SP_SUL!D230)</f>
        <v>*</v>
      </c>
      <c r="H227" s="145" t="str">
        <f>IF(SP_SUL!F230="","*",SP_SUL!F230)</f>
        <v>*</v>
      </c>
      <c r="I227" s="145" t="str">
        <f>IF(SP_SUL!H230="","*",SP_SUL!H230)</f>
        <v>*</v>
      </c>
      <c r="J227" s="145" t="str">
        <f>IF(SP_SUL!I230="","*",SP_SUL!I230)</f>
        <v>*</v>
      </c>
      <c r="K227" s="139" t="str">
        <f>IF(SP_SUL!M230="","*",SP_SUL!M230)</f>
        <v>-</v>
      </c>
      <c r="L227" s="139" t="str">
        <f>IF(SP_SUL!N230="","*",SP_SUL!N230)</f>
        <v>-</v>
      </c>
      <c r="M227" s="140" t="str">
        <f>IF(SP_SUL!J230="","*",SP_SUL!J230)</f>
        <v>*</v>
      </c>
      <c r="N227" s="144" t="str">
        <f>IF(SP_SUL!K230="","*",SP_SUL!K230)</f>
        <v>*</v>
      </c>
      <c r="O227" s="144" t="str">
        <f>IF(SP_SUL!L230="","*",SP_SUL!L230)</f>
        <v>*</v>
      </c>
      <c r="P227" s="143" t="str">
        <f>IF(SP_SUL!O230="","*",SP_SUL!O230)</f>
        <v>*</v>
      </c>
      <c r="Q227" s="143" t="str">
        <f>IF(SP_SUL!P230="","*",SP_SUL!P230)</f>
        <v>*</v>
      </c>
      <c r="R227" s="145" t="str">
        <f>IF(SP_SUL!Q230="","*",CONCATENATE(SP_SUL!Q230," ",SP_SUL!R230))</f>
        <v>*</v>
      </c>
      <c r="S227" s="145" t="str">
        <f>IF(SP_SUL!V230="","*",SP_SUL!V230)</f>
        <v>*</v>
      </c>
      <c r="T227" s="145" t="str">
        <f>IF(SP_SUL!W230="","*",SP_SUL!W230)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*</v>
      </c>
      <c r="B228" s="146" t="str">
        <f>IF(SP_SUL!X231="","*",SP_SUL!X231)</f>
        <v>*</v>
      </c>
      <c r="C228" s="146" t="str">
        <f>IF(SP_SUL!Z231="","*",SP_SUL!Z231)</f>
        <v>*</v>
      </c>
      <c r="D228" s="139" t="str">
        <f>IF(SP_SUL!S231="","*",SP_SUL!S231)</f>
        <v>-</v>
      </c>
      <c r="E228" s="139" t="str">
        <f>IF(SP_SUL!T231="","*",SP_SUL!T231)</f>
        <v>-</v>
      </c>
      <c r="F228" s="145" t="str">
        <f>IF(SP_SUL!B231="","*",SP_SUL!B231)</f>
        <v>*</v>
      </c>
      <c r="G228" s="145" t="str">
        <f>IF(SP_SUL!D231="","*",SP_SUL!D231)</f>
        <v>*</v>
      </c>
      <c r="H228" s="145" t="str">
        <f>IF(SP_SUL!F231="","*",SP_SUL!F231)</f>
        <v>*</v>
      </c>
      <c r="I228" s="145" t="str">
        <f>IF(SP_SUL!H231="","*",SP_SUL!H231)</f>
        <v>*</v>
      </c>
      <c r="J228" s="145" t="str">
        <f>IF(SP_SUL!I231="","*",SP_SUL!I231)</f>
        <v>*</v>
      </c>
      <c r="K228" s="139" t="str">
        <f>IF(SP_SUL!M231="","*",SP_SUL!M231)</f>
        <v>-</v>
      </c>
      <c r="L228" s="139" t="str">
        <f>IF(SP_SUL!N231="","*",SP_SUL!N231)</f>
        <v>-</v>
      </c>
      <c r="M228" s="140" t="str">
        <f>IF(SP_SUL!J231="","*",SP_SUL!J231)</f>
        <v>*</v>
      </c>
      <c r="N228" s="144" t="str">
        <f>IF(SP_SUL!K231="","*",SP_SUL!K231)</f>
        <v>*</v>
      </c>
      <c r="O228" s="144" t="str">
        <f>IF(SP_SUL!L231="","*",SP_SUL!L231)</f>
        <v>*</v>
      </c>
      <c r="P228" s="143" t="str">
        <f>IF(SP_SUL!O231="","*",SP_SUL!O231)</f>
        <v>*</v>
      </c>
      <c r="Q228" s="143" t="str">
        <f>IF(SP_SUL!P231="","*",SP_SUL!P231)</f>
        <v>*</v>
      </c>
      <c r="R228" s="145" t="str">
        <f>IF(SP_SUL!Q231="","*",CONCATENATE(SP_SUL!Q231," ",SP_SUL!R231))</f>
        <v>*</v>
      </c>
      <c r="S228" s="145" t="str">
        <f>IF(SP_SUL!V231="","*",SP_SUL!V231)</f>
        <v>*</v>
      </c>
      <c r="T228" s="145" t="str">
        <f>IF(SP_SUL!W231="","*",SP_SUL!W231)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*</v>
      </c>
      <c r="B229" s="146" t="str">
        <f>IF(SP_SUL!X232="","*",SP_SUL!X232)</f>
        <v>*</v>
      </c>
      <c r="C229" s="146" t="str">
        <f>IF(SP_SUL!Z232="","*",SP_SUL!Z232)</f>
        <v>*</v>
      </c>
      <c r="D229" s="139" t="str">
        <f>IF(SP_SUL!S232="","*",SP_SUL!S232)</f>
        <v>-</v>
      </c>
      <c r="E229" s="139" t="str">
        <f>IF(SP_SUL!T232="","*",SP_SUL!T232)</f>
        <v>-</v>
      </c>
      <c r="F229" s="145" t="str">
        <f>IF(SP_SUL!B232="","*",SP_SUL!B232)</f>
        <v>*</v>
      </c>
      <c r="G229" s="145" t="str">
        <f>IF(SP_SUL!D232="","*",SP_SUL!D232)</f>
        <v>*</v>
      </c>
      <c r="H229" s="145" t="str">
        <f>IF(SP_SUL!F232="","*",SP_SUL!F232)</f>
        <v>*</v>
      </c>
      <c r="I229" s="145" t="str">
        <f>IF(SP_SUL!H232="","*",SP_SUL!H232)</f>
        <v>*</v>
      </c>
      <c r="J229" s="145" t="str">
        <f>IF(SP_SUL!I232="","*",SP_SUL!I232)</f>
        <v>*</v>
      </c>
      <c r="K229" s="139" t="str">
        <f>IF(SP_SUL!M232="","*",SP_SUL!M232)</f>
        <v>-</v>
      </c>
      <c r="L229" s="139" t="str">
        <f>IF(SP_SUL!N232="","*",SP_SUL!N232)</f>
        <v>-</v>
      </c>
      <c r="M229" s="140" t="str">
        <f>IF(SP_SUL!J232="","*",SP_SUL!J232)</f>
        <v>*</v>
      </c>
      <c r="N229" s="144" t="str">
        <f>IF(SP_SUL!K232="","*",SP_SUL!K232)</f>
        <v>*</v>
      </c>
      <c r="O229" s="144" t="str">
        <f>IF(SP_SUL!L232="","*",SP_SUL!L232)</f>
        <v>*</v>
      </c>
      <c r="P229" s="143" t="str">
        <f>IF(SP_SUL!O232="","*",SP_SUL!O232)</f>
        <v>*</v>
      </c>
      <c r="Q229" s="143" t="str">
        <f>IF(SP_SUL!P232="","*",SP_SUL!P232)</f>
        <v>*</v>
      </c>
      <c r="R229" s="145" t="str">
        <f>IF(SP_SUL!Q232="","*",CONCATENATE(SP_SUL!Q232," ",SP_SUL!R232))</f>
        <v>*</v>
      </c>
      <c r="S229" s="145" t="str">
        <f>IF(SP_SUL!V232="","*",SP_SUL!V232)</f>
        <v>*</v>
      </c>
      <c r="T229" s="145" t="str">
        <f>IF(SP_SUL!W232="","*",SP_SUL!W232)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*</v>
      </c>
      <c r="B231" s="146" t="str">
        <f>IF(SP_SUL!X234="","*",SP_SUL!X234)</f>
        <v>*</v>
      </c>
      <c r="C231" s="146" t="str">
        <f>IF(SP_SUL!Z234="","*",SP_SUL!Z234)</f>
        <v>*</v>
      </c>
      <c r="D231" s="139" t="str">
        <f>IF(SP_SUL!S234="","*",SP_SUL!S234)</f>
        <v>-</v>
      </c>
      <c r="E231" s="139" t="str">
        <f>IF(SP_SUL!T234="","*",SP_SUL!T234)</f>
        <v>-</v>
      </c>
      <c r="F231" s="145" t="str">
        <f>IF(SP_SUL!B234="","*",SP_SUL!B234)</f>
        <v>*</v>
      </c>
      <c r="G231" s="145" t="str">
        <f>IF(SP_SUL!D234="","*",SP_SUL!D234)</f>
        <v>*</v>
      </c>
      <c r="H231" s="145" t="str">
        <f>IF(SP_SUL!F234="","*",SP_SUL!F234)</f>
        <v>*</v>
      </c>
      <c r="I231" s="145" t="str">
        <f>IF(SP_SUL!H234="","*",SP_SUL!H234)</f>
        <v>*</v>
      </c>
      <c r="J231" s="145" t="str">
        <f>IF(SP_SUL!I234="","*",SP_SUL!I234)</f>
        <v>*</v>
      </c>
      <c r="K231" s="139" t="str">
        <f>IF(SP_SUL!M234="","*",SP_SUL!M234)</f>
        <v>-</v>
      </c>
      <c r="L231" s="139" t="str">
        <f>IF(SP_SUL!N234="","*",SP_SUL!N234)</f>
        <v>-</v>
      </c>
      <c r="M231" s="140" t="str">
        <f>IF(SP_SUL!J234="","*",SP_SUL!J234)</f>
        <v>*</v>
      </c>
      <c r="N231" s="144" t="str">
        <f>IF(SP_SUL!K234="","*",SP_SUL!K234)</f>
        <v>*</v>
      </c>
      <c r="O231" s="144" t="str">
        <f>IF(SP_SUL!L234="","*",SP_SUL!L234)</f>
        <v>*</v>
      </c>
      <c r="P231" s="143" t="str">
        <f>IF(SP_SUL!O234="","*",SP_SUL!O234)</f>
        <v>*</v>
      </c>
      <c r="Q231" s="143" t="str">
        <f>IF(SP_SUL!P234="","*",SP_SUL!P234)</f>
        <v>*</v>
      </c>
      <c r="R231" s="145" t="str">
        <f>IF(SP_SUL!Q234="","*",CONCATENATE(SP_SUL!Q234," ",SP_SUL!R234))</f>
        <v>*</v>
      </c>
      <c r="S231" s="145" t="str">
        <f>IF(SP_SUL!V234="","*",SP_SUL!V234)</f>
        <v>*</v>
      </c>
      <c r="T231" s="145" t="str">
        <f>IF(SP_SUL!W234="","*",SP_SUL!W234)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*</v>
      </c>
      <c r="B232" s="146" t="str">
        <f>IF(SP_SUL!X235="","*",SP_SUL!X235)</f>
        <v>*</v>
      </c>
      <c r="C232" s="146" t="str">
        <f>IF(SP_SUL!Z235="","*",SP_SUL!Z235)</f>
        <v>*</v>
      </c>
      <c r="D232" s="139" t="str">
        <f>IF(SP_SUL!S235="","*",SP_SUL!S235)</f>
        <v>-</v>
      </c>
      <c r="E232" s="139" t="str">
        <f>IF(SP_SUL!T235="","*",SP_SUL!T235)</f>
        <v>-</v>
      </c>
      <c r="F232" s="145" t="str">
        <f>IF(SP_SUL!B235="","*",SP_SUL!B235)</f>
        <v>*</v>
      </c>
      <c r="G232" s="145" t="str">
        <f>IF(SP_SUL!D235="","*",SP_SUL!D235)</f>
        <v>*</v>
      </c>
      <c r="H232" s="145" t="str">
        <f>IF(SP_SUL!F235="","*",SP_SUL!F235)</f>
        <v>*</v>
      </c>
      <c r="I232" s="145" t="str">
        <f>IF(SP_SUL!H235="","*",SP_SUL!H235)</f>
        <v>*</v>
      </c>
      <c r="J232" s="145" t="str">
        <f>IF(SP_SUL!I235="","*",SP_SUL!I235)</f>
        <v>*</v>
      </c>
      <c r="K232" s="139" t="str">
        <f>IF(SP_SUL!M235="","*",SP_SUL!M235)</f>
        <v>-</v>
      </c>
      <c r="L232" s="139" t="str">
        <f>IF(SP_SUL!N235="","*",SP_SUL!N235)</f>
        <v>-</v>
      </c>
      <c r="M232" s="140" t="str">
        <f>IF(SP_SUL!J235="","*",SP_SUL!J235)</f>
        <v>*</v>
      </c>
      <c r="N232" s="144" t="str">
        <f>IF(SP_SUL!K235="","*",SP_SUL!K235)</f>
        <v>*</v>
      </c>
      <c r="O232" s="144" t="str">
        <f>IF(SP_SUL!L235="","*",SP_SUL!L235)</f>
        <v>*</v>
      </c>
      <c r="P232" s="143" t="str">
        <f>IF(SP_SUL!O235="","*",SP_SUL!O235)</f>
        <v>*</v>
      </c>
      <c r="Q232" s="143" t="str">
        <f>IF(SP_SUL!P235="","*",SP_SUL!P235)</f>
        <v>*</v>
      </c>
      <c r="R232" s="145" t="str">
        <f>IF(SP_SUL!Q235="","*",CONCATENATE(SP_SUL!Q235," ",SP_SUL!R235))</f>
        <v>*</v>
      </c>
      <c r="S232" s="145" t="str">
        <f>IF(SP_SUL!V235="","*",SP_SUL!V235)</f>
        <v>*</v>
      </c>
      <c r="T232" s="145" t="str">
        <f>IF(SP_SUL!W235="","*",SP_SUL!W235)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*</v>
      </c>
      <c r="B233" s="146" t="str">
        <f>IF(SP_SUL!X236="","*",SP_SUL!X236)</f>
        <v>*</v>
      </c>
      <c r="C233" s="146" t="str">
        <f>IF(SP_SUL!Z236="","*",SP_SUL!Z236)</f>
        <v>*</v>
      </c>
      <c r="D233" s="139" t="str">
        <f>IF(SP_SUL!S236="","*",SP_SUL!S236)</f>
        <v>-</v>
      </c>
      <c r="E233" s="139" t="str">
        <f>IF(SP_SUL!T236="","*",SP_SUL!T236)</f>
        <v>-</v>
      </c>
      <c r="F233" s="145" t="str">
        <f>IF(SP_SUL!B236="","*",SP_SUL!B236)</f>
        <v>*</v>
      </c>
      <c r="G233" s="145" t="str">
        <f>IF(SP_SUL!D236="","*",SP_SUL!D236)</f>
        <v>*</v>
      </c>
      <c r="H233" s="145" t="str">
        <f>IF(SP_SUL!F236="","*",SP_SUL!F236)</f>
        <v>*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-</v>
      </c>
      <c r="L233" s="139" t="str">
        <f>IF(SP_SUL!N236="","*",SP_SUL!N236)</f>
        <v>-</v>
      </c>
      <c r="M233" s="140" t="str">
        <f>IF(SP_SUL!J236="","*",SP_SUL!J236)</f>
        <v>*</v>
      </c>
      <c r="N233" s="144" t="str">
        <f>IF(SP_SUL!K236="","*",SP_SUL!K236)</f>
        <v>*</v>
      </c>
      <c r="O233" s="144" t="str">
        <f>IF(SP_SUL!L236="","*",SP_SUL!L236)</f>
        <v>*</v>
      </c>
      <c r="P233" s="143" t="str">
        <f>IF(SP_SUL!O236="","*",SP_SUL!O236)</f>
        <v>*</v>
      </c>
      <c r="Q233" s="143" t="str">
        <f>IF(SP_SUL!P236="","*",SP_SUL!P236)</f>
        <v>*</v>
      </c>
      <c r="R233" s="145" t="str">
        <f>IF(SP_SUL!Q236="","*",CONCATENATE(SP_SUL!Q236," ",SP_SUL!R236))</f>
        <v>*</v>
      </c>
      <c r="S233" s="145" t="str">
        <f>IF(SP_SUL!V236="","*",SP_SUL!V236)</f>
        <v>*</v>
      </c>
      <c r="T233" s="145" t="str">
        <f>IF(SP_SUL!W236="","*",SP_SUL!W236)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*</v>
      </c>
      <c r="B234" s="146" t="str">
        <f>IF(SP_SUL!X237="","*",SP_SUL!X237)</f>
        <v>*</v>
      </c>
      <c r="C234" s="146" t="str">
        <f>IF(SP_SUL!Z237="","*",SP_SUL!Z237)</f>
        <v>*</v>
      </c>
      <c r="D234" s="139" t="str">
        <f>IF(SP_SUL!S237="","*",SP_SUL!S237)</f>
        <v>-</v>
      </c>
      <c r="E234" s="139" t="str">
        <f>IF(SP_SUL!T237="","*",SP_SUL!T237)</f>
        <v>-</v>
      </c>
      <c r="F234" s="145" t="str">
        <f>IF(SP_SUL!B237="","*",SP_SUL!B237)</f>
        <v>*</v>
      </c>
      <c r="G234" s="145" t="str">
        <f>IF(SP_SUL!D237="","*",SP_SUL!D237)</f>
        <v>*</v>
      </c>
      <c r="H234" s="145" t="str">
        <f>IF(SP_SUL!F237="","*",SP_SUL!F237)</f>
        <v>*</v>
      </c>
      <c r="I234" s="145" t="str">
        <f>IF(SP_SUL!H237="","*",SP_SUL!H237)</f>
        <v>*</v>
      </c>
      <c r="J234" s="145" t="str">
        <f>IF(SP_SUL!I237="","*",SP_SUL!I237)</f>
        <v>*</v>
      </c>
      <c r="K234" s="139" t="str">
        <f>IF(SP_SUL!M237="","*",SP_SUL!M237)</f>
        <v>-</v>
      </c>
      <c r="L234" s="139" t="str">
        <f>IF(SP_SUL!N237="","*",SP_SUL!N237)</f>
        <v>-</v>
      </c>
      <c r="M234" s="140" t="str">
        <f>IF(SP_SUL!J237="","*",SP_SUL!J237)</f>
        <v>*</v>
      </c>
      <c r="N234" s="144" t="str">
        <f>IF(SP_SUL!K237="","*",SP_SUL!K237)</f>
        <v>*</v>
      </c>
      <c r="O234" s="144" t="str">
        <f>IF(SP_SUL!L237="","*",SP_SUL!L237)</f>
        <v>*</v>
      </c>
      <c r="P234" s="143" t="str">
        <f>IF(SP_SUL!O237="","*",SP_SUL!O237)</f>
        <v>*</v>
      </c>
      <c r="Q234" s="143" t="str">
        <f>IF(SP_SUL!P237="","*",SP_SUL!P237)</f>
        <v>*</v>
      </c>
      <c r="R234" s="145" t="str">
        <f>IF(SP_SUL!Q237="","*",CONCATENATE(SP_SUL!Q237," ",SP_SUL!R237))</f>
        <v>*</v>
      </c>
      <c r="S234" s="145" t="str">
        <f>IF(SP_SUL!V237="","*",SP_SUL!V237)</f>
        <v>*</v>
      </c>
      <c r="T234" s="145" t="str">
        <f>IF(SP_SUL!W237="","*",SP_SUL!W237)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*</v>
      </c>
      <c r="B235" s="146" t="str">
        <f>IF(SP_SUL!X238="","*",SP_SUL!X238)</f>
        <v>*</v>
      </c>
      <c r="C235" s="146" t="str">
        <f>IF(SP_SUL!Z238="","*",SP_SUL!Z238)</f>
        <v>*</v>
      </c>
      <c r="D235" s="139" t="str">
        <f>IF(SP_SUL!S238="","*",SP_SUL!S238)</f>
        <v>-</v>
      </c>
      <c r="E235" s="139" t="str">
        <f>IF(SP_SUL!T238="","*",SP_SUL!T238)</f>
        <v>-</v>
      </c>
      <c r="F235" s="145" t="str">
        <f>IF(SP_SUL!B238="","*",SP_SUL!B238)</f>
        <v>*</v>
      </c>
      <c r="G235" s="145" t="str">
        <f>IF(SP_SUL!D238="","*",SP_SUL!D238)</f>
        <v>*</v>
      </c>
      <c r="H235" s="145" t="str">
        <f>IF(SP_SUL!F238="","*",SP_SUL!F238)</f>
        <v>*</v>
      </c>
      <c r="I235" s="145" t="str">
        <f>IF(SP_SUL!H238="","*",SP_SUL!H238)</f>
        <v>*</v>
      </c>
      <c r="J235" s="145" t="str">
        <f>IF(SP_SUL!I238="","*",SP_SUL!I238)</f>
        <v>*</v>
      </c>
      <c r="K235" s="139" t="str">
        <f>IF(SP_SUL!M238="","*",SP_SUL!M238)</f>
        <v>-</v>
      </c>
      <c r="L235" s="139" t="str">
        <f>IF(SP_SUL!N238="","*",SP_SUL!N238)</f>
        <v>-</v>
      </c>
      <c r="M235" s="140" t="str">
        <f>IF(SP_SUL!J238="","*",SP_SUL!J238)</f>
        <v>*</v>
      </c>
      <c r="N235" s="144" t="str">
        <f>IF(SP_SUL!K238="","*",SP_SUL!K238)</f>
        <v>*</v>
      </c>
      <c r="O235" s="144" t="str">
        <f>IF(SP_SUL!L238="","*",SP_SUL!L238)</f>
        <v>*</v>
      </c>
      <c r="P235" s="143" t="str">
        <f>IF(SP_SUL!O238="","*",SP_SUL!O238)</f>
        <v>*</v>
      </c>
      <c r="Q235" s="143" t="str">
        <f>IF(SP_SUL!P238="","*",SP_SUL!P238)</f>
        <v>*</v>
      </c>
      <c r="R235" s="145" t="str">
        <f>IF(SP_SUL!Q238="","*",CONCATENATE(SP_SUL!Q238," ",SP_SUL!R238))</f>
        <v>*</v>
      </c>
      <c r="S235" s="145" t="str">
        <f>IF(SP_SUL!V238="","*",SP_SUL!V238)</f>
        <v>*</v>
      </c>
      <c r="T235" s="145" t="str">
        <f>IF(SP_SUL!W238="","*",SP_SUL!W238)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*</v>
      </c>
      <c r="B237" s="146" t="str">
        <f>IF(SP_SUL!X240="","*",SP_SUL!X240)</f>
        <v>*</v>
      </c>
      <c r="C237" s="146" t="str">
        <f>IF(SP_SUL!Z240="","*",SP_SUL!Z240)</f>
        <v>*</v>
      </c>
      <c r="D237" s="139" t="str">
        <f>IF(SP_SUL!S240="","*",SP_SUL!S240)</f>
        <v>-</v>
      </c>
      <c r="E237" s="139" t="str">
        <f>IF(SP_SUL!T240="","*",SP_SUL!T240)</f>
        <v>-</v>
      </c>
      <c r="F237" s="145" t="str">
        <f>IF(SP_SUL!B240="","*",SP_SUL!B240)</f>
        <v>*</v>
      </c>
      <c r="G237" s="145" t="str">
        <f>IF(SP_SUL!D240="","*",SP_SUL!D240)</f>
        <v>*</v>
      </c>
      <c r="H237" s="145" t="str">
        <f>IF(SP_SUL!F240="","*",SP_SUL!F240)</f>
        <v>*</v>
      </c>
      <c r="I237" s="145" t="str">
        <f>IF(SP_SUL!H240="","*",SP_SUL!H240)</f>
        <v>*</v>
      </c>
      <c r="J237" s="145" t="str">
        <f>IF(SP_SUL!I240="","*",SP_SUL!I240)</f>
        <v>*</v>
      </c>
      <c r="K237" s="139" t="str">
        <f>IF(SP_SUL!M240="","*",SP_SUL!M240)</f>
        <v>-</v>
      </c>
      <c r="L237" s="139" t="str">
        <f>IF(SP_SUL!N240="","*",SP_SUL!N240)</f>
        <v>-</v>
      </c>
      <c r="M237" s="140" t="str">
        <f>IF(SP_SUL!J240="","*",SP_SUL!J240)</f>
        <v>*</v>
      </c>
      <c r="N237" s="144" t="str">
        <f>IF(SP_SUL!K240="","*",SP_SUL!K240)</f>
        <v>*</v>
      </c>
      <c r="O237" s="144" t="str">
        <f>IF(SP_SUL!L240="","*",SP_SUL!L240)</f>
        <v>*</v>
      </c>
      <c r="P237" s="143" t="str">
        <f>IF(SP_SUL!O240="","*",SP_SUL!O240)</f>
        <v>*</v>
      </c>
      <c r="Q237" s="143" t="str">
        <f>IF(SP_SUL!P240="","*",SP_SUL!P240)</f>
        <v>*</v>
      </c>
      <c r="R237" s="145" t="str">
        <f>IF(SP_SUL!Q240="","*",CONCATENATE(SP_SUL!Q240," ",SP_SUL!R240))</f>
        <v>*</v>
      </c>
      <c r="S237" s="145" t="str">
        <f>IF(SP_SUL!V240="","*",SP_SUL!V240)</f>
        <v>*</v>
      </c>
      <c r="T237" s="145" t="str">
        <f>IF(SP_SUL!W240="","*",SP_SUL!W240)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*</v>
      </c>
      <c r="B238" s="146" t="str">
        <f>IF(SP_SUL!X241="","*",SP_SUL!X241)</f>
        <v>*</v>
      </c>
      <c r="C238" s="146" t="str">
        <f>IF(SP_SUL!Z241="","*",SP_SUL!Z241)</f>
        <v>*</v>
      </c>
      <c r="D238" s="139" t="str">
        <f>IF(SP_SUL!S241="","*",SP_SUL!S241)</f>
        <v>-</v>
      </c>
      <c r="E238" s="139" t="str">
        <f>IF(SP_SUL!T241="","*",SP_SUL!T241)</f>
        <v>-</v>
      </c>
      <c r="F238" s="145" t="str">
        <f>IF(SP_SUL!B241="","*",SP_SUL!B241)</f>
        <v>*</v>
      </c>
      <c r="G238" s="145" t="str">
        <f>IF(SP_SUL!D241="","*",SP_SUL!D241)</f>
        <v>*</v>
      </c>
      <c r="H238" s="145" t="str">
        <f>IF(SP_SUL!F241="","*",SP_SUL!F241)</f>
        <v>*</v>
      </c>
      <c r="I238" s="145" t="str">
        <f>IF(SP_SUL!H241="","*",SP_SUL!H241)</f>
        <v>*</v>
      </c>
      <c r="J238" s="145" t="str">
        <f>IF(SP_SUL!I241="","*",SP_SUL!I241)</f>
        <v>*</v>
      </c>
      <c r="K238" s="139" t="str">
        <f>IF(SP_SUL!M241="","*",SP_SUL!M241)</f>
        <v>-</v>
      </c>
      <c r="L238" s="139" t="str">
        <f>IF(SP_SUL!N241="","*",SP_SUL!N241)</f>
        <v>-</v>
      </c>
      <c r="M238" s="140" t="str">
        <f>IF(SP_SUL!J241="","*",SP_SUL!J241)</f>
        <v>*</v>
      </c>
      <c r="N238" s="144" t="str">
        <f>IF(SP_SUL!K241="","*",SP_SUL!K241)</f>
        <v>*</v>
      </c>
      <c r="O238" s="144" t="str">
        <f>IF(SP_SUL!L241="","*",SP_SUL!L241)</f>
        <v>*</v>
      </c>
      <c r="P238" s="143" t="str">
        <f>IF(SP_SUL!O241="","*",SP_SUL!O241)</f>
        <v>*</v>
      </c>
      <c r="Q238" s="143" t="str">
        <f>IF(SP_SUL!P241="","*",SP_SUL!P241)</f>
        <v>*</v>
      </c>
      <c r="R238" s="145" t="str">
        <f>IF(SP_SUL!Q241="","*",CONCATENATE(SP_SUL!Q241," ",SP_SUL!R241))</f>
        <v>*</v>
      </c>
      <c r="S238" s="145" t="str">
        <f>IF(SP_SUL!V241="","*",SP_SUL!V241)</f>
        <v>*</v>
      </c>
      <c r="T238" s="145" t="str">
        <f>IF(SP_SUL!W241="","*",SP_SUL!W241)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*</v>
      </c>
      <c r="B239" s="146" t="str">
        <f>IF(SP_SUL!X242="","*",SP_SUL!X242)</f>
        <v>*</v>
      </c>
      <c r="C239" s="146" t="str">
        <f>IF(SP_SUL!Z242="","*",SP_SUL!Z242)</f>
        <v>*</v>
      </c>
      <c r="D239" s="139" t="str">
        <f>IF(SP_SUL!S242="","*",SP_SUL!S242)</f>
        <v>-</v>
      </c>
      <c r="E239" s="139" t="str">
        <f>IF(SP_SUL!T242="","*",SP_SUL!T242)</f>
        <v>-</v>
      </c>
      <c r="F239" s="145" t="str">
        <f>IF(SP_SUL!B242="","*",SP_SUL!B242)</f>
        <v>*</v>
      </c>
      <c r="G239" s="145" t="str">
        <f>IF(SP_SUL!D242="","*",SP_SUL!D242)</f>
        <v>*</v>
      </c>
      <c r="H239" s="145" t="str">
        <f>IF(SP_SUL!F242="","*",SP_SUL!F242)</f>
        <v>*</v>
      </c>
      <c r="I239" s="145" t="str">
        <f>IF(SP_SUL!H242="","*",SP_SUL!H242)</f>
        <v>*</v>
      </c>
      <c r="J239" s="145" t="str">
        <f>IF(SP_SUL!I242="","*",SP_SUL!I242)</f>
        <v>*</v>
      </c>
      <c r="K239" s="139" t="str">
        <f>IF(SP_SUL!M242="","*",SP_SUL!M242)</f>
        <v>-</v>
      </c>
      <c r="L239" s="139" t="str">
        <f>IF(SP_SUL!N242="","*",SP_SUL!N242)</f>
        <v>-</v>
      </c>
      <c r="M239" s="140" t="str">
        <f>IF(SP_SUL!J242="","*",SP_SUL!J242)</f>
        <v>*</v>
      </c>
      <c r="N239" s="144" t="str">
        <f>IF(SP_SUL!K242="","*",SP_SUL!K242)</f>
        <v>*</v>
      </c>
      <c r="O239" s="144" t="str">
        <f>IF(SP_SUL!L242="","*",SP_SUL!L242)</f>
        <v>*</v>
      </c>
      <c r="P239" s="143" t="str">
        <f>IF(SP_SUL!O242="","*",SP_SUL!O242)</f>
        <v>*</v>
      </c>
      <c r="Q239" s="143" t="str">
        <f>IF(SP_SUL!P242="","*",SP_SUL!P242)</f>
        <v>*</v>
      </c>
      <c r="R239" s="145" t="str">
        <f>IF(SP_SUL!Q242="","*",CONCATENATE(SP_SUL!Q242," ",SP_SUL!R242))</f>
        <v>*</v>
      </c>
      <c r="S239" s="145" t="str">
        <f>IF(SP_SUL!V242="","*",SP_SUL!V242)</f>
        <v>*</v>
      </c>
      <c r="T239" s="145" t="str">
        <f>IF(SP_SUL!W242="","*",SP_SUL!W242)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*</v>
      </c>
      <c r="B241" s="146" t="str">
        <f>IF(SP_SUL!X244="","*",SP_SUL!X244)</f>
        <v>*</v>
      </c>
      <c r="C241" s="146" t="str">
        <f>IF(SP_SUL!Z244="","*",SP_SUL!Z244)</f>
        <v>*</v>
      </c>
      <c r="D241" s="139" t="str">
        <f>IF(SP_SUL!S244="","*",SP_SUL!S244)</f>
        <v>-</v>
      </c>
      <c r="E241" s="139" t="str">
        <f>IF(SP_SUL!T244="","*",SP_SUL!T244)</f>
        <v>-</v>
      </c>
      <c r="F241" s="145" t="str">
        <f>IF(SP_SUL!B244="","*",SP_SUL!B244)</f>
        <v>*</v>
      </c>
      <c r="G241" s="145" t="str">
        <f>IF(SP_SUL!D244="","*",SP_SUL!D244)</f>
        <v>*</v>
      </c>
      <c r="H241" s="145" t="str">
        <f>IF(SP_SUL!F244="","*",SP_SUL!F244)</f>
        <v>*</v>
      </c>
      <c r="I241" s="145" t="str">
        <f>IF(SP_SUL!H244="","*",SP_SUL!H244)</f>
        <v>*</v>
      </c>
      <c r="J241" s="145" t="str">
        <f>IF(SP_SUL!I244="","*",SP_SUL!I244)</f>
        <v>*</v>
      </c>
      <c r="K241" s="139" t="str">
        <f>IF(SP_SUL!M244="","*",SP_SUL!M244)</f>
        <v>-</v>
      </c>
      <c r="L241" s="139" t="str">
        <f>IF(SP_SUL!N244="","*",SP_SUL!N244)</f>
        <v>-</v>
      </c>
      <c r="M241" s="140" t="str">
        <f>IF(SP_SUL!J244="","*",SP_SUL!J244)</f>
        <v>*</v>
      </c>
      <c r="N241" s="144" t="str">
        <f>IF(SP_SUL!K244="","*",SP_SUL!K244)</f>
        <v>*</v>
      </c>
      <c r="O241" s="144" t="str">
        <f>IF(SP_SUL!L244="","*",SP_SUL!L244)</f>
        <v>*</v>
      </c>
      <c r="P241" s="143" t="str">
        <f>IF(SP_SUL!O244="","*",SP_SUL!O244)</f>
        <v>*</v>
      </c>
      <c r="Q241" s="143" t="str">
        <f>IF(SP_SUL!P244="","*",SP_SUL!P244)</f>
        <v>*</v>
      </c>
      <c r="R241" s="145" t="str">
        <f>IF(SP_SUL!Q244="","*",CONCATENATE(SP_SUL!Q244," ",SP_SUL!R244))</f>
        <v>*</v>
      </c>
      <c r="S241" s="145" t="str">
        <f>IF(SP_SUL!V244="","*",SP_SUL!V244)</f>
        <v>*</v>
      </c>
      <c r="T241" s="145" t="str">
        <f>IF(SP_SUL!W244="","*",SP_SUL!W244)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*</v>
      </c>
      <c r="B243" s="146" t="str">
        <f>IF(SP_SUL!X246="","*",SP_SUL!X246)</f>
        <v>*</v>
      </c>
      <c r="C243" s="146" t="str">
        <f>IF(SP_SUL!Z246="","*",SP_SUL!Z246)</f>
        <v>*</v>
      </c>
      <c r="D243" s="139" t="str">
        <f>IF(SP_SUL!S246="","*",SP_SUL!S246)</f>
        <v>-</v>
      </c>
      <c r="E243" s="139" t="str">
        <f>IF(SP_SUL!T246="","*",SP_SUL!T246)</f>
        <v>-</v>
      </c>
      <c r="F243" s="145" t="str">
        <f>IF(SP_SUL!B246="","*",SP_SUL!B246)</f>
        <v>*</v>
      </c>
      <c r="G243" s="145" t="str">
        <f>IF(SP_SUL!D246="","*",SP_SUL!D246)</f>
        <v>*</v>
      </c>
      <c r="H243" s="145" t="str">
        <f>IF(SP_SUL!F246="","*",SP_SUL!F246)</f>
        <v>*</v>
      </c>
      <c r="I243" s="145" t="str">
        <f>IF(SP_SUL!H246="","*",SP_SUL!H246)</f>
        <v>*</v>
      </c>
      <c r="J243" s="145" t="str">
        <f>IF(SP_SUL!I246="","*",SP_SUL!I246)</f>
        <v>*</v>
      </c>
      <c r="K243" s="139" t="str">
        <f>IF(SP_SUL!M246="","*",SP_SUL!M246)</f>
        <v>-</v>
      </c>
      <c r="L243" s="139" t="str">
        <f>IF(SP_SUL!N246="","*",SP_SUL!N246)</f>
        <v>-</v>
      </c>
      <c r="M243" s="140" t="str">
        <f>IF(SP_SUL!J246="","*",SP_SUL!J246)</f>
        <v>*</v>
      </c>
      <c r="N243" s="144" t="str">
        <f>IF(SP_SUL!K246="","*",SP_SUL!K246)</f>
        <v>*</v>
      </c>
      <c r="O243" s="144" t="str">
        <f>IF(SP_SUL!L246="","*",SP_SUL!L246)</f>
        <v>*</v>
      </c>
      <c r="P243" s="143" t="str">
        <f>IF(SP_SUL!O246="","*",SP_SUL!O246)</f>
        <v>*</v>
      </c>
      <c r="Q243" s="143" t="str">
        <f>IF(SP_SUL!P246="","*",SP_SUL!P246)</f>
        <v>*</v>
      </c>
      <c r="R243" s="145" t="str">
        <f>IF(SP_SUL!Q246="","*",CONCATENATE(SP_SUL!Q246," ",SP_SUL!R246))</f>
        <v>*</v>
      </c>
      <c r="S243" s="145" t="str">
        <f>IF(SP_SUL!V246="","*",SP_SUL!V246)</f>
        <v>*</v>
      </c>
      <c r="T243" s="145" t="str">
        <f>IF(SP_SUL!W246="","*",SP_SUL!W246)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*</v>
      </c>
      <c r="B244" s="146" t="str">
        <f>IF(SP_SUL!X247="","*",SP_SUL!X247)</f>
        <v>*</v>
      </c>
      <c r="C244" s="146" t="str">
        <f>IF(SP_SUL!Z247="","*",SP_SUL!Z247)</f>
        <v>*</v>
      </c>
      <c r="D244" s="139" t="str">
        <f>IF(SP_SUL!S247="","*",SP_SUL!S247)</f>
        <v>-</v>
      </c>
      <c r="E244" s="139" t="str">
        <f>IF(SP_SUL!T247="","*",SP_SUL!T247)</f>
        <v>-</v>
      </c>
      <c r="F244" s="145" t="str">
        <f>IF(SP_SUL!B247="","*",SP_SUL!B247)</f>
        <v>*</v>
      </c>
      <c r="G244" s="145" t="str">
        <f>IF(SP_SUL!D247="","*",SP_SUL!D247)</f>
        <v>*</v>
      </c>
      <c r="H244" s="145" t="str">
        <f>IF(SP_SUL!F247="","*",SP_SUL!F247)</f>
        <v>*</v>
      </c>
      <c r="I244" s="145" t="str">
        <f>IF(SP_SUL!H247="","*",SP_SUL!H247)</f>
        <v>*</v>
      </c>
      <c r="J244" s="145" t="str">
        <f>IF(SP_SUL!I247="","*",SP_SUL!I247)</f>
        <v>*</v>
      </c>
      <c r="K244" s="139" t="str">
        <f>IF(SP_SUL!M247="","*",SP_SUL!M247)</f>
        <v>-</v>
      </c>
      <c r="L244" s="139" t="str">
        <f>IF(SP_SUL!N247="","*",SP_SUL!N247)</f>
        <v>-</v>
      </c>
      <c r="M244" s="140" t="str">
        <f>IF(SP_SUL!J247="","*",SP_SUL!J247)</f>
        <v>*</v>
      </c>
      <c r="N244" s="144" t="str">
        <f>IF(SP_SUL!K247="","*",SP_SUL!K247)</f>
        <v>*</v>
      </c>
      <c r="O244" s="144" t="str">
        <f>IF(SP_SUL!L247="","*",SP_SUL!L247)</f>
        <v>*</v>
      </c>
      <c r="P244" s="143" t="str">
        <f>IF(SP_SUL!O247="","*",SP_SUL!O247)</f>
        <v>*</v>
      </c>
      <c r="Q244" s="143" t="str">
        <f>IF(SP_SUL!P247="","*",SP_SUL!P247)</f>
        <v>*</v>
      </c>
      <c r="R244" s="145" t="str">
        <f>IF(SP_SUL!Q247="","*",CONCATENATE(SP_SUL!Q247," ",SP_SUL!R247))</f>
        <v>*</v>
      </c>
      <c r="S244" s="145" t="str">
        <f>IF(SP_SUL!V247="","*",SP_SUL!V247)</f>
        <v>*</v>
      </c>
      <c r="T244" s="145" t="str">
        <f>IF(SP_SUL!W247="","*",SP_SUL!W247)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*</v>
      </c>
      <c r="B245" s="146" t="str">
        <f>IF(SP_SUL!X248="","*",SP_SUL!X248)</f>
        <v>*</v>
      </c>
      <c r="C245" s="146" t="str">
        <f>IF(SP_SUL!Z248="","*",SP_SUL!Z248)</f>
        <v>*</v>
      </c>
      <c r="D245" s="139" t="str">
        <f>IF(SP_SUL!S248="","*",SP_SUL!S248)</f>
        <v>-</v>
      </c>
      <c r="E245" s="139" t="str">
        <f>IF(SP_SUL!T248="","*",SP_SUL!T248)</f>
        <v>-</v>
      </c>
      <c r="F245" s="145" t="str">
        <f>IF(SP_SUL!B248="","*",SP_SUL!B248)</f>
        <v>*</v>
      </c>
      <c r="G245" s="145" t="str">
        <f>IF(SP_SUL!D248="","*",SP_SUL!D248)</f>
        <v>*</v>
      </c>
      <c r="H245" s="145" t="str">
        <f>IF(SP_SUL!F248="","*",SP_SUL!F248)</f>
        <v>*</v>
      </c>
      <c r="I245" s="145" t="str">
        <f>IF(SP_SUL!H248="","*",SP_SUL!H248)</f>
        <v>*</v>
      </c>
      <c r="J245" s="145" t="str">
        <f>IF(SP_SUL!I248="","*",SP_SUL!I248)</f>
        <v>*</v>
      </c>
      <c r="K245" s="139" t="str">
        <f>IF(SP_SUL!M248="","*",SP_SUL!M248)</f>
        <v>-</v>
      </c>
      <c r="L245" s="139" t="str">
        <f>IF(SP_SUL!N248="","*",SP_SUL!N248)</f>
        <v>-</v>
      </c>
      <c r="M245" s="140" t="str">
        <f>IF(SP_SUL!J248="","*",SP_SUL!J248)</f>
        <v>*</v>
      </c>
      <c r="N245" s="144" t="str">
        <f>IF(SP_SUL!K248="","*",SP_SUL!K248)</f>
        <v>*</v>
      </c>
      <c r="O245" s="144" t="str">
        <f>IF(SP_SUL!L248="","*",SP_SUL!L248)</f>
        <v>*</v>
      </c>
      <c r="P245" s="143" t="str">
        <f>IF(SP_SUL!O248="","*",SP_SUL!O248)</f>
        <v>*</v>
      </c>
      <c r="Q245" s="143" t="str">
        <f>IF(SP_SUL!P248="","*",SP_SUL!P248)</f>
        <v>*</v>
      </c>
      <c r="R245" s="145" t="str">
        <f>IF(SP_SUL!Q248="","*",CONCATENATE(SP_SUL!Q248," ",SP_SUL!R248))</f>
        <v>*</v>
      </c>
      <c r="S245" s="145" t="str">
        <f>IF(SP_SUL!V248="","*",SP_SUL!V248)</f>
        <v>*</v>
      </c>
      <c r="T245" s="145" t="str">
        <f>IF(SP_SUL!W248="","*",SP_SUL!W248)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*</v>
      </c>
      <c r="B247" s="146" t="str">
        <f>IF(SP_SUL!X250="","*",SP_SUL!X250)</f>
        <v>*</v>
      </c>
      <c r="C247" s="146" t="str">
        <f>IF(SP_SUL!Z250="","*",SP_SUL!Z250)</f>
        <v>*</v>
      </c>
      <c r="D247" s="139" t="str">
        <f>IF(SP_SUL!S250="","*",SP_SUL!S250)</f>
        <v>-</v>
      </c>
      <c r="E247" s="139" t="str">
        <f>IF(SP_SUL!T250="","*",SP_SUL!T250)</f>
        <v>-</v>
      </c>
      <c r="F247" s="145" t="str">
        <f>IF(SP_SUL!B250="","*",SP_SUL!B250)</f>
        <v>*</v>
      </c>
      <c r="G247" s="145" t="str">
        <f>IF(SP_SUL!D250="","*",SP_SUL!D250)</f>
        <v>*</v>
      </c>
      <c r="H247" s="145" t="str">
        <f>IF(SP_SUL!F250="","*",SP_SUL!F250)</f>
        <v>*</v>
      </c>
      <c r="I247" s="145" t="str">
        <f>IF(SP_SUL!H250="","*",SP_SUL!H250)</f>
        <v>*</v>
      </c>
      <c r="J247" s="145" t="str">
        <f>IF(SP_SUL!I250="","*",SP_SUL!I250)</f>
        <v>*</v>
      </c>
      <c r="K247" s="139" t="str">
        <f>IF(SP_SUL!M250="","*",SP_SUL!M250)</f>
        <v>-</v>
      </c>
      <c r="L247" s="139" t="str">
        <f>IF(SP_SUL!N250="","*",SP_SUL!N250)</f>
        <v>-</v>
      </c>
      <c r="M247" s="140" t="str">
        <f>IF(SP_SUL!J250="","*",SP_SUL!J250)</f>
        <v>*</v>
      </c>
      <c r="N247" s="144" t="str">
        <f>IF(SP_SUL!K250="","*",SP_SUL!K250)</f>
        <v>*</v>
      </c>
      <c r="O247" s="144" t="str">
        <f>IF(SP_SUL!L250="","*",SP_SUL!L250)</f>
        <v>*</v>
      </c>
      <c r="P247" s="143" t="str">
        <f>IF(SP_SUL!O250="","*",SP_SUL!O250)</f>
        <v>*</v>
      </c>
      <c r="Q247" s="143" t="str">
        <f>IF(SP_SUL!P250="","*",SP_SUL!P250)</f>
        <v>*</v>
      </c>
      <c r="R247" s="145" t="str">
        <f>IF(SP_SUL!Q250="","*",CONCATENATE(SP_SUL!Q250," ",SP_SUL!R250))</f>
        <v>*</v>
      </c>
      <c r="S247" s="145" t="str">
        <f>IF(SP_SUL!V250="","*",SP_SUL!V250)</f>
        <v>*</v>
      </c>
      <c r="T247" s="145" t="str">
        <f>IF(SP_SUL!W250="","*",SP_SUL!W250)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-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*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*</v>
      </c>
      <c r="C250" s="146" t="str">
        <f>IF(SP_SUL!Z253="","*",SP_SUL!Z253)</f>
        <v>*</v>
      </c>
      <c r="D250" s="139" t="str">
        <f>IF(SP_SUL!S253="","*",SP_SUL!S253)</f>
        <v>-</v>
      </c>
      <c r="E250" s="139" t="str">
        <f>IF(SP_SUL!T253="","*",SP_SUL!T253)</f>
        <v>-</v>
      </c>
      <c r="F250" s="145" t="str">
        <f>IF(SP_SUL!B253="","*",SP_SUL!B253)</f>
        <v>*</v>
      </c>
      <c r="G250" s="145" t="str">
        <f>IF(SP_SUL!D253="","*",SP_SUL!D253)</f>
        <v>*</v>
      </c>
      <c r="H250" s="145" t="str">
        <f>IF(SP_SUL!F253="","*",SP_SUL!F253)</f>
        <v>*</v>
      </c>
      <c r="I250" s="145" t="str">
        <f>IF(SP_SUL!H253="","*",SP_SUL!H253)</f>
        <v>*</v>
      </c>
      <c r="J250" s="145" t="str">
        <f>IF(SP_SUL!I253="","*",SP_SUL!I253)</f>
        <v>*</v>
      </c>
      <c r="K250" s="139" t="str">
        <f>IF(SP_SUL!M253="","*",SP_SUL!M253)</f>
        <v>-</v>
      </c>
      <c r="L250" s="139" t="str">
        <f>IF(SP_SUL!N253="","*",SP_SUL!N253)</f>
        <v>-</v>
      </c>
      <c r="M250" s="140" t="str">
        <f>IF(SP_SUL!J253="","*",SP_SUL!J253)</f>
        <v>*</v>
      </c>
      <c r="N250" s="144" t="str">
        <f>IF(SP_SUL!K253="","*",SP_SUL!K253)</f>
        <v>*</v>
      </c>
      <c r="O250" s="144" t="str">
        <f>IF(SP_SUL!L253="","*",SP_SUL!L253)</f>
        <v>*</v>
      </c>
      <c r="P250" s="143" t="str">
        <f>IF(SP_SUL!O253="","*",SP_SUL!O253)</f>
        <v>*</v>
      </c>
      <c r="Q250" s="143" t="str">
        <f>IF(SP_SUL!P253="","*",SP_SUL!P253)</f>
        <v>*</v>
      </c>
      <c r="R250" s="145" t="str">
        <f>IF(SP_SUL!Q253="","*",CONCATENATE(SP_SUL!Q253," ",SP_SUL!R253))</f>
        <v>*</v>
      </c>
      <c r="S250" s="145" t="str">
        <f>IF(SP_SUL!V253="","*",SP_SUL!V253)</f>
        <v>*</v>
      </c>
      <c r="T250" s="145" t="str">
        <f>IF(SP_SUL!W253="","*",SP_SUL!W253)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-</v>
      </c>
      <c r="L251" s="139" t="str">
        <f>IF(SP_SUL!N254="","*",SP_SUL!N254)</f>
        <v>-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*</v>
      </c>
      <c r="B253" s="146" t="str">
        <f>IF(SP_SUL!X256="","*",SP_SUL!X256)</f>
        <v>*</v>
      </c>
      <c r="C253" s="146" t="str">
        <f>IF(SP_SUL!Z256="","*",SP_SUL!Z256)</f>
        <v>*</v>
      </c>
      <c r="D253" s="139" t="str">
        <f>IF(SP_SUL!S256="","*",SP_SUL!S256)</f>
        <v>-</v>
      </c>
      <c r="E253" s="139" t="str">
        <f>IF(SP_SUL!T256="","*",SP_SUL!T256)</f>
        <v>-</v>
      </c>
      <c r="F253" s="145" t="str">
        <f>IF(SP_SUL!B256="","*",SP_SUL!B256)</f>
        <v>*</v>
      </c>
      <c r="G253" s="145" t="str">
        <f>IF(SP_SUL!D256="","*",SP_SUL!D256)</f>
        <v>*</v>
      </c>
      <c r="H253" s="145" t="str">
        <f>IF(SP_SUL!F256="","*",SP_SUL!F256)</f>
        <v>*</v>
      </c>
      <c r="I253" s="145" t="str">
        <f>IF(SP_SUL!H256="","*",SP_SUL!H256)</f>
        <v>*</v>
      </c>
      <c r="J253" s="145" t="str">
        <f>IF(SP_SUL!I256="","*",SP_SUL!I256)</f>
        <v>*</v>
      </c>
      <c r="K253" s="139" t="str">
        <f>IF(SP_SUL!M256="","*",SP_SUL!M256)</f>
        <v>-</v>
      </c>
      <c r="L253" s="139" t="str">
        <f>IF(SP_SUL!N256="","*",SP_SUL!N256)</f>
        <v>-</v>
      </c>
      <c r="M253" s="140" t="str">
        <f>IF(SP_SUL!J256="","*",SP_SUL!J256)</f>
        <v>*</v>
      </c>
      <c r="N253" s="144" t="str">
        <f>IF(SP_SUL!K256="","*",SP_SUL!K256)</f>
        <v>*</v>
      </c>
      <c r="O253" s="144" t="str">
        <f>IF(SP_SUL!L256="","*",SP_SUL!L256)</f>
        <v>*</v>
      </c>
      <c r="P253" s="143" t="str">
        <f>IF(SP_SUL!O256="","*",SP_SUL!O256)</f>
        <v>*</v>
      </c>
      <c r="Q253" s="143" t="str">
        <f>IF(SP_SUL!P256="","*",SP_SUL!P256)</f>
        <v>*</v>
      </c>
      <c r="R253" s="145" t="str">
        <f>IF(SP_SUL!Q256="","*",CONCATENATE(SP_SUL!Q256," ",SP_SUL!R256))</f>
        <v>*</v>
      </c>
      <c r="S253" s="145" t="str">
        <f>IF(SP_SUL!V256="","*",SP_SUL!V256)</f>
        <v>*</v>
      </c>
      <c r="T253" s="145" t="str">
        <f>IF(SP_SUL!W256="","*",SP_SUL!W256)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6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topLeftCell="B1" workbookViewId="0">
      <selection activeCell="B131" sqref="B131:K142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1308</v>
      </c>
      <c r="C2" s="121" t="s">
        <v>977</v>
      </c>
      <c r="D2" s="76" t="s">
        <v>979</v>
      </c>
      <c r="E2" s="76" t="s">
        <v>1309</v>
      </c>
      <c r="F2" s="99" t="s">
        <v>1310</v>
      </c>
      <c r="G2" s="76" t="s">
        <v>1311</v>
      </c>
      <c r="H2" s="76" t="s">
        <v>1312</v>
      </c>
      <c r="I2" s="76" t="s">
        <v>1313</v>
      </c>
      <c r="J2" s="76" t="s">
        <v>1314</v>
      </c>
      <c r="K2" s="78" t="s">
        <v>1315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 t="str">
        <f>IF(SP_SUL!B136="","*",SP_SUL!B136)</f>
        <v>*</v>
      </c>
      <c r="D132" s="94" t="str">
        <f>IF(SP_SUL!D136="","*",SP_SUL!D136)</f>
        <v>*</v>
      </c>
      <c r="E132" s="94" t="str">
        <f>IF(SP_SUL!H136="","*",SP_SUL!H136)</f>
        <v>*</v>
      </c>
      <c r="F132" s="100" t="str">
        <f>IF(SP_SUL!M136="","*",SP_SUL!M136)</f>
        <v>-</v>
      </c>
      <c r="G132" s="95" t="str">
        <f>IF(SP_SUL!I136="","*",SP_SUL!I136)</f>
        <v>*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 t="str">
        <f>IF(SP_SUL!B137="","*",SP_SUL!B137)</f>
        <v>*</v>
      </c>
      <c r="D133" s="94" t="str">
        <f>IF(SP_SUL!D137="","*",SP_SUL!D137)</f>
        <v>*</v>
      </c>
      <c r="E133" s="94" t="str">
        <f>IF(SP_SUL!H137="","*",SP_SUL!H137)</f>
        <v>*</v>
      </c>
      <c r="F133" s="100" t="str">
        <f>IF(SP_SUL!M137="","*",SP_SUL!M137)</f>
        <v>-</v>
      </c>
      <c r="G133" s="95" t="str">
        <f>IF(SP_SUL!I137="","*",SP_SUL!I137)</f>
        <v>*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 t="str">
        <f>IF(SP_SUL!B157="","*",SP_SUL!B157)</f>
        <v>*</v>
      </c>
      <c r="D153" s="94" t="str">
        <f>IF(SP_SUL!D157="","*",SP_SUL!D157)</f>
        <v>*</v>
      </c>
      <c r="E153" s="94" t="str">
        <f>IF(SP_SUL!H157="","*",SP_SUL!H157)</f>
        <v>*</v>
      </c>
      <c r="F153" s="100" t="str">
        <f>IF(SP_SUL!M157="","*",SP_SUL!M157)</f>
        <v>-</v>
      </c>
      <c r="G153" s="95" t="str">
        <f>IF(SP_SUL!I157="","*",SP_SUL!I157)</f>
        <v>*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 t="str">
        <f>IF(SP_SUL!B158="","*",SP_SUL!B158)</f>
        <v>*</v>
      </c>
      <c r="D154" s="94" t="str">
        <f>IF(SP_SUL!D158="","*",SP_SUL!D158)</f>
        <v>*</v>
      </c>
      <c r="E154" s="94" t="str">
        <f>IF(SP_SUL!H158="","*",SP_SUL!H158)</f>
        <v>*</v>
      </c>
      <c r="F154" s="100" t="str">
        <f>IF(SP_SUL!M158="","*",SP_SUL!M158)</f>
        <v>-</v>
      </c>
      <c r="G154" s="95" t="str">
        <f>IF(SP_SUL!I158="","*",SP_SUL!I158)</f>
        <v>*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 t="str">
        <f>IF(SP_SUL!B159="","*",SP_SUL!B159)</f>
        <v>*</v>
      </c>
      <c r="D155" s="94" t="str">
        <f>IF(SP_SUL!D159="","*",SP_SUL!D159)</f>
        <v>*</v>
      </c>
      <c r="E155" s="94" t="str">
        <f>IF(SP_SUL!H159="","*",SP_SUL!H159)</f>
        <v>*</v>
      </c>
      <c r="F155" s="100" t="str">
        <f>IF(SP_SUL!M159="","*",SP_SUL!M159)</f>
        <v>-</v>
      </c>
      <c r="G155" s="95" t="str">
        <f>IF(SP_SUL!I159="","*",SP_SUL!I159)</f>
        <v>*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*</v>
      </c>
      <c r="C158" s="95" t="str">
        <f>IF(SP_SUL!B162="","*",SP_SUL!B162)</f>
        <v>*</v>
      </c>
      <c r="D158" s="94" t="str">
        <f>IF(SP_SUL!D162="","*",SP_SUL!D162)</f>
        <v>*</v>
      </c>
      <c r="E158" s="94" t="str">
        <f>IF(SP_SUL!H162="","*",SP_SUL!H162)</f>
        <v>*</v>
      </c>
      <c r="F158" s="100" t="str">
        <f>IF(SP_SUL!M162="","*",SP_SUL!M162)</f>
        <v>-</v>
      </c>
      <c r="G158" s="95" t="str">
        <f>IF(SP_SUL!I162="","*",SP_SUL!I162)</f>
        <v>*</v>
      </c>
      <c r="H158" s="95" t="str">
        <f>IF(SP_SUL!AB162="","*",SP_SUL!AB162)</f>
        <v>*</v>
      </c>
      <c r="I158" s="95" t="str">
        <f>IF(SP_SUL!AC162="","*",SP_SUL!AC162)</f>
        <v>*</v>
      </c>
      <c r="J158" s="96" t="str">
        <f>IF(SP_SUL!AA162="","*",SP_SUL!AA162)</f>
        <v>*</v>
      </c>
      <c r="K158" s="97" t="str">
        <f>IF(SP_SUL!AD162="","*",SP_SUL!AD162)</f>
        <v>*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*</v>
      </c>
      <c r="E159" s="94" t="str">
        <f>IF(SP_SUL!H163="","*",SP_SUL!H163)</f>
        <v>*</v>
      </c>
      <c r="F159" s="100" t="str">
        <f>IF(SP_SUL!M163="","*",SP_SUL!M163)</f>
        <v>-</v>
      </c>
      <c r="G159" s="95" t="str">
        <f>IF(SP_SUL!I163="","*",SP_SUL!I163)</f>
        <v>*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*</v>
      </c>
      <c r="K159" s="97" t="str">
        <f>IF(SP_SUL!AD163="","*",SP_SUL!AD163)</f>
        <v>*</v>
      </c>
    </row>
    <row r="160" spans="2:11" hidden="1">
      <c r="B160" s="94" t="str">
        <f>IF(SP_SUL!Y164="","*",SP_SUL!Y164)</f>
        <v>*</v>
      </c>
      <c r="C160" s="95" t="str">
        <f>IF(SP_SUL!B164="","*",SP_SUL!B164)</f>
        <v>*</v>
      </c>
      <c r="D160" s="94" t="str">
        <f>IF(SP_SUL!D164="","*",SP_SUL!D164)</f>
        <v>*</v>
      </c>
      <c r="E160" s="94" t="str">
        <f>IF(SP_SUL!H164="","*",SP_SUL!H164)</f>
        <v>*</v>
      </c>
      <c r="F160" s="100" t="str">
        <f>IF(SP_SUL!M164="","*",SP_SUL!M164)</f>
        <v>-</v>
      </c>
      <c r="G160" s="95" t="str">
        <f>IF(SP_SUL!I164="","*",SP_SUL!I164)</f>
        <v>*</v>
      </c>
      <c r="H160" s="95" t="str">
        <f>IF(SP_SUL!AB164="","*",SP_SUL!AB164)</f>
        <v>*</v>
      </c>
      <c r="I160" s="95" t="str">
        <f>IF(SP_SUL!AC164="","*",SP_SUL!AC164)</f>
        <v>*</v>
      </c>
      <c r="J160" s="96" t="str">
        <f>IF(SP_SUL!AA164="","*",SP_SUL!AA164)</f>
        <v>*</v>
      </c>
      <c r="K160" s="97" t="str">
        <f>IF(SP_SUL!AD164="","*",SP_SUL!AD164)</f>
        <v>*</v>
      </c>
    </row>
    <row r="161" spans="2:11" hidden="1">
      <c r="B161" s="94" t="str">
        <f>IF(SP_SUL!Y165="","*",SP_SUL!Y165)</f>
        <v>*</v>
      </c>
      <c r="C161" s="95" t="str">
        <f>IF(SP_SUL!B165="","*",SP_SUL!B165)</f>
        <v>*</v>
      </c>
      <c r="D161" s="94" t="str">
        <f>IF(SP_SUL!D165="","*",SP_SUL!D165)</f>
        <v>*</v>
      </c>
      <c r="E161" s="94" t="str">
        <f>IF(SP_SUL!H165="","*",SP_SUL!H165)</f>
        <v>*</v>
      </c>
      <c r="F161" s="100" t="str">
        <f>IF(SP_SUL!M165="","*",SP_SUL!M165)</f>
        <v>-</v>
      </c>
      <c r="G161" s="95" t="str">
        <f>IF(SP_SUL!I165="","*",SP_SUL!I165)</f>
        <v>*</v>
      </c>
      <c r="H161" s="95" t="str">
        <f>IF(SP_SUL!AB165="","*",SP_SUL!AB165)</f>
        <v>*</v>
      </c>
      <c r="I161" s="95" t="str">
        <f>IF(SP_SUL!AC165="","*",SP_SUL!AC165)</f>
        <v>*</v>
      </c>
      <c r="J161" s="96" t="str">
        <f>IF(SP_SUL!AA165="","*",SP_SUL!AA165)</f>
        <v>*</v>
      </c>
      <c r="K161" s="97" t="str">
        <f>IF(SP_SUL!AD165="","*",SP_SUL!AD165)</f>
        <v>*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*</v>
      </c>
      <c r="C163" s="95" t="str">
        <f>IF(SP_SUL!B167="","*",SP_SUL!B167)</f>
        <v>*</v>
      </c>
      <c r="D163" s="94" t="str">
        <f>IF(SP_SUL!D167="","*",SP_SUL!D167)</f>
        <v>*</v>
      </c>
      <c r="E163" s="94" t="str">
        <f>IF(SP_SUL!H167="","*",SP_SUL!H167)</f>
        <v>*</v>
      </c>
      <c r="F163" s="100" t="str">
        <f>IF(SP_SUL!M167="","*",SP_SUL!M167)</f>
        <v>-</v>
      </c>
      <c r="G163" s="95" t="str">
        <f>IF(SP_SUL!I167="","*",SP_SUL!I167)</f>
        <v>*</v>
      </c>
      <c r="H163" s="95" t="str">
        <f>IF(SP_SUL!AB167="","*",SP_SUL!AB167)</f>
        <v>*</v>
      </c>
      <c r="I163" s="95" t="str">
        <f>IF(SP_SUL!AC167="","*",SP_SUL!AC167)</f>
        <v>*</v>
      </c>
      <c r="J163" s="96" t="str">
        <f>IF(SP_SUL!AA167="","*",SP_SUL!AA167)</f>
        <v>*</v>
      </c>
      <c r="K163" s="97" t="str">
        <f>IF(SP_SUL!AD167="","*",SP_SUL!AD167)</f>
        <v>*</v>
      </c>
    </row>
    <row r="164" spans="2:11" hidden="1">
      <c r="B164" s="94" t="str">
        <f>IF(SP_SUL!Y168="","*",SP_SUL!Y168)</f>
        <v>*</v>
      </c>
      <c r="C164" s="95" t="str">
        <f>IF(SP_SUL!B168="","*",SP_SUL!B168)</f>
        <v>*</v>
      </c>
      <c r="D164" s="94" t="str">
        <f>IF(SP_SUL!D168="","*",SP_SUL!D168)</f>
        <v>*</v>
      </c>
      <c r="E164" s="94" t="str">
        <f>IF(SP_SUL!H168="","*",SP_SUL!H168)</f>
        <v>*</v>
      </c>
      <c r="F164" s="100" t="str">
        <f>IF(SP_SUL!M168="","*",SP_SUL!M168)</f>
        <v>-</v>
      </c>
      <c r="G164" s="95" t="str">
        <f>IF(SP_SUL!I168="","*",SP_SUL!I168)</f>
        <v>*</v>
      </c>
      <c r="H164" s="95" t="str">
        <f>IF(SP_SUL!AB168="","*",SP_SUL!AB168)</f>
        <v>*</v>
      </c>
      <c r="I164" s="95" t="str">
        <f>IF(SP_SUL!AC168="","*",SP_SUL!AC168)</f>
        <v>*</v>
      </c>
      <c r="J164" s="96" t="str">
        <f>IF(SP_SUL!AA168="","*",SP_SUL!AA168)</f>
        <v>*</v>
      </c>
      <c r="K164" s="97" t="str">
        <f>IF(SP_SUL!AD168="","*",SP_SUL!AD168)</f>
        <v>*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*</v>
      </c>
      <c r="C169" s="95" t="str">
        <f>IF(SP_SUL!B173="","*",SP_SUL!B173)</f>
        <v>*</v>
      </c>
      <c r="D169" s="94" t="str">
        <f>IF(SP_SUL!D173="","*",SP_SUL!D173)</f>
        <v>*</v>
      </c>
      <c r="E169" s="94" t="str">
        <f>IF(SP_SUL!H173="","*",SP_SUL!H173)</f>
        <v>*</v>
      </c>
      <c r="F169" s="100" t="str">
        <f>IF(SP_SUL!M173="","*",SP_SUL!M173)</f>
        <v>-</v>
      </c>
      <c r="G169" s="95" t="str">
        <f>IF(SP_SUL!I173="","*",SP_SUL!I173)</f>
        <v>*</v>
      </c>
      <c r="H169" s="95" t="str">
        <f>IF(SP_SUL!AB173="","*",SP_SUL!AB173)</f>
        <v>*</v>
      </c>
      <c r="I169" s="95" t="str">
        <f>IF(SP_SUL!AC173="","*",SP_SUL!AC173)</f>
        <v>*</v>
      </c>
      <c r="J169" s="96" t="str">
        <f>IF(SP_SUL!AA173="","*",SP_SUL!AA173)</f>
        <v>*</v>
      </c>
      <c r="K169" s="97" t="str">
        <f>IF(SP_SUL!AD173="","*",SP_SUL!AD173)</f>
        <v>*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*</v>
      </c>
      <c r="E170" s="94" t="str">
        <f>IF(SP_SUL!H174="","*",SP_SUL!H174)</f>
        <v>*</v>
      </c>
      <c r="F170" s="100" t="str">
        <f>IF(SP_SUL!M174="","*",SP_SUL!M174)</f>
        <v>-</v>
      </c>
      <c r="G170" s="95" t="str">
        <f>IF(SP_SUL!I174="","*",SP_SUL!I174)</f>
        <v>*</v>
      </c>
      <c r="H170" s="95" t="str">
        <f>IF(SP_SUL!AB174="","*",SP_SUL!AB174)</f>
        <v>*</v>
      </c>
      <c r="I170" s="95" t="str">
        <f>IF(SP_SUL!AC174="","*",SP_SUL!AC174)</f>
        <v>*</v>
      </c>
      <c r="J170" s="96" t="str">
        <f>IF(SP_SUL!AA174="","*",SP_SUL!AA174)</f>
        <v>*</v>
      </c>
      <c r="K170" s="97" t="str">
        <f>IF(SP_SUL!AD174="","*",SP_SUL!AD174)</f>
        <v>*</v>
      </c>
    </row>
    <row r="171" spans="2:11" hidden="1">
      <c r="B171" s="94" t="str">
        <f>IF(SP_SUL!Y175="","*",SP_SUL!Y175)</f>
        <v>*</v>
      </c>
      <c r="C171" s="95" t="str">
        <f>IF(SP_SUL!B175="","*",SP_SUL!B175)</f>
        <v>*</v>
      </c>
      <c r="D171" s="94" t="str">
        <f>IF(SP_SUL!D175="","*",SP_SUL!D175)</f>
        <v>*</v>
      </c>
      <c r="E171" s="94" t="str">
        <f>IF(SP_SUL!H175="","*",SP_SUL!H175)</f>
        <v>*</v>
      </c>
      <c r="F171" s="100" t="str">
        <f>IF(SP_SUL!M175="","*",SP_SUL!M175)</f>
        <v>-</v>
      </c>
      <c r="G171" s="95" t="str">
        <f>IF(SP_SUL!I175="","*",SP_SUL!I175)</f>
        <v>*</v>
      </c>
      <c r="H171" s="95" t="str">
        <f>IF(SP_SUL!AB175="","*",SP_SUL!AB175)</f>
        <v>*</v>
      </c>
      <c r="I171" s="95" t="str">
        <f>IF(SP_SUL!AC175="","*",SP_SUL!AC175)</f>
        <v>*</v>
      </c>
      <c r="J171" s="96" t="str">
        <f>IF(SP_SUL!AA175="","*",SP_SUL!AA175)</f>
        <v>*</v>
      </c>
      <c r="K171" s="97" t="str">
        <f>IF(SP_SUL!AD175="","*",SP_SUL!AD175)</f>
        <v>*</v>
      </c>
    </row>
    <row r="172" spans="2:11" hidden="1">
      <c r="B172" s="94" t="str">
        <f>IF(SP_SUL!Y176="","*",SP_SUL!Y176)</f>
        <v>*</v>
      </c>
      <c r="C172" s="95" t="str">
        <f>IF(SP_SUL!B176="","*",SP_SUL!B176)</f>
        <v>*</v>
      </c>
      <c r="D172" s="94" t="str">
        <f>IF(SP_SUL!D176="","*",SP_SUL!D176)</f>
        <v>*</v>
      </c>
      <c r="E172" s="94" t="str">
        <f>IF(SP_SUL!H176="","*",SP_SUL!H176)</f>
        <v>*</v>
      </c>
      <c r="F172" s="100" t="str">
        <f>IF(SP_SUL!M176="","*",SP_SUL!M176)</f>
        <v>-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*</v>
      </c>
      <c r="J172" s="96" t="str">
        <f>IF(SP_SUL!AA176="","*",SP_SUL!AA176)</f>
        <v>*</v>
      </c>
      <c r="K172" s="97" t="str">
        <f>IF(SP_SUL!AD176="","*",SP_SUL!AD176)</f>
        <v>*</v>
      </c>
    </row>
    <row r="173" spans="2:11" hidden="1">
      <c r="B173" s="94" t="str">
        <f>IF(SP_SUL!Y177="","*",SP_SUL!Y177)</f>
        <v>*</v>
      </c>
      <c r="C173" s="95" t="str">
        <f>IF(SP_SUL!B177="","*",SP_SUL!B177)</f>
        <v>*</v>
      </c>
      <c r="D173" s="94" t="str">
        <f>IF(SP_SUL!D177="","*",SP_SUL!D177)</f>
        <v>*</v>
      </c>
      <c r="E173" s="94" t="str">
        <f>IF(SP_SUL!H177="","*",SP_SUL!H177)</f>
        <v>*</v>
      </c>
      <c r="F173" s="100" t="str">
        <f>IF(SP_SUL!M177="","*",SP_SUL!M177)</f>
        <v>-</v>
      </c>
      <c r="G173" s="95" t="str">
        <f>IF(SP_SUL!I177="","*",SP_SUL!I177)</f>
        <v>*</v>
      </c>
      <c r="H173" s="95" t="str">
        <f>IF(SP_SUL!AB177="","*",SP_SUL!AB177)</f>
        <v>*</v>
      </c>
      <c r="I173" s="95" t="str">
        <f>IF(SP_SUL!AC177="","*",SP_SUL!AC177)</f>
        <v>*</v>
      </c>
      <c r="J173" s="96" t="str">
        <f>IF(SP_SUL!AA177="","*",SP_SUL!AA177)</f>
        <v>*</v>
      </c>
      <c r="K173" s="97" t="str">
        <f>IF(SP_SUL!AD177="","*",SP_SUL!AD177)</f>
        <v>*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*</v>
      </c>
      <c r="C175" s="95" t="str">
        <f>IF(SP_SUL!B179="","*",SP_SUL!B179)</f>
        <v>*</v>
      </c>
      <c r="D175" s="94" t="str">
        <f>IF(SP_SUL!D179="","*",SP_SUL!D179)</f>
        <v>*</v>
      </c>
      <c r="E175" s="94" t="str">
        <f>IF(SP_SUL!H179="","*",SP_SUL!H179)</f>
        <v>*</v>
      </c>
      <c r="F175" s="100" t="str">
        <f>IF(SP_SUL!M179="","*",SP_SUL!M179)</f>
        <v>-</v>
      </c>
      <c r="G175" s="95" t="str">
        <f>IF(SP_SUL!I179="","*",SP_SUL!I179)</f>
        <v>*</v>
      </c>
      <c r="H175" s="95" t="str">
        <f>IF(SP_SUL!AB179="","*",SP_SUL!AB179)</f>
        <v>*</v>
      </c>
      <c r="I175" s="95" t="str">
        <f>IF(SP_SUL!AC179="","*",SP_SUL!AC179)</f>
        <v>*</v>
      </c>
      <c r="J175" s="96" t="str">
        <f>IF(SP_SUL!AA179="","*",SP_SUL!AA179)</f>
        <v>*</v>
      </c>
      <c r="K175" s="97" t="str">
        <f>IF(SP_SUL!AD179="","*",SP_SUL!AD179)</f>
        <v>*</v>
      </c>
    </row>
    <row r="176" spans="2:11" hidden="1">
      <c r="B176" s="94" t="str">
        <f>IF(SP_SUL!Y180="","*",SP_SUL!Y180)</f>
        <v>*</v>
      </c>
      <c r="C176" s="95" t="str">
        <f>IF(SP_SUL!B180="","*",SP_SUL!B180)</f>
        <v>*</v>
      </c>
      <c r="D176" s="94" t="str">
        <f>IF(SP_SUL!D180="","*",SP_SUL!D180)</f>
        <v>*</v>
      </c>
      <c r="E176" s="94" t="str">
        <f>IF(SP_SUL!H180="","*",SP_SUL!H180)</f>
        <v>*</v>
      </c>
      <c r="F176" s="100" t="str">
        <f>IF(SP_SUL!M180="","*",SP_SUL!M180)</f>
        <v>-</v>
      </c>
      <c r="G176" s="95" t="str">
        <f>IF(SP_SUL!I180="","*",SP_SUL!I180)</f>
        <v>*</v>
      </c>
      <c r="H176" s="95" t="str">
        <f>IF(SP_SUL!AB180="","*",SP_SUL!AB180)</f>
        <v>*</v>
      </c>
      <c r="I176" s="95" t="str">
        <f>IF(SP_SUL!AC180="","*",SP_SUL!AC180)</f>
        <v>*</v>
      </c>
      <c r="J176" s="96" t="str">
        <f>IF(SP_SUL!AA180="","*",SP_SUL!AA180)</f>
        <v>*</v>
      </c>
      <c r="K176" s="97" t="str">
        <f>IF(SP_SUL!AD180="","*",SP_SUL!AD180)</f>
        <v>*</v>
      </c>
    </row>
    <row r="177" spans="2:11" hidden="1">
      <c r="B177" s="94" t="str">
        <f>IF(SP_SUL!Y181="","*",SP_SUL!Y181)</f>
        <v>*</v>
      </c>
      <c r="C177" s="95" t="str">
        <f>IF(SP_SUL!B181="","*",SP_SUL!B181)</f>
        <v>*</v>
      </c>
      <c r="D177" s="94" t="str">
        <f>IF(SP_SUL!D181="","*",SP_SUL!D181)</f>
        <v>*</v>
      </c>
      <c r="E177" s="94" t="str">
        <f>IF(SP_SUL!H181="","*",SP_SUL!H181)</f>
        <v>*</v>
      </c>
      <c r="F177" s="100" t="str">
        <f>IF(SP_SUL!M181="","*",SP_SUL!M181)</f>
        <v>-</v>
      </c>
      <c r="G177" s="95" t="str">
        <f>IF(SP_SUL!I181="","*",SP_SUL!I181)</f>
        <v>*</v>
      </c>
      <c r="H177" s="95" t="str">
        <f>IF(SP_SUL!AB181="","*",SP_SUL!AB181)</f>
        <v>*</v>
      </c>
      <c r="I177" s="95" t="str">
        <f>IF(SP_SUL!AC181="","*",SP_SUL!AC181)</f>
        <v>*</v>
      </c>
      <c r="J177" s="96" t="str">
        <f>IF(SP_SUL!AA181="","*",SP_SUL!AA181)</f>
        <v>*</v>
      </c>
      <c r="K177" s="97" t="str">
        <f>IF(SP_SUL!AD181="","*",SP_SUL!AD181)</f>
        <v>*</v>
      </c>
    </row>
    <row r="178" spans="2:11" hidden="1">
      <c r="B178" s="94" t="str">
        <f>IF(SP_SUL!Y182="","*",SP_SUL!Y182)</f>
        <v>*</v>
      </c>
      <c r="C178" s="95" t="str">
        <f>IF(SP_SUL!B182="","*",SP_SUL!B182)</f>
        <v>*</v>
      </c>
      <c r="D178" s="94" t="str">
        <f>IF(SP_SUL!D182="","*",SP_SUL!D182)</f>
        <v>*</v>
      </c>
      <c r="E178" s="94" t="str">
        <f>IF(SP_SUL!H182="","*",SP_SUL!H182)</f>
        <v>*</v>
      </c>
      <c r="F178" s="100" t="str">
        <f>IF(SP_SUL!M182="","*",SP_SUL!M182)</f>
        <v>-</v>
      </c>
      <c r="G178" s="95" t="str">
        <f>IF(SP_SUL!I182="","*",SP_SUL!I182)</f>
        <v>*</v>
      </c>
      <c r="H178" s="95" t="str">
        <f>IF(SP_SUL!AB182="","*",SP_SUL!AB182)</f>
        <v>*</v>
      </c>
      <c r="I178" s="95" t="str">
        <f>IF(SP_SUL!AC182="","*",SP_SUL!AC182)</f>
        <v>*</v>
      </c>
      <c r="J178" s="96" t="str">
        <f>IF(SP_SUL!AA182="","*",SP_SUL!AA182)</f>
        <v>*</v>
      </c>
      <c r="K178" s="97" t="str">
        <f>IF(SP_SUL!AD182="","*",SP_SUL!AD182)</f>
        <v>*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*</v>
      </c>
      <c r="C180" s="95" t="str">
        <f>IF(SP_SUL!B184="","*",SP_SUL!B184)</f>
        <v>*</v>
      </c>
      <c r="D180" s="94" t="str">
        <f>IF(SP_SUL!D184="","*",SP_SUL!D184)</f>
        <v>*</v>
      </c>
      <c r="E180" s="94" t="str">
        <f>IF(SP_SUL!H184="","*",SP_SUL!H184)</f>
        <v>*</v>
      </c>
      <c r="F180" s="100" t="str">
        <f>IF(SP_SUL!M184="","*",SP_SUL!M184)</f>
        <v>-</v>
      </c>
      <c r="G180" s="95" t="str">
        <f>IF(SP_SUL!I184="","*",SP_SUL!I184)</f>
        <v>*</v>
      </c>
      <c r="H180" s="95" t="str">
        <f>IF(SP_SUL!AB184="","*",SP_SUL!AB184)</f>
        <v>*</v>
      </c>
      <c r="I180" s="95" t="str">
        <f>IF(SP_SUL!AC184="","*",SP_SUL!AC184)</f>
        <v>*</v>
      </c>
      <c r="J180" s="96" t="str">
        <f>IF(SP_SUL!AA184="","*",SP_SUL!AA184)</f>
        <v>*</v>
      </c>
      <c r="K180" s="97" t="str">
        <f>IF(SP_SUL!AD184="","*",SP_SUL!AD184)</f>
        <v>*</v>
      </c>
    </row>
    <row r="181" spans="2:11" hidden="1">
      <c r="B181" s="94" t="str">
        <f>IF(SP_SUL!Y185="","*",SP_SUL!Y185)</f>
        <v>*</v>
      </c>
      <c r="C181" s="95" t="str">
        <f>IF(SP_SUL!B185="","*",SP_SUL!B185)</f>
        <v>*</v>
      </c>
      <c r="D181" s="94" t="str">
        <f>IF(SP_SUL!D185="","*",SP_SUL!D185)</f>
        <v>*</v>
      </c>
      <c r="E181" s="94" t="str">
        <f>IF(SP_SUL!H185="","*",SP_SUL!H185)</f>
        <v>*</v>
      </c>
      <c r="F181" s="100" t="str">
        <f>IF(SP_SUL!M185="","*",SP_SUL!M185)</f>
        <v>-</v>
      </c>
      <c r="G181" s="95" t="str">
        <f>IF(SP_SUL!I185="","*",SP_SUL!I185)</f>
        <v>*</v>
      </c>
      <c r="H181" s="95" t="str">
        <f>IF(SP_SUL!AB185="","*",SP_SUL!AB185)</f>
        <v>*</v>
      </c>
      <c r="I181" s="95" t="str">
        <f>IF(SP_SUL!AC185="","*",SP_SUL!AC185)</f>
        <v>*</v>
      </c>
      <c r="J181" s="96" t="str">
        <f>IF(SP_SUL!AA185="","*",SP_SUL!AA185)</f>
        <v>*</v>
      </c>
      <c r="K181" s="97" t="str">
        <f>IF(SP_SUL!AD185="","*",SP_SUL!AD185)</f>
        <v>*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*</v>
      </c>
      <c r="C183" s="95" t="str">
        <f>IF(SP_SUL!B187="","*",SP_SUL!B187)</f>
        <v>*</v>
      </c>
      <c r="D183" s="94" t="str">
        <f>IF(SP_SUL!D187="","*",SP_SUL!D187)</f>
        <v>*</v>
      </c>
      <c r="E183" s="94" t="str">
        <f>IF(SP_SUL!H187="","*",SP_SUL!H187)</f>
        <v>*</v>
      </c>
      <c r="F183" s="100" t="str">
        <f>IF(SP_SUL!M187="","*",SP_SUL!M187)</f>
        <v>-</v>
      </c>
      <c r="G183" s="95" t="str">
        <f>IF(SP_SUL!I187="","*",SP_SUL!I187)</f>
        <v>*</v>
      </c>
      <c r="H183" s="95" t="str">
        <f>IF(SP_SUL!AB187="","*",SP_SUL!AB187)</f>
        <v>*</v>
      </c>
      <c r="I183" s="95" t="str">
        <f>IF(SP_SUL!AC187="","*",SP_SUL!AC187)</f>
        <v>*</v>
      </c>
      <c r="J183" s="96" t="str">
        <f>IF(SP_SUL!AA187="","*",SP_SUL!AA187)</f>
        <v>*</v>
      </c>
      <c r="K183" s="97" t="str">
        <f>IF(SP_SUL!AD187="","*",SP_SUL!AD187)</f>
        <v>*</v>
      </c>
    </row>
    <row r="184" spans="2:11" hidden="1">
      <c r="B184" s="94" t="str">
        <f>IF(SP_SUL!Y188="","*",SP_SUL!Y188)</f>
        <v>*</v>
      </c>
      <c r="C184" s="95" t="str">
        <f>IF(SP_SUL!B188="","*",SP_SUL!B188)</f>
        <v>*</v>
      </c>
      <c r="D184" s="94" t="str">
        <f>IF(SP_SUL!D188="","*",SP_SUL!D188)</f>
        <v>*</v>
      </c>
      <c r="E184" s="94" t="str">
        <f>IF(SP_SUL!H188="","*",SP_SUL!H188)</f>
        <v>*</v>
      </c>
      <c r="F184" s="100" t="str">
        <f>IF(SP_SUL!M188="","*",SP_SUL!M188)</f>
        <v>-</v>
      </c>
      <c r="G184" s="95" t="str">
        <f>IF(SP_SUL!I188="","*",SP_SUL!I188)</f>
        <v>*</v>
      </c>
      <c r="H184" s="95" t="str">
        <f>IF(SP_SUL!AB188="","*",SP_SUL!AB188)</f>
        <v>*</v>
      </c>
      <c r="I184" s="95" t="str">
        <f>IF(SP_SUL!AC188="","*",SP_SUL!AC188)</f>
        <v>*</v>
      </c>
      <c r="J184" s="96" t="str">
        <f>IF(SP_SUL!AA188="","*",SP_SUL!AA188)</f>
        <v>*</v>
      </c>
      <c r="K184" s="97" t="str">
        <f>IF(SP_SUL!AD188="","*",SP_SUL!AD188)</f>
        <v>*</v>
      </c>
    </row>
    <row r="185" spans="2:11" hidden="1">
      <c r="B185" s="94" t="str">
        <f>IF(SP_SUL!Y189="","*",SP_SUL!Y189)</f>
        <v>*</v>
      </c>
      <c r="C185" s="95" t="str">
        <f>IF(SP_SUL!B189="","*",SP_SUL!B189)</f>
        <v>*</v>
      </c>
      <c r="D185" s="94" t="str">
        <f>IF(SP_SUL!D189="","*",SP_SUL!D189)</f>
        <v>*</v>
      </c>
      <c r="E185" s="94" t="str">
        <f>IF(SP_SUL!H189="","*",SP_SUL!H189)</f>
        <v>*</v>
      </c>
      <c r="F185" s="100" t="str">
        <f>IF(SP_SUL!M189="","*",SP_SUL!M189)</f>
        <v>-</v>
      </c>
      <c r="G185" s="95" t="str">
        <f>IF(SP_SUL!I189="","*",SP_SUL!I189)</f>
        <v>*</v>
      </c>
      <c r="H185" s="95" t="str">
        <f>IF(SP_SUL!AB189="","*",SP_SUL!AB189)</f>
        <v>*</v>
      </c>
      <c r="I185" s="95" t="str">
        <f>IF(SP_SUL!AC189="","*",SP_SUL!AC189)</f>
        <v>*</v>
      </c>
      <c r="J185" s="96" t="str">
        <f>IF(SP_SUL!AA189="","*",SP_SUL!AA189)</f>
        <v>*</v>
      </c>
      <c r="K185" s="97" t="str">
        <f>IF(SP_SUL!AD189="","*",SP_SUL!AD189)</f>
        <v>*</v>
      </c>
    </row>
    <row r="186" spans="2:11" hidden="1">
      <c r="B186" s="94" t="str">
        <f>IF(SP_SUL!Y190="","*",SP_SUL!Y190)</f>
        <v>*</v>
      </c>
      <c r="C186" s="95" t="str">
        <f>IF(SP_SUL!B190="","*",SP_SUL!B190)</f>
        <v>*</v>
      </c>
      <c r="D186" s="94" t="str">
        <f>IF(SP_SUL!D190="","*",SP_SUL!D190)</f>
        <v>*</v>
      </c>
      <c r="E186" s="94" t="str">
        <f>IF(SP_SUL!H190="","*",SP_SUL!H190)</f>
        <v>*</v>
      </c>
      <c r="F186" s="100" t="str">
        <f>IF(SP_SUL!M190="","*",SP_SUL!M190)</f>
        <v>-</v>
      </c>
      <c r="G186" s="95" t="str">
        <f>IF(SP_SUL!I190="","*",SP_SUL!I190)</f>
        <v>*</v>
      </c>
      <c r="H186" s="95" t="str">
        <f>IF(SP_SUL!AB190="","*",SP_SUL!AB190)</f>
        <v>*</v>
      </c>
      <c r="I186" s="95" t="str">
        <f>IF(SP_SUL!AC190="","*",SP_SUL!AC190)</f>
        <v>*</v>
      </c>
      <c r="J186" s="96" t="str">
        <f>IF(SP_SUL!AA190="","*",SP_SUL!AA190)</f>
        <v>*</v>
      </c>
      <c r="K186" s="97" t="str">
        <f>IF(SP_SUL!AD190="","*",SP_SUL!AD190)</f>
        <v>*</v>
      </c>
    </row>
    <row r="187" spans="2:11" hidden="1">
      <c r="B187" s="94" t="str">
        <f>IF(SP_SUL!Y191="","*",SP_SUL!Y191)</f>
        <v>*</v>
      </c>
      <c r="C187" s="95" t="str">
        <f>IF(SP_SUL!B191="","*",SP_SUL!B191)</f>
        <v>*</v>
      </c>
      <c r="D187" s="94" t="str">
        <f>IF(SP_SUL!D191="","*",SP_SUL!D191)</f>
        <v>*</v>
      </c>
      <c r="E187" s="94" t="str">
        <f>IF(SP_SUL!H191="","*",SP_SUL!H191)</f>
        <v>*</v>
      </c>
      <c r="F187" s="100" t="str">
        <f>IF(SP_SUL!M191="","*",SP_SUL!M191)</f>
        <v>-</v>
      </c>
      <c r="G187" s="95" t="str">
        <f>IF(SP_SUL!I191="","*",SP_SUL!I191)</f>
        <v>*</v>
      </c>
      <c r="H187" s="95" t="str">
        <f>IF(SP_SUL!AB191="","*",SP_SUL!AB191)</f>
        <v>*</v>
      </c>
      <c r="I187" s="95" t="str">
        <f>IF(SP_SUL!AC191="","*",SP_SUL!AC191)</f>
        <v>*</v>
      </c>
      <c r="J187" s="96" t="str">
        <f>IF(SP_SUL!AA191="","*",SP_SUL!AA191)</f>
        <v>*</v>
      </c>
      <c r="K187" s="97" t="str">
        <f>IF(SP_SUL!AD191="","*",SP_SUL!AD191)</f>
        <v>*</v>
      </c>
    </row>
    <row r="188" spans="2:11" hidden="1">
      <c r="B188" s="94" t="str">
        <f>IF(SP_SUL!Y192="","*",SP_SUL!Y192)</f>
        <v>*</v>
      </c>
      <c r="C188" s="95" t="str">
        <f>IF(SP_SUL!B192="","*",SP_SUL!B192)</f>
        <v>*</v>
      </c>
      <c r="D188" s="94" t="str">
        <f>IF(SP_SUL!D192="","*",SP_SUL!D192)</f>
        <v>*</v>
      </c>
      <c r="E188" s="94" t="str">
        <f>IF(SP_SUL!H192="","*",SP_SUL!H192)</f>
        <v>*</v>
      </c>
      <c r="F188" s="100" t="str">
        <f>IF(SP_SUL!M192="","*",SP_SUL!M192)</f>
        <v>-</v>
      </c>
      <c r="G188" s="95" t="str">
        <f>IF(SP_SUL!I192="","*",SP_SUL!I192)</f>
        <v>*</v>
      </c>
      <c r="H188" s="95" t="str">
        <f>IF(SP_SUL!AB192="","*",SP_SUL!AB192)</f>
        <v>*</v>
      </c>
      <c r="I188" s="95" t="str">
        <f>IF(SP_SUL!AC192="","*",SP_SUL!AC192)</f>
        <v>*</v>
      </c>
      <c r="J188" s="96" t="str">
        <f>IF(SP_SUL!AA192="","*",SP_SUL!AA192)</f>
        <v>*</v>
      </c>
      <c r="K188" s="97" t="str">
        <f>IF(SP_SUL!AD192="","*",SP_SUL!AD192)</f>
        <v>*</v>
      </c>
    </row>
    <row r="189" spans="2:11" hidden="1">
      <c r="B189" s="94" t="str">
        <f>IF(SP_SUL!Y193="","*",SP_SUL!Y193)</f>
        <v>*</v>
      </c>
      <c r="C189" s="95" t="str">
        <f>IF(SP_SUL!B193="","*",SP_SUL!B193)</f>
        <v>*</v>
      </c>
      <c r="D189" s="94" t="str">
        <f>IF(SP_SUL!D193="","*",SP_SUL!D193)</f>
        <v>*</v>
      </c>
      <c r="E189" s="94" t="str">
        <f>IF(SP_SUL!H193="","*",SP_SUL!H193)</f>
        <v>*</v>
      </c>
      <c r="F189" s="100" t="str">
        <f>IF(SP_SUL!M193="","*",SP_SUL!M193)</f>
        <v>-</v>
      </c>
      <c r="G189" s="95" t="str">
        <f>IF(SP_SUL!I193="","*",SP_SUL!I193)</f>
        <v>*</v>
      </c>
      <c r="H189" s="95" t="str">
        <f>IF(SP_SUL!AB193="","*",SP_SUL!AB193)</f>
        <v>*</v>
      </c>
      <c r="I189" s="95" t="str">
        <f>IF(SP_SUL!AC193="","*",SP_SUL!AC193)</f>
        <v>*</v>
      </c>
      <c r="J189" s="96" t="str">
        <f>IF(SP_SUL!AA193="","*",SP_SUL!AA193)</f>
        <v>*</v>
      </c>
      <c r="K189" s="97" t="str">
        <f>IF(SP_SUL!AD193="","*",SP_SUL!AD193)</f>
        <v>*</v>
      </c>
    </row>
    <row r="190" spans="2:11" hidden="1">
      <c r="B190" s="94" t="str">
        <f>IF(SP_SUL!Y194="","*",SP_SUL!Y194)</f>
        <v>*</v>
      </c>
      <c r="C190" s="95" t="str">
        <f>IF(SP_SUL!B194="","*",SP_SUL!B194)</f>
        <v>*</v>
      </c>
      <c r="D190" s="94" t="str">
        <f>IF(SP_SUL!D194="","*",SP_SUL!D194)</f>
        <v>*</v>
      </c>
      <c r="E190" s="94" t="str">
        <f>IF(SP_SUL!H194="","*",SP_SUL!H194)</f>
        <v>*</v>
      </c>
      <c r="F190" s="100" t="str">
        <f>IF(SP_SUL!M194="","*",SP_SUL!M194)</f>
        <v>-</v>
      </c>
      <c r="G190" s="95" t="str">
        <f>IF(SP_SUL!I194="","*",SP_SUL!I194)</f>
        <v>*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*</v>
      </c>
      <c r="K190" s="97" t="str">
        <f>IF(SP_SUL!AD194="","*",SP_SUL!AD194)</f>
        <v>*</v>
      </c>
    </row>
    <row r="191" spans="2:11" hidden="1">
      <c r="B191" s="94" t="str">
        <f>IF(SP_SUL!Y195="","*",SP_SUL!Y195)</f>
        <v>*</v>
      </c>
      <c r="C191" s="95" t="str">
        <f>IF(SP_SUL!B195="","*",SP_SUL!B195)</f>
        <v>*</v>
      </c>
      <c r="D191" s="94" t="str">
        <f>IF(SP_SUL!D195="","*",SP_SUL!D195)</f>
        <v>*</v>
      </c>
      <c r="E191" s="94" t="str">
        <f>IF(SP_SUL!H195="","*",SP_SUL!H195)</f>
        <v>*</v>
      </c>
      <c r="F191" s="100" t="str">
        <f>IF(SP_SUL!M195="","*",SP_SUL!M195)</f>
        <v>-</v>
      </c>
      <c r="G191" s="95" t="str">
        <f>IF(SP_SUL!I195="","*",SP_SUL!I195)</f>
        <v>*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*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 t="str">
        <f>IF(SP_SUL!B196="","*",SP_SUL!B196)</f>
        <v>*</v>
      </c>
      <c r="D192" s="94" t="str">
        <f>IF(SP_SUL!D196="","*",SP_SUL!D196)</f>
        <v>*</v>
      </c>
      <c r="E192" s="94" t="str">
        <f>IF(SP_SUL!H196="","*",SP_SUL!H196)</f>
        <v>*</v>
      </c>
      <c r="F192" s="100" t="str">
        <f>IF(SP_SUL!M196="","*",SP_SUL!M196)</f>
        <v>-</v>
      </c>
      <c r="G192" s="95" t="str">
        <f>IF(SP_SUL!I196="","*",SP_SUL!I196)</f>
        <v>*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*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 t="str">
        <f>IF(SP_SUL!B197="","*",SP_SUL!B197)</f>
        <v>*</v>
      </c>
      <c r="D193" s="94" t="str">
        <f>IF(SP_SUL!D197="","*",SP_SUL!D197)</f>
        <v>*</v>
      </c>
      <c r="E193" s="94" t="str">
        <f>IF(SP_SUL!H197="","*",SP_SUL!H197)</f>
        <v>*</v>
      </c>
      <c r="F193" s="100" t="str">
        <f>IF(SP_SUL!M197="","*",SP_SUL!M197)</f>
        <v>-</v>
      </c>
      <c r="G193" s="95" t="str">
        <f>IF(SP_SUL!I197="","*",SP_SUL!I197)</f>
        <v>*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*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*</v>
      </c>
      <c r="E194" s="94" t="str">
        <f>IF(SP_SUL!H198="","*",SP_SUL!H198)</f>
        <v>*</v>
      </c>
      <c r="F194" s="100" t="str">
        <f>IF(SP_SUL!M198="","*",SP_SUL!M198)</f>
        <v>-</v>
      </c>
      <c r="G194" s="95" t="str">
        <f>IF(SP_SUL!I198="","*",SP_SUL!I198)</f>
        <v>*</v>
      </c>
      <c r="H194" s="95" t="str">
        <f>IF(SP_SUL!AB198="","*",SP_SUL!AB198)</f>
        <v>*</v>
      </c>
      <c r="I194" s="95" t="str">
        <f>IF(SP_SUL!AC198="","*",SP_SUL!AC198)</f>
        <v>*</v>
      </c>
      <c r="J194" s="96" t="str">
        <f>IF(SP_SUL!AA198="","*",SP_SUL!AA198)</f>
        <v>*</v>
      </c>
      <c r="K194" s="97" t="str">
        <f>IF(SP_SUL!AD198="","*",SP_SUL!AD198)</f>
        <v>*</v>
      </c>
    </row>
    <row r="195" spans="2:11" hidden="1">
      <c r="B195" s="94" t="str">
        <f>IF(SP_SUL!Y199="","*",SP_SUL!Y199)</f>
        <v>*</v>
      </c>
      <c r="C195" s="95" t="str">
        <f>IF(SP_SUL!B199="","*",SP_SUL!B199)</f>
        <v>*</v>
      </c>
      <c r="D195" s="94" t="str">
        <f>IF(SP_SUL!D199="","*",SP_SUL!D199)</f>
        <v>*</v>
      </c>
      <c r="E195" s="94" t="str">
        <f>IF(SP_SUL!H199="","*",SP_SUL!H199)</f>
        <v>*</v>
      </c>
      <c r="F195" s="100" t="str">
        <f>IF(SP_SUL!M199="","*",SP_SUL!M199)</f>
        <v>-</v>
      </c>
      <c r="G195" s="95" t="str">
        <f>IF(SP_SUL!I199="","*",SP_SUL!I199)</f>
        <v>*</v>
      </c>
      <c r="H195" s="95" t="str">
        <f>IF(SP_SUL!AB199="","*",SP_SUL!AB199)</f>
        <v>*</v>
      </c>
      <c r="I195" s="95" t="str">
        <f>IF(SP_SUL!AC199="","*",SP_SUL!AC199)</f>
        <v>*</v>
      </c>
      <c r="J195" s="96" t="str">
        <f>IF(SP_SUL!AA199="","*",SP_SUL!AA199)</f>
        <v>*</v>
      </c>
      <c r="K195" s="97" t="str">
        <f>IF(SP_SUL!AD199="","*",SP_SUL!AD199)</f>
        <v>*</v>
      </c>
    </row>
    <row r="196" spans="2:11" hidden="1">
      <c r="B196" s="94" t="str">
        <f>IF(SP_SUL!Y200="","*",SP_SUL!Y200)</f>
        <v>*</v>
      </c>
      <c r="C196" s="95" t="str">
        <f>IF(SP_SUL!B200="","*",SP_SUL!B200)</f>
        <v>*</v>
      </c>
      <c r="D196" s="94" t="str">
        <f>IF(SP_SUL!D200="","*",SP_SUL!D200)</f>
        <v>*</v>
      </c>
      <c r="E196" s="94" t="str">
        <f>IF(SP_SUL!H200="","*",SP_SUL!H200)</f>
        <v>*</v>
      </c>
      <c r="F196" s="100" t="str">
        <f>IF(SP_SUL!M200="","*",SP_SUL!M200)</f>
        <v>-</v>
      </c>
      <c r="G196" s="95" t="str">
        <f>IF(SP_SUL!I200="","*",SP_SUL!I200)</f>
        <v>*</v>
      </c>
      <c r="H196" s="95" t="str">
        <f>IF(SP_SUL!AB200="","*",SP_SUL!AB200)</f>
        <v>*</v>
      </c>
      <c r="I196" s="95" t="str">
        <f>IF(SP_SUL!AC200="","*",SP_SUL!AC200)</f>
        <v>*</v>
      </c>
      <c r="J196" s="96" t="str">
        <f>IF(SP_SUL!AA200="","*",SP_SUL!AA200)</f>
        <v>*</v>
      </c>
      <c r="K196" s="97" t="str">
        <f>IF(SP_SUL!AD200="","*",SP_SUL!AD200)</f>
        <v>*</v>
      </c>
    </row>
    <row r="197" spans="2:11" hidden="1">
      <c r="B197" s="94" t="str">
        <f>IF(SP_SUL!Y201="","*",SP_SUL!Y201)</f>
        <v>*</v>
      </c>
      <c r="C197" s="95" t="str">
        <f>IF(SP_SUL!B201="","*",SP_SUL!B201)</f>
        <v>*</v>
      </c>
      <c r="D197" s="94" t="str">
        <f>IF(SP_SUL!D201="","*",SP_SUL!D201)</f>
        <v>*</v>
      </c>
      <c r="E197" s="94" t="str">
        <f>IF(SP_SUL!H201="","*",SP_SUL!H201)</f>
        <v>*</v>
      </c>
      <c r="F197" s="100" t="str">
        <f>IF(SP_SUL!M201="","*",SP_SUL!M201)</f>
        <v>-</v>
      </c>
      <c r="G197" s="95" t="str">
        <f>IF(SP_SUL!I201="","*",SP_SUL!I201)</f>
        <v>*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*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 t="str">
        <f>IF(SP_SUL!B202="","*",SP_SUL!B202)</f>
        <v>*</v>
      </c>
      <c r="D198" s="94" t="str">
        <f>IF(SP_SUL!D202="","*",SP_SUL!D202)</f>
        <v>*</v>
      </c>
      <c r="E198" s="94" t="str">
        <f>IF(SP_SUL!H202="","*",SP_SUL!H202)</f>
        <v>*</v>
      </c>
      <c r="F198" s="100" t="str">
        <f>IF(SP_SUL!M202="","*",SP_SUL!M202)</f>
        <v>-</v>
      </c>
      <c r="G198" s="95" t="str">
        <f>IF(SP_SUL!I202="","*",SP_SUL!I202)</f>
        <v>*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*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 t="str">
        <f>IF(SP_SUL!B203="","*",SP_SUL!B203)</f>
        <v>*</v>
      </c>
      <c r="D199" s="94" t="str">
        <f>IF(SP_SUL!D203="","*",SP_SUL!D203)</f>
        <v>*</v>
      </c>
      <c r="E199" s="94" t="str">
        <f>IF(SP_SUL!H203="","*",SP_SUL!H203)</f>
        <v>*</v>
      </c>
      <c r="F199" s="100" t="str">
        <f>IF(SP_SUL!M203="","*",SP_SUL!M203)</f>
        <v>-</v>
      </c>
      <c r="G199" s="95" t="str">
        <f>IF(SP_SUL!I203="","*",SP_SUL!I203)</f>
        <v>*</v>
      </c>
      <c r="H199" s="95" t="str">
        <f>IF(SP_SUL!AB203="","*",SP_SUL!AB203)</f>
        <v>*</v>
      </c>
      <c r="I199" s="95" t="str">
        <f>IF(SP_SUL!AC203="","*",SP_SUL!AC203)</f>
        <v>*</v>
      </c>
      <c r="J199" s="96" t="str">
        <f>IF(SP_SUL!AA203="","*",SP_SUL!AA203)</f>
        <v>*</v>
      </c>
      <c r="K199" s="97" t="str">
        <f>IF(SP_SUL!AD203="","*",SP_SUL!AD203)</f>
        <v>*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 t="str">
        <f>IF(SP_SUL!B206="","*",SP_SUL!B206)</f>
        <v>*</v>
      </c>
      <c r="D202" s="94" t="str">
        <f>IF(SP_SUL!D206="","*",SP_SUL!D206)</f>
        <v>*</v>
      </c>
      <c r="E202" s="94" t="str">
        <f>IF(SP_SUL!H206="","*",SP_SUL!H206)</f>
        <v>*</v>
      </c>
      <c r="F202" s="100" t="str">
        <f>IF(SP_SUL!M206="","*",SP_SUL!M206)</f>
        <v>-</v>
      </c>
      <c r="G202" s="95" t="str">
        <f>IF(SP_SUL!I206="","*",SP_SUL!I206)</f>
        <v>*</v>
      </c>
      <c r="H202" s="95" t="str">
        <f>IF(SP_SUL!AB206="","*",SP_SUL!AB206)</f>
        <v>*</v>
      </c>
      <c r="I202" s="95" t="str">
        <f>IF(SP_SUL!AC206="","*",SP_SUL!AC206)</f>
        <v>*</v>
      </c>
      <c r="J202" s="96" t="str">
        <f>IF(SP_SUL!AA206="","*",SP_SUL!AA206)</f>
        <v>*</v>
      </c>
      <c r="K202" s="97" t="str">
        <f>IF(SP_SUL!AD206="","*",SP_SUL!AD206)</f>
        <v>*</v>
      </c>
    </row>
    <row r="203" spans="2:11" hidden="1">
      <c r="B203" s="94" t="str">
        <f>IF(SP_SUL!Y207="","*",SP_SUL!Y207)</f>
        <v>*</v>
      </c>
      <c r="C203" s="95" t="str">
        <f>IF(SP_SUL!B207="","*",SP_SUL!B207)</f>
        <v>*</v>
      </c>
      <c r="D203" s="94" t="str">
        <f>IF(SP_SUL!D207="","*",SP_SUL!D207)</f>
        <v>*</v>
      </c>
      <c r="E203" s="94" t="str">
        <f>IF(SP_SUL!H207="","*",SP_SUL!H207)</f>
        <v>*</v>
      </c>
      <c r="F203" s="100" t="str">
        <f>IF(SP_SUL!M207="","*",SP_SUL!M207)</f>
        <v>-</v>
      </c>
      <c r="G203" s="95" t="str">
        <f>IF(SP_SUL!I207="","*",SP_SUL!I207)</f>
        <v>*</v>
      </c>
      <c r="H203" s="95" t="str">
        <f>IF(SP_SUL!AB207="","*",SP_SUL!AB207)</f>
        <v>*</v>
      </c>
      <c r="I203" s="95" t="str">
        <f>IF(SP_SUL!AC207="","*",SP_SUL!AC207)</f>
        <v>*</v>
      </c>
      <c r="J203" s="96" t="str">
        <f>IF(SP_SUL!AA207="","*",SP_SUL!AA207)</f>
        <v>*</v>
      </c>
      <c r="K203" s="97" t="str">
        <f>IF(SP_SUL!AD207="","*",SP_SUL!AD207)</f>
        <v>*</v>
      </c>
    </row>
    <row r="204" spans="2:11" hidden="1">
      <c r="B204" s="94" t="str">
        <f>IF(SP_SUL!Y208="","*",SP_SUL!Y208)</f>
        <v>*</v>
      </c>
      <c r="C204" s="95" t="str">
        <f>IF(SP_SUL!B208="","*",SP_SUL!B208)</f>
        <v>*</v>
      </c>
      <c r="D204" s="94" t="str">
        <f>IF(SP_SUL!D208="","*",SP_SUL!D208)</f>
        <v>*</v>
      </c>
      <c r="E204" s="94" t="str">
        <f>IF(SP_SUL!H208="","*",SP_SUL!H208)</f>
        <v>*</v>
      </c>
      <c r="F204" s="100" t="str">
        <f>IF(SP_SUL!M208="","*",SP_SUL!M208)</f>
        <v>-</v>
      </c>
      <c r="G204" s="95" t="str">
        <f>IF(SP_SUL!I208="","*",SP_SUL!I208)</f>
        <v>*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*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 t="str">
        <f>IF(SP_SUL!B209="","*",SP_SUL!B209)</f>
        <v>*</v>
      </c>
      <c r="D205" s="94" t="str">
        <f>IF(SP_SUL!D209="","*",SP_SUL!D209)</f>
        <v>*</v>
      </c>
      <c r="E205" s="94" t="str">
        <f>IF(SP_SUL!H209="","*",SP_SUL!H209)</f>
        <v>*</v>
      </c>
      <c r="F205" s="100" t="str">
        <f>IF(SP_SUL!M209="","*",SP_SUL!M209)</f>
        <v>-</v>
      </c>
      <c r="G205" s="95" t="str">
        <f>IF(SP_SUL!I209="","*",SP_SUL!I209)</f>
        <v>*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*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 t="str">
        <f>IF(SP_SUL!B210="","*",SP_SUL!B210)</f>
        <v>*</v>
      </c>
      <c r="D206" s="94" t="str">
        <f>IF(SP_SUL!D210="","*",SP_SUL!D210)</f>
        <v>*</v>
      </c>
      <c r="E206" s="94" t="str">
        <f>IF(SP_SUL!H210="","*",SP_SUL!H210)</f>
        <v>*</v>
      </c>
      <c r="F206" s="100" t="str">
        <f>IF(SP_SUL!M210="","*",SP_SUL!M210)</f>
        <v>-</v>
      </c>
      <c r="G206" s="95" t="str">
        <f>IF(SP_SUL!I210="","*",SP_SUL!I210)</f>
        <v>*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*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 t="str">
        <f>IF(SP_SUL!B211="","*",SP_SUL!B211)</f>
        <v>*</v>
      </c>
      <c r="D207" s="94" t="str">
        <f>IF(SP_SUL!D211="","*",SP_SUL!D211)</f>
        <v>*</v>
      </c>
      <c r="E207" s="94" t="str">
        <f>IF(SP_SUL!H211="","*",SP_SUL!H211)</f>
        <v>*</v>
      </c>
      <c r="F207" s="100" t="str">
        <f>IF(SP_SUL!M211="","*",SP_SUL!M211)</f>
        <v>-</v>
      </c>
      <c r="G207" s="95" t="str">
        <f>IF(SP_SUL!I211="","*",SP_SUL!I211)</f>
        <v>*</v>
      </c>
      <c r="H207" s="95" t="str">
        <f>IF(SP_SUL!AB211="","*",SP_SUL!AB211)</f>
        <v>*</v>
      </c>
      <c r="I207" s="95" t="str">
        <f>IF(SP_SUL!AC211="","*",SP_SUL!AC211)</f>
        <v>*</v>
      </c>
      <c r="J207" s="96" t="str">
        <f>IF(SP_SUL!AA211="","*",SP_SUL!AA211)</f>
        <v>*</v>
      </c>
      <c r="K207" s="97" t="str">
        <f>IF(SP_SUL!AD211="","*",SP_SUL!AD211)</f>
        <v>*</v>
      </c>
    </row>
    <row r="208" spans="2:11" hidden="1">
      <c r="B208" s="94" t="str">
        <f>IF(SP_SUL!Y212="","*",SP_SUL!Y212)</f>
        <v>*</v>
      </c>
      <c r="C208" s="95" t="str">
        <f>IF(SP_SUL!B212="","*",SP_SUL!B212)</f>
        <v>*</v>
      </c>
      <c r="D208" s="94" t="str">
        <f>IF(SP_SUL!D212="","*",SP_SUL!D212)</f>
        <v>*</v>
      </c>
      <c r="E208" s="94" t="str">
        <f>IF(SP_SUL!H212="","*",SP_SUL!H212)</f>
        <v>*</v>
      </c>
      <c r="F208" s="100" t="str">
        <f>IF(SP_SUL!M212="","*",SP_SUL!M212)</f>
        <v>-</v>
      </c>
      <c r="G208" s="95" t="str">
        <f>IF(SP_SUL!I212="","*",SP_SUL!I212)</f>
        <v>*</v>
      </c>
      <c r="H208" s="95" t="str">
        <f>IF(SP_SUL!AB212="","*",SP_SUL!AB212)</f>
        <v>*</v>
      </c>
      <c r="I208" s="95" t="str">
        <f>IF(SP_SUL!AC212="","*",SP_SUL!AC212)</f>
        <v>*</v>
      </c>
      <c r="J208" s="96" t="str">
        <f>IF(SP_SUL!AA212="","*",SP_SUL!AA212)</f>
        <v>*</v>
      </c>
      <c r="K208" s="97" t="str">
        <f>IF(SP_SUL!AD212="","*",SP_SUL!AD212)</f>
        <v>*</v>
      </c>
    </row>
    <row r="209" spans="2:11" hidden="1">
      <c r="B209" s="94" t="str">
        <f>IF(SP_SUL!Y213="","*",SP_SUL!Y213)</f>
        <v>*</v>
      </c>
      <c r="C209" s="95" t="str">
        <f>IF(SP_SUL!B213="","*",SP_SUL!B213)</f>
        <v>*</v>
      </c>
      <c r="D209" s="94" t="str">
        <f>IF(SP_SUL!D213="","*",SP_SUL!D213)</f>
        <v>*</v>
      </c>
      <c r="E209" s="94" t="str">
        <f>IF(SP_SUL!H213="","*",SP_SUL!H213)</f>
        <v>*</v>
      </c>
      <c r="F209" s="100" t="str">
        <f>IF(SP_SUL!M213="","*",SP_SUL!M213)</f>
        <v>-</v>
      </c>
      <c r="G209" s="95" t="str">
        <f>IF(SP_SUL!I213="","*",SP_SUL!I213)</f>
        <v>*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 t="str">
        <f>IF(SP_SUL!B214="","*",SP_SUL!B214)</f>
        <v>*</v>
      </c>
      <c r="D210" s="94" t="str">
        <f>IF(SP_SUL!D214="","*",SP_SUL!D214)</f>
        <v>*</v>
      </c>
      <c r="E210" s="94" t="str">
        <f>IF(SP_SUL!H214="","*",SP_SUL!H214)</f>
        <v>*</v>
      </c>
      <c r="F210" s="100" t="str">
        <f>IF(SP_SUL!M214="","*",SP_SUL!M214)</f>
        <v>-</v>
      </c>
      <c r="G210" s="95" t="str">
        <f>IF(SP_SUL!I214="","*",SP_SUL!I214)</f>
        <v>*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 t="str">
        <f>IF(SP_SUL!B216="","*",SP_SUL!B216)</f>
        <v>*</v>
      </c>
      <c r="D212" s="94" t="str">
        <f>IF(SP_SUL!D216="","*",SP_SUL!D216)</f>
        <v>*</v>
      </c>
      <c r="E212" s="94" t="str">
        <f>IF(SP_SUL!H216="","*",SP_SUL!H216)</f>
        <v>*</v>
      </c>
      <c r="F212" s="100" t="str">
        <f>IF(SP_SUL!M216="","*",SP_SUL!M216)</f>
        <v>-</v>
      </c>
      <c r="G212" s="95" t="str">
        <f>IF(SP_SUL!I216="","*",SP_SUL!I216)</f>
        <v>*</v>
      </c>
      <c r="H212" s="95" t="str">
        <f>IF(SP_SUL!AB216="","*",SP_SUL!AB216)</f>
        <v>*</v>
      </c>
      <c r="I212" s="95" t="str">
        <f>IF(SP_SUL!AC216="","*",SP_SUL!AC216)</f>
        <v>*</v>
      </c>
      <c r="J212" s="96" t="str">
        <f>IF(SP_SUL!AA216="","*",SP_SUL!AA216)</f>
        <v>*</v>
      </c>
      <c r="K212" s="97" t="str">
        <f>IF(SP_SUL!AD216="","*",SP_SUL!AD216)</f>
        <v>*</v>
      </c>
    </row>
    <row r="213" spans="2:11" hidden="1">
      <c r="B213" s="94" t="str">
        <f>IF(SP_SUL!Y217="","*",SP_SUL!Y217)</f>
        <v>*</v>
      </c>
      <c r="C213" s="95" t="str">
        <f>IF(SP_SUL!B217="","*",SP_SUL!B217)</f>
        <v>*</v>
      </c>
      <c r="D213" s="94" t="str">
        <f>IF(SP_SUL!D217="","*",SP_SUL!D217)</f>
        <v>*</v>
      </c>
      <c r="E213" s="94" t="str">
        <f>IF(SP_SUL!H217="","*",SP_SUL!H217)</f>
        <v>*</v>
      </c>
      <c r="F213" s="100" t="str">
        <f>IF(SP_SUL!M217="","*",SP_SUL!M217)</f>
        <v>-</v>
      </c>
      <c r="G213" s="95" t="str">
        <f>IF(SP_SUL!I217="","*",SP_SUL!I217)</f>
        <v>*</v>
      </c>
      <c r="H213" s="95" t="str">
        <f>IF(SP_SUL!AB217="","*",SP_SUL!AB217)</f>
        <v>*</v>
      </c>
      <c r="I213" s="95" t="str">
        <f>IF(SP_SUL!AC217="","*",SP_SUL!AC217)</f>
        <v>*</v>
      </c>
      <c r="J213" s="96" t="str">
        <f>IF(SP_SUL!AA217="","*",SP_SUL!AA217)</f>
        <v>*</v>
      </c>
      <c r="K213" s="97" t="str">
        <f>IF(SP_SUL!AD217="","*",SP_SUL!AD217)</f>
        <v>*</v>
      </c>
    </row>
    <row r="214" spans="2:11" hidden="1">
      <c r="B214" s="94" t="str">
        <f>IF(SP_SUL!Y218="","*",SP_SUL!Y218)</f>
        <v>*</v>
      </c>
      <c r="C214" s="95" t="str">
        <f>IF(SP_SUL!B218="","*",SP_SUL!B218)</f>
        <v>*</v>
      </c>
      <c r="D214" s="94" t="str">
        <f>IF(SP_SUL!D218="","*",SP_SUL!D218)</f>
        <v>*</v>
      </c>
      <c r="E214" s="94" t="str">
        <f>IF(SP_SUL!H218="","*",SP_SUL!H218)</f>
        <v>*</v>
      </c>
      <c r="F214" s="100" t="str">
        <f>IF(SP_SUL!M218="","*",SP_SUL!M218)</f>
        <v>-</v>
      </c>
      <c r="G214" s="95" t="str">
        <f>IF(SP_SUL!I218="","*",SP_SUL!I218)</f>
        <v>*</v>
      </c>
      <c r="H214" s="95" t="str">
        <f>IF(SP_SUL!AB218="","*",SP_SUL!AB218)</f>
        <v>*</v>
      </c>
      <c r="I214" s="95" t="str">
        <f>IF(SP_SUL!AC218="","*",SP_SUL!AC218)</f>
        <v>*</v>
      </c>
      <c r="J214" s="96" t="str">
        <f>IF(SP_SUL!AA218="","*",SP_SUL!AA218)</f>
        <v>*</v>
      </c>
      <c r="K214" s="97" t="str">
        <f>IF(SP_SUL!AD218="","*",SP_SUL!AD218)</f>
        <v>*</v>
      </c>
    </row>
    <row r="215" spans="2:11" hidden="1">
      <c r="B215" s="94" t="str">
        <f>IF(SP_SUL!Y219="","*",SP_SUL!Y219)</f>
        <v>*</v>
      </c>
      <c r="C215" s="95" t="str">
        <f>IF(SP_SUL!B219="","*",SP_SUL!B219)</f>
        <v>*</v>
      </c>
      <c r="D215" s="94" t="str">
        <f>IF(SP_SUL!D219="","*",SP_SUL!D219)</f>
        <v>*</v>
      </c>
      <c r="E215" s="94" t="str">
        <f>IF(SP_SUL!H219="","*",SP_SUL!H219)</f>
        <v>*</v>
      </c>
      <c r="F215" s="100" t="str">
        <f>IF(SP_SUL!M219="","*",SP_SUL!M219)</f>
        <v>-</v>
      </c>
      <c r="G215" s="95" t="str">
        <f>IF(SP_SUL!I219="","*",SP_SUL!I219)</f>
        <v>*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 t="str">
        <f>IF(SP_SUL!B220="","*",SP_SUL!B220)</f>
        <v>*</v>
      </c>
      <c r="D216" s="94" t="str">
        <f>IF(SP_SUL!D220="","*",SP_SUL!D220)</f>
        <v>*</v>
      </c>
      <c r="E216" s="94" t="str">
        <f>IF(SP_SUL!H220="","*",SP_SUL!H220)</f>
        <v>*</v>
      </c>
      <c r="F216" s="100" t="str">
        <f>IF(SP_SUL!M220="","*",SP_SUL!M220)</f>
        <v>-</v>
      </c>
      <c r="G216" s="95" t="str">
        <f>IF(SP_SUL!I220="","*",SP_SUL!I220)</f>
        <v>*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*</v>
      </c>
      <c r="C219" s="95" t="str">
        <f>IF(SP_SUL!B223="","*",SP_SUL!B223)</f>
        <v>*</v>
      </c>
      <c r="D219" s="94" t="str">
        <f>IF(SP_SUL!D223="","*",SP_SUL!D223)</f>
        <v>*</v>
      </c>
      <c r="E219" s="94" t="str">
        <f>IF(SP_SUL!H223="","*",SP_SUL!H223)</f>
        <v>*</v>
      </c>
      <c r="F219" s="100" t="str">
        <f>IF(SP_SUL!M223="","*",SP_SUL!M223)</f>
        <v>-</v>
      </c>
      <c r="G219" s="95" t="str">
        <f>IF(SP_SUL!I223="","*",SP_SUL!I223)</f>
        <v>*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*</v>
      </c>
      <c r="C220" s="95" t="str">
        <f>IF(SP_SUL!B224="","*",SP_SUL!B224)</f>
        <v>*</v>
      </c>
      <c r="D220" s="94" t="str">
        <f>IF(SP_SUL!D224="","*",SP_SUL!D224)</f>
        <v>*</v>
      </c>
      <c r="E220" s="94" t="str">
        <f>IF(SP_SUL!H224="","*",SP_SUL!H224)</f>
        <v>*</v>
      </c>
      <c r="F220" s="100" t="str">
        <f>IF(SP_SUL!M224="","*",SP_SUL!M224)</f>
        <v>-</v>
      </c>
      <c r="G220" s="95" t="str">
        <f>IF(SP_SUL!I224="","*",SP_SUL!I224)</f>
        <v>*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*</v>
      </c>
      <c r="E221" s="94" t="str">
        <f>IF(SP_SUL!H225="","*",SP_SUL!H225)</f>
        <v>*</v>
      </c>
      <c r="F221" s="100" t="str">
        <f>IF(SP_SUL!M225="","*",SP_SUL!M225)</f>
        <v>-</v>
      </c>
      <c r="G221" s="95" t="str">
        <f>IF(SP_SUL!I225="","*",SP_SUL!I225)</f>
        <v>*</v>
      </c>
      <c r="H221" s="95" t="str">
        <f>IF(SP_SUL!AB225="","*",SP_SUL!AB225)</f>
        <v>*</v>
      </c>
      <c r="I221" s="95" t="str">
        <f>IF(SP_SUL!AC225="","*",SP_SUL!AC225)</f>
        <v>*</v>
      </c>
      <c r="J221" s="96" t="str">
        <f>IF(SP_SUL!AA225="","*",SP_SUL!AA225)</f>
        <v>*</v>
      </c>
      <c r="K221" s="97" t="str">
        <f>IF(SP_SUL!AD225="","*",SP_SUL!AD225)</f>
        <v>*</v>
      </c>
    </row>
    <row r="222" spans="2:11" hidden="1">
      <c r="B222" s="94" t="str">
        <f>IF(SP_SUL!Y226="","*",SP_SUL!Y226)</f>
        <v>*</v>
      </c>
      <c r="C222" s="95" t="str">
        <f>IF(SP_SUL!B226="","*",SP_SUL!B226)</f>
        <v>*</v>
      </c>
      <c r="D222" s="94" t="str">
        <f>IF(SP_SUL!D226="","*",SP_SUL!D226)</f>
        <v>*</v>
      </c>
      <c r="E222" s="94" t="str">
        <f>IF(SP_SUL!H226="","*",SP_SUL!H226)</f>
        <v>*</v>
      </c>
      <c r="F222" s="100" t="str">
        <f>IF(SP_SUL!M226="","*",SP_SUL!M226)</f>
        <v>-</v>
      </c>
      <c r="G222" s="95" t="str">
        <f>IF(SP_SUL!I226="","*",SP_SUL!I226)</f>
        <v>*</v>
      </c>
      <c r="H222" s="95" t="str">
        <f>IF(SP_SUL!AB226="","*",SP_SUL!AB226)</f>
        <v>*</v>
      </c>
      <c r="I222" s="95" t="str">
        <f>IF(SP_SUL!AC226="","*",SP_SUL!AC226)</f>
        <v>*</v>
      </c>
      <c r="J222" s="96" t="str">
        <f>IF(SP_SUL!AA226="","*",SP_SUL!AA226)</f>
        <v>*</v>
      </c>
      <c r="K222" s="97" t="str">
        <f>IF(SP_SUL!AD226="","*",SP_SUL!AD226)</f>
        <v>*</v>
      </c>
    </row>
    <row r="223" spans="2:11" hidden="1">
      <c r="B223" s="94" t="str">
        <f>IF(SP_SUL!Y227="","*",SP_SUL!Y227)</f>
        <v>*</v>
      </c>
      <c r="C223" s="95" t="str">
        <f>IF(SP_SUL!B227="","*",SP_SUL!B227)</f>
        <v>*</v>
      </c>
      <c r="D223" s="94" t="str">
        <f>IF(SP_SUL!D227="","*",SP_SUL!D227)</f>
        <v>*</v>
      </c>
      <c r="E223" s="94" t="str">
        <f>IF(SP_SUL!H227="","*",SP_SUL!H227)</f>
        <v>*</v>
      </c>
      <c r="F223" s="100" t="str">
        <f>IF(SP_SUL!M227="","*",SP_SUL!M227)</f>
        <v>-</v>
      </c>
      <c r="G223" s="95" t="str">
        <f>IF(SP_SUL!I227="","*",SP_SUL!I227)</f>
        <v>*</v>
      </c>
      <c r="H223" s="95" t="str">
        <f>IF(SP_SUL!AB227="","*",SP_SUL!AB227)</f>
        <v>*</v>
      </c>
      <c r="I223" s="95" t="str">
        <f>IF(SP_SUL!AC227="","*",SP_SUL!AC227)</f>
        <v>*</v>
      </c>
      <c r="J223" s="96" t="str">
        <f>IF(SP_SUL!AA227="","*",SP_SUL!AA227)</f>
        <v>*</v>
      </c>
      <c r="K223" s="97" t="str">
        <f>IF(SP_SUL!AD227="","*",SP_SUL!AD227)</f>
        <v>*</v>
      </c>
    </row>
    <row r="224" spans="2:11" hidden="1">
      <c r="B224" s="94" t="str">
        <f>IF(SP_SUL!Y228="","*",SP_SUL!Y228)</f>
        <v>*</v>
      </c>
      <c r="C224" s="95" t="str">
        <f>IF(SP_SUL!B228="","*",SP_SUL!B228)</f>
        <v>*</v>
      </c>
      <c r="D224" s="94" t="str">
        <f>IF(SP_SUL!D228="","*",SP_SUL!D228)</f>
        <v>*</v>
      </c>
      <c r="E224" s="94" t="str">
        <f>IF(SP_SUL!H228="","*",SP_SUL!H228)</f>
        <v>*</v>
      </c>
      <c r="F224" s="100" t="str">
        <f>IF(SP_SUL!M228="","*",SP_SUL!M228)</f>
        <v>-</v>
      </c>
      <c r="G224" s="95" t="str">
        <f>IF(SP_SUL!I228="","*",SP_SUL!I228)</f>
        <v>*</v>
      </c>
      <c r="H224" s="95" t="str">
        <f>IF(SP_SUL!AB228="","*",SP_SUL!AB228)</f>
        <v>*</v>
      </c>
      <c r="I224" s="95" t="str">
        <f>IF(SP_SUL!AC228="","*",SP_SUL!AC228)</f>
        <v>*</v>
      </c>
      <c r="J224" s="96" t="str">
        <f>IF(SP_SUL!AA228="","*",SP_SUL!AA228)</f>
        <v>*</v>
      </c>
      <c r="K224" s="97" t="str">
        <f>IF(SP_SUL!AD228="","*",SP_SUL!AD228)</f>
        <v>*</v>
      </c>
    </row>
    <row r="225" spans="2:11" hidden="1">
      <c r="B225" s="94" t="str">
        <f>IF(SP_SUL!Y229="","*",SP_SUL!Y229)</f>
        <v>*</v>
      </c>
      <c r="C225" s="95" t="str">
        <f>IF(SP_SUL!B229="","*",SP_SUL!B229)</f>
        <v>*</v>
      </c>
      <c r="D225" s="94" t="str">
        <f>IF(SP_SUL!D229="","*",SP_SUL!D229)</f>
        <v>*</v>
      </c>
      <c r="E225" s="94" t="str">
        <f>IF(SP_SUL!H229="","*",SP_SUL!H229)</f>
        <v>*</v>
      </c>
      <c r="F225" s="100" t="str">
        <f>IF(SP_SUL!M229="","*",SP_SUL!M229)</f>
        <v>-</v>
      </c>
      <c r="G225" s="95" t="str">
        <f>IF(SP_SUL!I229="","*",SP_SUL!I229)</f>
        <v>*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*</v>
      </c>
      <c r="K225" s="97" t="str">
        <f>IF(SP_SUL!AD229="","*",SP_SUL!AD229)</f>
        <v>*</v>
      </c>
    </row>
    <row r="226" spans="2:11" hidden="1">
      <c r="B226" s="94" t="str">
        <f>IF(SP_SUL!Y230="","*",SP_SUL!Y230)</f>
        <v>*</v>
      </c>
      <c r="C226" s="95" t="str">
        <f>IF(SP_SUL!B230="","*",SP_SUL!B230)</f>
        <v>*</v>
      </c>
      <c r="D226" s="94" t="str">
        <f>IF(SP_SUL!D230="","*",SP_SUL!D230)</f>
        <v>*</v>
      </c>
      <c r="E226" s="94" t="str">
        <f>IF(SP_SUL!H230="","*",SP_SUL!H230)</f>
        <v>*</v>
      </c>
      <c r="F226" s="100" t="str">
        <f>IF(SP_SUL!M230="","*",SP_SUL!M230)</f>
        <v>-</v>
      </c>
      <c r="G226" s="95" t="str">
        <f>IF(SP_SUL!I230="","*",SP_SUL!I230)</f>
        <v>*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*</v>
      </c>
      <c r="K226" s="97" t="str">
        <f>IF(SP_SUL!AD230="","*",SP_SUL!AD230)</f>
        <v>*</v>
      </c>
    </row>
    <row r="227" spans="2:11" hidden="1">
      <c r="B227" s="94" t="str">
        <f>IF(SP_SUL!Y231="","*",SP_SUL!Y231)</f>
        <v>*</v>
      </c>
      <c r="C227" s="95" t="str">
        <f>IF(SP_SUL!B231="","*",SP_SUL!B231)</f>
        <v>*</v>
      </c>
      <c r="D227" s="94" t="str">
        <f>IF(SP_SUL!D231="","*",SP_SUL!D231)</f>
        <v>*</v>
      </c>
      <c r="E227" s="94" t="str">
        <f>IF(SP_SUL!H231="","*",SP_SUL!H231)</f>
        <v>*</v>
      </c>
      <c r="F227" s="100" t="str">
        <f>IF(SP_SUL!M231="","*",SP_SUL!M231)</f>
        <v>-</v>
      </c>
      <c r="G227" s="95" t="str">
        <f>IF(SP_SUL!I231="","*",SP_SUL!I231)</f>
        <v>*</v>
      </c>
      <c r="H227" s="95" t="str">
        <f>IF(SP_SUL!AB231="","*",SP_SUL!AB231)</f>
        <v>*</v>
      </c>
      <c r="I227" s="95" t="str">
        <f>IF(SP_SUL!AC231="","*",SP_SUL!AC231)</f>
        <v>*</v>
      </c>
      <c r="J227" s="96" t="str">
        <f>IF(SP_SUL!AA231="","*",SP_SUL!AA231)</f>
        <v>*</v>
      </c>
      <c r="K227" s="97" t="str">
        <f>IF(SP_SUL!AD231="","*",SP_SUL!AD231)</f>
        <v>*</v>
      </c>
    </row>
    <row r="228" spans="2:11" hidden="1">
      <c r="B228" s="94" t="str">
        <f>IF(SP_SUL!Y232="","*",SP_SUL!Y232)</f>
        <v>*</v>
      </c>
      <c r="C228" s="95" t="str">
        <f>IF(SP_SUL!B232="","*",SP_SUL!B232)</f>
        <v>*</v>
      </c>
      <c r="D228" s="94" t="str">
        <f>IF(SP_SUL!D232="","*",SP_SUL!D232)</f>
        <v>*</v>
      </c>
      <c r="E228" s="94" t="str">
        <f>IF(SP_SUL!H232="","*",SP_SUL!H232)</f>
        <v>*</v>
      </c>
      <c r="F228" s="100" t="str">
        <f>IF(SP_SUL!M232="","*",SP_SUL!M232)</f>
        <v>-</v>
      </c>
      <c r="G228" s="95" t="str">
        <f>IF(SP_SUL!I232="","*",SP_SUL!I232)</f>
        <v>*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*</v>
      </c>
      <c r="K228" s="97" t="str">
        <f>IF(SP_SUL!AD232="","*",SP_SUL!AD232)</f>
        <v>*</v>
      </c>
    </row>
    <row r="229" spans="2:11" hidden="1">
      <c r="B229" s="94" t="str">
        <f>IF(SP_SUL!Y233="","*",SP_SUL!Y233)</f>
        <v>*</v>
      </c>
      <c r="C229" s="95" t="str">
        <f>IF(SP_SUL!B233="","*",SP_SUL!B233)</f>
        <v>*</v>
      </c>
      <c r="D229" s="94" t="str">
        <f>IF(SP_SUL!D233="","*",SP_SUL!D233)</f>
        <v>*</v>
      </c>
      <c r="E229" s="94" t="str">
        <f>IF(SP_SUL!H233="","*",SP_SUL!H233)</f>
        <v>*</v>
      </c>
      <c r="F229" s="100" t="str">
        <f>IF(SP_SUL!M233="","*",SP_SUL!M233)</f>
        <v>-</v>
      </c>
      <c r="G229" s="95" t="str">
        <f>IF(SP_SUL!I233="","*",SP_SUL!I233)</f>
        <v>*</v>
      </c>
      <c r="H229" s="95" t="str">
        <f>IF(SP_SUL!AB233="","*",SP_SUL!AB233)</f>
        <v>*</v>
      </c>
      <c r="I229" s="95" t="str">
        <f>IF(SP_SUL!AC233="","*",SP_SUL!AC233)</f>
        <v>*</v>
      </c>
      <c r="J229" s="96" t="str">
        <f>IF(SP_SUL!AA233="","*",SP_SUL!AA233)</f>
        <v>*</v>
      </c>
      <c r="K229" s="97" t="str">
        <f>IF(SP_SUL!AD233="","*",SP_SUL!AD233)</f>
        <v>*</v>
      </c>
    </row>
    <row r="230" spans="2:11" hidden="1">
      <c r="B230" s="94" t="str">
        <f>IF(SP_SUL!Y234="","*",SP_SUL!Y234)</f>
        <v>*</v>
      </c>
      <c r="C230" s="95" t="str">
        <f>IF(SP_SUL!B234="","*",SP_SUL!B234)</f>
        <v>*</v>
      </c>
      <c r="D230" s="94" t="str">
        <f>IF(SP_SUL!D234="","*",SP_SUL!D234)</f>
        <v>*</v>
      </c>
      <c r="E230" s="94" t="str">
        <f>IF(SP_SUL!H234="","*",SP_SUL!H234)</f>
        <v>*</v>
      </c>
      <c r="F230" s="100" t="str">
        <f>IF(SP_SUL!M234="","*",SP_SUL!M234)</f>
        <v>-</v>
      </c>
      <c r="G230" s="95" t="str">
        <f>IF(SP_SUL!I234="","*",SP_SUL!I234)</f>
        <v>*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*</v>
      </c>
      <c r="K230" s="97" t="str">
        <f>IF(SP_SUL!AD234="","*",SP_SUL!AD234)</f>
        <v>*</v>
      </c>
    </row>
    <row r="231" spans="2:11" hidden="1">
      <c r="B231" s="94" t="str">
        <f>IF(SP_SUL!Y235="","*",SP_SUL!Y235)</f>
        <v>*</v>
      </c>
      <c r="C231" s="95" t="str">
        <f>IF(SP_SUL!B235="","*",SP_SUL!B235)</f>
        <v>*</v>
      </c>
      <c r="D231" s="94" t="str">
        <f>IF(SP_SUL!D235="","*",SP_SUL!D235)</f>
        <v>*</v>
      </c>
      <c r="E231" s="94" t="str">
        <f>IF(SP_SUL!H235="","*",SP_SUL!H235)</f>
        <v>*</v>
      </c>
      <c r="F231" s="100" t="str">
        <f>IF(SP_SUL!M235="","*",SP_SUL!M235)</f>
        <v>-</v>
      </c>
      <c r="G231" s="95" t="str">
        <f>IF(SP_SUL!I235="","*",SP_SUL!I235)</f>
        <v>*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*</v>
      </c>
      <c r="K231" s="97" t="str">
        <f>IF(SP_SUL!AD235="","*",SP_SUL!AD235)</f>
        <v>*</v>
      </c>
    </row>
    <row r="232" spans="2:11" hidden="1">
      <c r="B232" s="94" t="str">
        <f>IF(SP_SUL!Y236="","*",SP_SUL!Y236)</f>
        <v>*</v>
      </c>
      <c r="C232" s="95" t="str">
        <f>IF(SP_SUL!B236="","*",SP_SUL!B236)</f>
        <v>*</v>
      </c>
      <c r="D232" s="94" t="str">
        <f>IF(SP_SUL!D236="","*",SP_SUL!D236)</f>
        <v>*</v>
      </c>
      <c r="E232" s="94" t="str">
        <f>IF(SP_SUL!H236="","*",SP_SUL!H236)</f>
        <v>*</v>
      </c>
      <c r="F232" s="100" t="str">
        <f>IF(SP_SUL!M236="","*",SP_SUL!M236)</f>
        <v>-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*</v>
      </c>
      <c r="K232" s="97" t="str">
        <f>IF(SP_SUL!AD236="","*",SP_SUL!AD236)</f>
        <v>*</v>
      </c>
    </row>
    <row r="233" spans="2:11" hidden="1">
      <c r="B233" s="94" t="str">
        <f>IF(SP_SUL!Y237="","*",SP_SUL!Y237)</f>
        <v>*</v>
      </c>
      <c r="C233" s="95" t="str">
        <f>IF(SP_SUL!B237="","*",SP_SUL!B237)</f>
        <v>*</v>
      </c>
      <c r="D233" s="94" t="str">
        <f>IF(SP_SUL!D237="","*",SP_SUL!D237)</f>
        <v>*</v>
      </c>
      <c r="E233" s="94" t="str">
        <f>IF(SP_SUL!H237="","*",SP_SUL!H237)</f>
        <v>*</v>
      </c>
      <c r="F233" s="100" t="str">
        <f>IF(SP_SUL!M237="","*",SP_SUL!M237)</f>
        <v>-</v>
      </c>
      <c r="G233" s="95" t="str">
        <f>IF(SP_SUL!I237="","*",SP_SUL!I237)</f>
        <v>*</v>
      </c>
      <c r="H233" s="95" t="str">
        <f>IF(SP_SUL!AB237="","*",SP_SUL!AB237)</f>
        <v>*</v>
      </c>
      <c r="I233" s="95" t="str">
        <f>IF(SP_SUL!AC237="","*",SP_SUL!AC237)</f>
        <v>*</v>
      </c>
      <c r="J233" s="96" t="str">
        <f>IF(SP_SUL!AA237="","*",SP_SUL!AA237)</f>
        <v>*</v>
      </c>
      <c r="K233" s="97" t="str">
        <f>IF(SP_SUL!AD237="","*",SP_SUL!AD237)</f>
        <v>*</v>
      </c>
    </row>
    <row r="234" spans="2:11" hidden="1">
      <c r="B234" s="94" t="str">
        <f>IF(SP_SUL!Y238="","*",SP_SUL!Y238)</f>
        <v>*</v>
      </c>
      <c r="C234" s="95" t="str">
        <f>IF(SP_SUL!B238="","*",SP_SUL!B238)</f>
        <v>*</v>
      </c>
      <c r="D234" s="94" t="str">
        <f>IF(SP_SUL!D238="","*",SP_SUL!D238)</f>
        <v>*</v>
      </c>
      <c r="E234" s="94" t="str">
        <f>IF(SP_SUL!H238="","*",SP_SUL!H238)</f>
        <v>*</v>
      </c>
      <c r="F234" s="100" t="str">
        <f>IF(SP_SUL!M238="","*",SP_SUL!M238)</f>
        <v>-</v>
      </c>
      <c r="G234" s="95" t="str">
        <f>IF(SP_SUL!I238="","*",SP_SUL!I238)</f>
        <v>*</v>
      </c>
      <c r="H234" s="95" t="str">
        <f>IF(SP_SUL!AB238="","*",SP_SUL!AB238)</f>
        <v>*</v>
      </c>
      <c r="I234" s="95" t="str">
        <f>IF(SP_SUL!AC238="","*",SP_SUL!AC238)</f>
        <v>*</v>
      </c>
      <c r="J234" s="96" t="str">
        <f>IF(SP_SUL!AA238="","*",SP_SUL!AA238)</f>
        <v>*</v>
      </c>
      <c r="K234" s="97" t="str">
        <f>IF(SP_SUL!AD238="","*",SP_SUL!AD238)</f>
        <v>*</v>
      </c>
    </row>
    <row r="235" spans="2:11" hidden="1">
      <c r="B235" s="94" t="str">
        <f>IF(SP_SUL!Y239="","*",SP_SUL!Y239)</f>
        <v>*</v>
      </c>
      <c r="C235" s="95" t="str">
        <f>IF(SP_SUL!B239="","*",SP_SUL!B239)</f>
        <v>*</v>
      </c>
      <c r="D235" s="94" t="str">
        <f>IF(SP_SUL!D239="","*",SP_SUL!D239)</f>
        <v>*</v>
      </c>
      <c r="E235" s="94" t="str">
        <f>IF(SP_SUL!H239="","*",SP_SUL!H239)</f>
        <v>*</v>
      </c>
      <c r="F235" s="100" t="str">
        <f>IF(SP_SUL!M239="","*",SP_SUL!M239)</f>
        <v>-</v>
      </c>
      <c r="G235" s="95" t="str">
        <f>IF(SP_SUL!I239="","*",SP_SUL!I239)</f>
        <v>*</v>
      </c>
      <c r="H235" s="95" t="str">
        <f>IF(SP_SUL!AB239="","*",SP_SUL!AB239)</f>
        <v>*</v>
      </c>
      <c r="I235" s="95" t="str">
        <f>IF(SP_SUL!AC239="","*",SP_SUL!AC239)</f>
        <v>*</v>
      </c>
      <c r="J235" s="96" t="str">
        <f>IF(SP_SUL!AA239="","*",SP_SUL!AA239)</f>
        <v>*</v>
      </c>
      <c r="K235" s="97" t="str">
        <f>IF(SP_SUL!AD239="","*",SP_SUL!AD239)</f>
        <v>*</v>
      </c>
    </row>
    <row r="236" spans="2:11" hidden="1">
      <c r="B236" s="94" t="str">
        <f>IF(SP_SUL!Y240="","*",SP_SUL!Y240)</f>
        <v>*</v>
      </c>
      <c r="C236" s="95" t="str">
        <f>IF(SP_SUL!B240="","*",SP_SUL!B240)</f>
        <v>*</v>
      </c>
      <c r="D236" s="94" t="str">
        <f>IF(SP_SUL!D240="","*",SP_SUL!D240)</f>
        <v>*</v>
      </c>
      <c r="E236" s="94" t="str">
        <f>IF(SP_SUL!H240="","*",SP_SUL!H240)</f>
        <v>*</v>
      </c>
      <c r="F236" s="100" t="str">
        <f>IF(SP_SUL!M240="","*",SP_SUL!M240)</f>
        <v>-</v>
      </c>
      <c r="G236" s="95" t="str">
        <f>IF(SP_SUL!I240="","*",SP_SUL!I240)</f>
        <v>*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*</v>
      </c>
      <c r="K236" s="97" t="str">
        <f>IF(SP_SUL!AD240="","*",SP_SUL!AD240)</f>
        <v>*</v>
      </c>
    </row>
    <row r="237" spans="2:11" hidden="1">
      <c r="B237" s="94" t="str">
        <f>IF(SP_SUL!Y241="","*",SP_SUL!Y241)</f>
        <v>*</v>
      </c>
      <c r="C237" s="95" t="str">
        <f>IF(SP_SUL!B241="","*",SP_SUL!B241)</f>
        <v>*</v>
      </c>
      <c r="D237" s="94" t="str">
        <f>IF(SP_SUL!D241="","*",SP_SUL!D241)</f>
        <v>*</v>
      </c>
      <c r="E237" s="94" t="str">
        <f>IF(SP_SUL!H241="","*",SP_SUL!H241)</f>
        <v>*</v>
      </c>
      <c r="F237" s="100" t="str">
        <f>IF(SP_SUL!M241="","*",SP_SUL!M241)</f>
        <v>-</v>
      </c>
      <c r="G237" s="95" t="str">
        <f>IF(SP_SUL!I241="","*",SP_SUL!I241)</f>
        <v>*</v>
      </c>
      <c r="H237" s="95" t="str">
        <f>IF(SP_SUL!AB241="","*",SP_SUL!AB241)</f>
        <v>*</v>
      </c>
      <c r="I237" s="95" t="str">
        <f>IF(SP_SUL!AC241="","*",SP_SUL!AC241)</f>
        <v>*</v>
      </c>
      <c r="J237" s="96" t="str">
        <f>IF(SP_SUL!AA241="","*",SP_SUL!AA241)</f>
        <v>*</v>
      </c>
      <c r="K237" s="97" t="str">
        <f>IF(SP_SUL!AD241="","*",SP_SUL!AD241)</f>
        <v>*</v>
      </c>
    </row>
    <row r="238" spans="2:11" hidden="1">
      <c r="B238" s="94" t="str">
        <f>IF(SP_SUL!Y242="","*",SP_SUL!Y242)</f>
        <v>*</v>
      </c>
      <c r="C238" s="95" t="str">
        <f>IF(SP_SUL!B242="","*",SP_SUL!B242)</f>
        <v>*</v>
      </c>
      <c r="D238" s="94" t="str">
        <f>IF(SP_SUL!D242="","*",SP_SUL!D242)</f>
        <v>*</v>
      </c>
      <c r="E238" s="94" t="str">
        <f>IF(SP_SUL!H242="","*",SP_SUL!H242)</f>
        <v>*</v>
      </c>
      <c r="F238" s="100" t="str">
        <f>IF(SP_SUL!M242="","*",SP_SUL!M242)</f>
        <v>-</v>
      </c>
      <c r="G238" s="95" t="str">
        <f>IF(SP_SUL!I242="","*",SP_SUL!I242)</f>
        <v>*</v>
      </c>
      <c r="H238" s="95" t="str">
        <f>IF(SP_SUL!AB242="","*",SP_SUL!AB242)</f>
        <v>*</v>
      </c>
      <c r="I238" s="95" t="str">
        <f>IF(SP_SUL!AC242="","*",SP_SUL!AC242)</f>
        <v>*</v>
      </c>
      <c r="J238" s="96" t="str">
        <f>IF(SP_SUL!AA242="","*",SP_SUL!AA242)</f>
        <v>*</v>
      </c>
      <c r="K238" s="97" t="str">
        <f>IF(SP_SUL!AD242="","*",SP_SUL!AD242)</f>
        <v>*</v>
      </c>
    </row>
    <row r="239" spans="2:11" hidden="1">
      <c r="B239" s="94" t="str">
        <f>IF(SP_SUL!Y243="","*",SP_SUL!Y243)</f>
        <v>*</v>
      </c>
      <c r="C239" s="95" t="str">
        <f>IF(SP_SUL!B243="","*",SP_SUL!B243)</f>
        <v>*</v>
      </c>
      <c r="D239" s="94" t="str">
        <f>IF(SP_SUL!D243="","*",SP_SUL!D243)</f>
        <v>*</v>
      </c>
      <c r="E239" s="94" t="str">
        <f>IF(SP_SUL!H243="","*",SP_SUL!H243)</f>
        <v>*</v>
      </c>
      <c r="F239" s="100" t="str">
        <f>IF(SP_SUL!M243="","*",SP_SUL!M243)</f>
        <v>-</v>
      </c>
      <c r="G239" s="95" t="str">
        <f>IF(SP_SUL!I243="","*",SP_SUL!I243)</f>
        <v>*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*</v>
      </c>
      <c r="K239" s="97" t="str">
        <f>IF(SP_SUL!AD243="","*",SP_SUL!AD243)</f>
        <v>*</v>
      </c>
    </row>
    <row r="240" spans="2:11" hidden="1">
      <c r="B240" s="94" t="str">
        <f>IF(SP_SUL!Y244="","*",SP_SUL!Y244)</f>
        <v>*</v>
      </c>
      <c r="C240" s="95" t="str">
        <f>IF(SP_SUL!B244="","*",SP_SUL!B244)</f>
        <v>*</v>
      </c>
      <c r="D240" s="94" t="str">
        <f>IF(SP_SUL!D244="","*",SP_SUL!D244)</f>
        <v>*</v>
      </c>
      <c r="E240" s="94" t="str">
        <f>IF(SP_SUL!H244="","*",SP_SUL!H244)</f>
        <v>*</v>
      </c>
      <c r="F240" s="100" t="str">
        <f>IF(SP_SUL!M244="","*",SP_SUL!M244)</f>
        <v>-</v>
      </c>
      <c r="G240" s="95" t="str">
        <f>IF(SP_SUL!I244="","*",SP_SUL!I244)</f>
        <v>*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*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*</v>
      </c>
      <c r="C242" s="95" t="str">
        <f>IF(SP_SUL!B246="","*",SP_SUL!B246)</f>
        <v>*</v>
      </c>
      <c r="D242" s="94" t="str">
        <f>IF(SP_SUL!D246="","*",SP_SUL!D246)</f>
        <v>*</v>
      </c>
      <c r="E242" s="94" t="str">
        <f>IF(SP_SUL!H246="","*",SP_SUL!H246)</f>
        <v>*</v>
      </c>
      <c r="F242" s="100" t="str">
        <f>IF(SP_SUL!M246="","*",SP_SUL!M246)</f>
        <v>-</v>
      </c>
      <c r="G242" s="95" t="str">
        <f>IF(SP_SUL!I246="","*",SP_SUL!I246)</f>
        <v>*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*</v>
      </c>
      <c r="C243" s="95" t="str">
        <f>IF(SP_SUL!B247="","*",SP_SUL!B247)</f>
        <v>*</v>
      </c>
      <c r="D243" s="94" t="str">
        <f>IF(SP_SUL!D247="","*",SP_SUL!D247)</f>
        <v>*</v>
      </c>
      <c r="E243" s="94" t="str">
        <f>IF(SP_SUL!H247="","*",SP_SUL!H247)</f>
        <v>*</v>
      </c>
      <c r="F243" s="100" t="str">
        <f>IF(SP_SUL!M247="","*",SP_SUL!M247)</f>
        <v>-</v>
      </c>
      <c r="G243" s="95" t="str">
        <f>IF(SP_SUL!I247="","*",SP_SUL!I247)</f>
        <v>*</v>
      </c>
      <c r="H243" s="95" t="str">
        <f>IF(SP_SUL!AB247="","*",SP_SUL!AB247)</f>
        <v>*</v>
      </c>
      <c r="I243" s="95" t="str">
        <f>IF(SP_SUL!AC247="","*",SP_SUL!AC247)</f>
        <v>*</v>
      </c>
      <c r="J243" s="96" t="str">
        <f>IF(SP_SUL!AA247="","*",SP_SUL!AA247)</f>
        <v>*</v>
      </c>
      <c r="K243" s="97" t="str">
        <f>IF(SP_SUL!AD247="","*",SP_SUL!AD247)</f>
        <v>*</v>
      </c>
    </row>
    <row r="244" spans="2:11" hidden="1">
      <c r="B244" s="94" t="str">
        <f>IF(SP_SUL!Y248="","*",SP_SUL!Y248)</f>
        <v>*</v>
      </c>
      <c r="C244" s="95" t="str">
        <f>IF(SP_SUL!B248="","*",SP_SUL!B248)</f>
        <v>*</v>
      </c>
      <c r="D244" s="94" t="str">
        <f>IF(SP_SUL!D248="","*",SP_SUL!D248)</f>
        <v>*</v>
      </c>
      <c r="E244" s="94" t="str">
        <f>IF(SP_SUL!H248="","*",SP_SUL!H248)</f>
        <v>*</v>
      </c>
      <c r="F244" s="100" t="str">
        <f>IF(SP_SUL!M248="","*",SP_SUL!M248)</f>
        <v>-</v>
      </c>
      <c r="G244" s="95" t="str">
        <f>IF(SP_SUL!I248="","*",SP_SUL!I248)</f>
        <v>*</v>
      </c>
      <c r="H244" s="95" t="str">
        <f>IF(SP_SUL!AB248="","*",SP_SUL!AB248)</f>
        <v>*</v>
      </c>
      <c r="I244" s="95" t="str">
        <f>IF(SP_SUL!AC248="","*",SP_SUL!AC248)</f>
        <v>*</v>
      </c>
      <c r="J244" s="96" t="str">
        <f>IF(SP_SUL!AA248="","*",SP_SUL!AA248)</f>
        <v>*</v>
      </c>
      <c r="K244" s="97" t="str">
        <f>IF(SP_SUL!AD248="","*",SP_SUL!AD248)</f>
        <v>*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*</v>
      </c>
      <c r="C246" s="95" t="str">
        <f>IF(SP_SUL!B250="","*",SP_SUL!B250)</f>
        <v>*</v>
      </c>
      <c r="D246" s="94" t="str">
        <f>IF(SP_SUL!D250="","*",SP_SUL!D250)</f>
        <v>*</v>
      </c>
      <c r="E246" s="94" t="str">
        <f>IF(SP_SUL!H250="","*",SP_SUL!H250)</f>
        <v>*</v>
      </c>
      <c r="F246" s="100" t="str">
        <f>IF(SP_SUL!M250="","*",SP_SUL!M250)</f>
        <v>-</v>
      </c>
      <c r="G246" s="95" t="str">
        <f>IF(SP_SUL!I250="","*",SP_SUL!I250)</f>
        <v>*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*</v>
      </c>
      <c r="K246" s="97" t="str">
        <f>IF(SP_SUL!AD250="","*",SP_SUL!AD250)</f>
        <v>*</v>
      </c>
    </row>
    <row r="247" spans="2:11" hidden="1">
      <c r="B247" s="94" t="str">
        <f>IF(SP_SUL!Y251="","*",SP_SUL!Y251)</f>
        <v>*</v>
      </c>
      <c r="C247" s="95" t="str">
        <f>IF(SP_SUL!B251="","*",SP_SUL!B251)</f>
        <v>*</v>
      </c>
      <c r="D247" s="94" t="str">
        <f>IF(SP_SUL!D251="","*",SP_SUL!D251)</f>
        <v>*</v>
      </c>
      <c r="E247" s="94" t="str">
        <f>IF(SP_SUL!H251="","*",SP_SUL!H251)</f>
        <v>*</v>
      </c>
      <c r="F247" s="100" t="str">
        <f>IF(SP_SUL!M251="","*",SP_SUL!M251)</f>
        <v>-</v>
      </c>
      <c r="G247" s="95" t="str">
        <f>IF(SP_SUL!I251="","*",SP_SUL!I251)</f>
        <v>*</v>
      </c>
      <c r="H247" s="95" t="str">
        <f>IF(SP_SUL!AB251="","*",SP_SUL!AB251)</f>
        <v>*</v>
      </c>
      <c r="I247" s="95" t="str">
        <f>IF(SP_SUL!AC251="","*",SP_SUL!AC251)</f>
        <v>*</v>
      </c>
      <c r="J247" s="96" t="str">
        <f>IF(SP_SUL!AA251="","*",SP_SUL!AA251)</f>
        <v>*</v>
      </c>
      <c r="K247" s="97" t="str">
        <f>IF(SP_SUL!AD251="","*",SP_SUL!AD251)</f>
        <v>*</v>
      </c>
    </row>
    <row r="248" spans="2:11" hidden="1">
      <c r="B248" s="94" t="str">
        <f>IF(SP_SUL!Y252="","*",SP_SUL!Y252)</f>
        <v>*</v>
      </c>
      <c r="C248" s="95" t="str">
        <f>IF(SP_SUL!B252="","*",SP_SUL!B252)</f>
        <v>*</v>
      </c>
      <c r="D248" s="94" t="str">
        <f>IF(SP_SUL!D252="","*",SP_SUL!D252)</f>
        <v>*</v>
      </c>
      <c r="E248" s="94" t="str">
        <f>IF(SP_SUL!H252="","*",SP_SUL!H252)</f>
        <v>*</v>
      </c>
      <c r="F248" s="100" t="str">
        <f>IF(SP_SUL!M252="","*",SP_SUL!M252)</f>
        <v>-</v>
      </c>
      <c r="G248" s="95" t="str">
        <f>IF(SP_SUL!I252="","*",SP_SUL!I252)</f>
        <v>*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*</v>
      </c>
      <c r="K248" s="97" t="str">
        <f>IF(SP_SUL!AD252="","*",SP_SUL!AD252)</f>
        <v>*</v>
      </c>
    </row>
    <row r="249" spans="2:11" hidden="1">
      <c r="B249" s="94" t="str">
        <f>IF(SP_SUL!Y253="","*",SP_SUL!Y253)</f>
        <v>*</v>
      </c>
      <c r="C249" s="95" t="str">
        <f>IF(SP_SUL!B253="","*",SP_SUL!B253)</f>
        <v>*</v>
      </c>
      <c r="D249" s="94" t="str">
        <f>IF(SP_SUL!D253="","*",SP_SUL!D253)</f>
        <v>*</v>
      </c>
      <c r="E249" s="94" t="str">
        <f>IF(SP_SUL!H253="","*",SP_SUL!H253)</f>
        <v>*</v>
      </c>
      <c r="F249" s="100" t="str">
        <f>IF(SP_SUL!M253="","*",SP_SUL!M253)</f>
        <v>-</v>
      </c>
      <c r="G249" s="95" t="str">
        <f>IF(SP_SUL!I253="","*",SP_SUL!I253)</f>
        <v>*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*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-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*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*</v>
      </c>
      <c r="C252" s="95" t="str">
        <f>IF(SP_SUL!B256="","*",SP_SUL!B256)</f>
        <v>*</v>
      </c>
      <c r="D252" s="94" t="str">
        <f>IF(SP_SUL!D256="","*",SP_SUL!D256)</f>
        <v>*</v>
      </c>
      <c r="E252" s="94" t="str">
        <f>IF(SP_SUL!H256="","*",SP_SUL!H256)</f>
        <v>*</v>
      </c>
      <c r="F252" s="100" t="str">
        <f>IF(SP_SUL!M256="","*",SP_SUL!M256)</f>
        <v>-</v>
      </c>
      <c r="G252" s="95" t="str">
        <f>IF(SP_SUL!I256="","*",SP_SUL!I256)</f>
        <v>*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*</v>
      </c>
      <c r="C253" s="95" t="str">
        <f>IF(SP_SUL!B257="","*",SP_SUL!B257)</f>
        <v>*</v>
      </c>
      <c r="D253" s="94" t="str">
        <f>IF(SP_SUL!D257="","*",SP_SUL!D257)</f>
        <v>*</v>
      </c>
      <c r="E253" s="94" t="str">
        <f>IF(SP_SUL!H257="","*",SP_SUL!H257)</f>
        <v>*</v>
      </c>
      <c r="F253" s="100" t="str">
        <f>IF(SP_SUL!M257="","*",SP_SUL!M257)</f>
        <v>-</v>
      </c>
      <c r="G253" s="95" t="str">
        <f>IF(SP_SUL!I257="","*",SP_SUL!I257)</f>
        <v>*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*</v>
      </c>
      <c r="E254" s="94" t="str">
        <f>IF(SP_SUL!H258="","*",SP_SUL!H258)</f>
        <v>*</v>
      </c>
      <c r="F254" s="100" t="str">
        <f>IF(SP_SUL!M258="","*",SP_SUL!M258)</f>
        <v>-</v>
      </c>
      <c r="G254" s="95" t="str">
        <f>IF(SP_SUL!I258="","*",SP_SUL!I258)</f>
        <v>*</v>
      </c>
      <c r="H254" s="95" t="str">
        <f>IF(SP_SUL!AB258="","*",SP_SUL!AB258)</f>
        <v>*</v>
      </c>
      <c r="I254" s="95" t="str">
        <f>IF(SP_SUL!AC258="","*",SP_SUL!AC258)</f>
        <v>*</v>
      </c>
      <c r="J254" s="96" t="str">
        <f>IF(SP_SUL!AA258="","*",SP_SUL!AA258)</f>
        <v>*</v>
      </c>
      <c r="K254" s="97" t="str">
        <f>IF(SP_SUL!AD258="","*",SP_SUL!AD258)</f>
        <v>*</v>
      </c>
    </row>
    <row r="255" spans="2:11" hidden="1">
      <c r="B255" s="94" t="str">
        <f>IF(SP_SUL!Y259="","*",SP_SUL!Y259)</f>
        <v>*</v>
      </c>
      <c r="C255" s="95" t="str">
        <f>IF(SP_SUL!B259="","*",SP_SUL!B259)</f>
        <v>*</v>
      </c>
      <c r="D255" s="94" t="str">
        <f>IF(SP_SUL!D259="","*",SP_SUL!D259)</f>
        <v>*</v>
      </c>
      <c r="E255" s="94" t="str">
        <f>IF(SP_SUL!H259="","*",SP_SUL!H259)</f>
        <v>*</v>
      </c>
      <c r="F255" s="100" t="str">
        <f>IF(SP_SUL!M259="","*",SP_SUL!M259)</f>
        <v>-</v>
      </c>
      <c r="G255" s="95" t="str">
        <f>IF(SP_SUL!I259="","*",SP_SUL!I259)</f>
        <v>*</v>
      </c>
      <c r="H255" s="95" t="str">
        <f>IF(SP_SUL!AB259="","*",SP_SUL!AB259)</f>
        <v>*</v>
      </c>
      <c r="I255" s="95" t="str">
        <f>IF(SP_SUL!AC259="","*",SP_SUL!AC259)</f>
        <v>*</v>
      </c>
      <c r="J255" s="96" t="str">
        <f>IF(SP_SUL!AA259="","*",SP_SUL!AA259)</f>
        <v>*</v>
      </c>
      <c r="K255" s="97" t="str">
        <f>IF(SP_SUL!AD259="","*",SP_SUL!AD259)</f>
        <v>*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 hidden="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 hidden="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 hidden="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 hidden="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 hidden="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 hidden="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 hidden="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 hidden="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 hidden="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 hidden="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 hidden="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 hidden="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*</v>
      </c>
      <c r="E306" s="94" t="str">
        <f>IF(SP_SUL!H310="","*",SP_SUL!H310)</f>
        <v>*</v>
      </c>
      <c r="F306" s="100" t="str">
        <f>IF(SP_SUL!M310="","*",SP_SUL!M310)</f>
        <v>-</v>
      </c>
      <c r="G306" s="95" t="str">
        <f>IF(SP_SUL!I310="","*",SP_SUL!I310)</f>
        <v>*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*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6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00B6560E-769F-4A3E-82DA-F9B0212F82D1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2026-02-06T12:24:12Z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