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18" documentId="8_{B6337239-1A00-434D-AAD0-422EA1FEB5AE}" xr6:coauthVersionLast="47" xr6:coauthVersionMax="47" xr10:uidLastSave="{F4865042-40CB-4220-876E-39A7000045C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4" i="13" l="1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K302" i="11"/>
  <c r="M304" i="11"/>
  <c r="K306" i="11"/>
  <c r="K308" i="11"/>
  <c r="K309" i="11"/>
  <c r="M312" i="11"/>
  <c r="K315" i="11"/>
  <c r="K320" i="11"/>
  <c r="M321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8" i="1" l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<sst xmlns="http://schemas.openxmlformats.org/spreadsheetml/2006/main" count="7024" uniqueCount="1371">
  <si>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</si>
  <si>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</si>
  <si>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</si>
  <si>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</si>
  <si>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</si>
  <si>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</si>
  <si>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</si>
  <si>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</si>
  <si>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</si>
  <si>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</si>
  <si>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</si>
  <si>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</si>
  <si>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</si>
  <si>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</si>
  <si>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</si>
  <si>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</si>
  <si>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</si>
  <si>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</si>
  <si>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</si>
  <si>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</si>
  <si>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</si>
  <si>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</si>
  <si>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</si>
  <si>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</si>
  <si>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</si>
  <si>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</si>
  <si>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</si>
  <si>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</si>
  <si>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</si>
  <si>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</si>
  <si>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</si>
  <si>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</si>
  <si>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</si>
  <si>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</si>
  <si>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</si>
  <si>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</si>
  <si>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</si>
  <si>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</si>
  <si>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</si>
  <si>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</si>
  <si>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</si>
  <si>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</si>
  <si>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</si>
  <si>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</si>
  <si>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</si>
  <si>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</si>
  <si>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</si>
  <si>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</si>
  <si>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</si>
  <si>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</si>
  <si>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</si>
  <si>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</si>
  <si>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</si>
  <si>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</si>
  <si>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</si>
  <si>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</si>
  <si>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</si>
  <si>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</si>
  <si>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</si>
  <si>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</si>
  <si>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</si>
  <si>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</si>
  <si>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</si>
  <si>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</si>
  <si>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</si>
  <si>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</si>
  <si>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</si>
  <si>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</si>
  <si>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</si>
  <si>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</si>
  <si>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</si>
  <si>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</si>
  <si>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</si>
  <si>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</si>
  <si>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</si>
  <si>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</si>
  <si>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</si>
  <si>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</si>
  <si>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</si>
  <si>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</si>
  <si>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</si>
  <si>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</si>
  <si>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</si>
  <si>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</si>
  <si>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</si>
  <si>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</si>
  <si>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</si>
  <si>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</si>
  <si>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</si>
  <si>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</si>
  <si>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</si>
  <si>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</si>
  <si>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</si>
  <si>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</si>
  <si>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</si>
  <si>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</si>
  <si>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</si>
  <si>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</si>
  <si>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</si>
  <si>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</si>
  <si>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</si>
  <si>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</si>
  <si>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</si>
  <si>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</si>
  <si>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</si>
  <si>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</si>
  <si>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</si>
  <si>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</si>
  <si>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</si>
  <si>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</si>
  <si>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</si>
  <si>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</si>
  <si>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</si>
  <si>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</si>
  <si>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</si>
  <si>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</si>
  <si>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</si>
  <si>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</si>
  <si>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</si>
  <si>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</si>
  <si>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</si>
  <si>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</si>
  <si>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</si>
  <si>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</si>
  <si>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</si>
  <si>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</si>
  <si>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</si>
  <si>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</si>
  <si>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</si>
  <si>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</si>
  <si>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</si>
  <si>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</si>
  <si>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</si>
  <si>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</si>
  <si>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</si>
  <si>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</si>
  <si>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</si>
  <si>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</si>
  <si>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</si>
  <si>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</si>
  <si>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</si>
  <si>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</si>
  <si>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</si>
  <si>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</si>
  <si>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</si>
  <si>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</si>
  <si>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</si>
  <si>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</si>
  <si>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</si>
  <si>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</si>
  <si>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</si>
  <si>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</si>
  <si>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</si>
  <si>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</si>
  <si>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</si>
  <si>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</si>
  <si>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</si>
  <si>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</si>
  <si>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</si>
  <si>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</si>
  <si>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</si>
  <si>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</si>
  <si>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</si>
  <si>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</si>
  <si>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</si>
  <si>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</si>
  <si>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</si>
  <si>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</si>
  <si>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</si>
  <si>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</si>
  <si>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</si>
  <si>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</si>
  <si>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</si>
  <si>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</si>
  <si>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</si>
  <si>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</si>
  <si>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</si>
  <si>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</si>
  <si>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</si>
  <si>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</si>
  <si>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</si>
  <si>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</si>
  <si>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</si>
  <si>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</si>
  <si>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</si>
  <si>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</si>
  <si>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</si>
  <si>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</si>
  <si>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</si>
  <si>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</si>
  <si>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</si>
  <si>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</si>
  <si>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</si>
  <si>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</si>
  <si>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</si>
  <si>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</si>
  <si>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</si>
  <si>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</si>
  <si>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</si>
  <si>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</si>
  <si>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</si>
  <si>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</si>
  <si>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</si>
  <si>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</si>
  <si>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</si>
  <si>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</si>
  <si>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</si>
  <si>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</si>
  <si>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</si>
  <si>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</si>
  <si>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</si>
  <si>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</si>
  <si>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</si>
  <si>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</si>
  <si>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</si>
  <si>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</si>
  <si>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</si>
  <si>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</si>
  <si>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</si>
  <si>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</si>
  <si>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</si>
  <si>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</si>
  <si>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</si>
  <si>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</si>
  <si>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</si>
  <si>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</si>
  <si>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</si>
  <si>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</si>
  <si>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</si>
  <si>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</si>
  <si>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</si>
  <si>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</si>
  <si>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</si>
  <si>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</si>
  <si>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</si>
  <si>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</si>
  <si>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</si>
  <si>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</si>
  <si>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</si>
  <si>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</si>
  <si>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</si>
  <si>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</si>
  <si>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</si>
  <si>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</si>
  <si>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</si>
  <si>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</si>
  <si>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</si>
  <si>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</si>
  <si>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</si>
  <si>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</si>
  <si>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</si>
  <si>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</si>
  <si>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</si>
  <si>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</si>
  <si>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</si>
  <si>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</si>
  <si>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</si>
  <si>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</si>
  <si>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</si>
  <si>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</si>
  <si>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</si>
  <si>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</si>
  <si>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</si>
  <si>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</si>
  <si>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</si>
  <si>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</si>
  <si>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</si>
  <si>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</si>
  <si>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</si>
  <si>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</si>
  <si>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</si>
  <si>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</si>
  <si>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</si>
  <si>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</si>
  <si>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</si>
  <si>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</si>
  <si>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</si>
  <si>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</si>
  <si>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</si>
  <si>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</si>
  <si>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</si>
  <si>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</si>
  <si>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</si>
  <si>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</si>
  <si>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</si>
  <si>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</si>
  <si>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</si>
  <si>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</si>
  <si>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</si>
  <si>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</si>
  <si>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</si>
  <si>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</si>
  <si>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</si>
  <si>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</si>
  <si>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</si>
  <si>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</si>
  <si>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</si>
  <si>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</si>
  <si>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</si>
  <si>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</si>
  <si>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</si>
  <si>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</si>
  <si>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</si>
  <si>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</si>
  <si>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</si>
  <si>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</si>
  <si>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</si>
  <si>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</si>
  <si>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</si>
  <si>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</si>
  <si>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</si>
  <si>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</si>
  <si>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</si>
  <si>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</si>
  <si>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</si>
  <si>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</si>
  <si>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</si>
  <si>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</si>
  <si>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</si>
  <si>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</si>
  <si>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</si>
  <si>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</si>
  <si>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</si>
  <si>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</si>
  <si>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</si>
  <si>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</si>
  <si>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</si>
  <si>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</si>
  <si>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</si>
  <si>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</si>
  <si>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</si>
  <si>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</si>
  <si>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</si>
  <si>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</si>
  <si>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</si>
  <si>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</si>
  <si>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</si>
  <si>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</si>
  <si>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</si>
  <si>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</si>
  <si>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</si>
  <si>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</si>
  <si>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</si>
  <si>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</si>
  <si>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</si>
  <si>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</si>
  <si>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</si>
  <si>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</si>
  <si>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</si>
  <si>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</si>
  <si>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</si>
  <si>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</si>
  <si>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</si>
  <si>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</si>
  <si>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</si>
  <si>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</si>
  <si>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</si>
  <si>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</si>
  <si>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</si>
  <si>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</si>
  <si>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</si>
  <si>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</si>
  <si>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</si>
  <si>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</si>
  <si>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</si>
  <si>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</si>
  <si>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</si>
  <si>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</si>
  <si>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</si>
  <si>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</si>
  <si>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</si>
  <si>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</si>
  <si>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</si>
  <si>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</si>
  <si>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</si>
  <si>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</si>
  <si>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</si>
  <si>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</si>
  <si>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</si>
  <si>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</si>
  <si>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</si>
  <si>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</si>
  <si>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</si>
  <si>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</si>
  <si>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</si>
  <si>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</si>
  <si>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</si>
  <si>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</si>
  <si>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</si>
  <si>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</si>
  <si>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</si>
  <si>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</si>
  <si>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</si>
  <si>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</si>
  <si>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</si>
  <si>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</si>
  <si>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</si>
  <si>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</si>
  <si>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</si>
  <si>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</si>
  <si>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</si>
  <si>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</si>
  <si>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</si>
  <si>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</si>
  <si>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</si>
  <si>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</si>
  <si>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</si>
  <si>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</si>
  <si>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</si>
  <si>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</si>
  <si>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</si>
  <si>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</si>
  <si>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</si>
  <si>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</si>
  <si>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</si>
  <si>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</si>
  <si>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</si>
  <si>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</si>
  <si>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</si>
  <si>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</si>
  <si>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</si>
  <si>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</si>
  <si>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</si>
  <si>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</si>
  <si>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</si>
  <si>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</si>
  <si>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</si>
  <si>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</si>
  <si>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</si>
  <si>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</si>
  <si>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</si>
  <si>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</si>
  <si>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</si>
  <si>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</si>
  <si>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</si>
  <si>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</si>
  <si>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</si>
  <si>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</si>
  <si>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</si>
  <si>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</si>
  <si>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</si>
  <si>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</si>
  <si>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</si>
  <si>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</si>
  <si>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</si>
  <si>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</si>
  <si>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</si>
  <si>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</si>
  <si>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</si>
  <si>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</si>
  <si>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</si>
  <si>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</si>
  <si>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</si>
  <si>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</si>
  <si>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</si>
  <si>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</si>
  <si>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</si>
  <si>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</si>
  <si>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</si>
  <si>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</si>
  <si>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</si>
  <si>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</si>
  <si>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</si>
  <si>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</si>
  <si>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</si>
  <si>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</si>
  <si>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</si>
  <si>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</si>
  <si>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</si>
  <si>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</si>
  <si>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</si>
  <si>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</si>
  <si>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</si>
  <si>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</si>
  <si>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</si>
  <si>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</si>
  <si>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</si>
  <si>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</si>
  <si>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</si>
  <si>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</si>
  <si>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</si>
  <si>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</si>
  <si>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</si>
  <si>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</si>
  <si>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</si>
  <si>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</si>
  <si>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</si>
  <si>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</si>
  <si>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</si>
  <si>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</si>
  <si>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</si>
  <si>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</si>
  <si>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</si>
  <si>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</si>
  <si>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</si>
  <si>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</si>
  <si>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</si>
  <si>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</si>
  <si>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</si>
  <si>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</si>
  <si>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</si>
  <si>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</si>
  <si>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</si>
  <si>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</si>
  <si>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</si>
  <si>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</si>
  <si>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</si>
  <si>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</si>
  <si>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</si>
  <si>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</si>
  <si>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</si>
  <si>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</si>
  <si>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</si>
  <si>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</si>
  <si>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</si>
  <si>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</si>
  <si>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</si>
  <si>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</si>
  <si>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</si>
  <si>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</si>
  <si>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</si>
  <si>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</si>
  <si>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</si>
  <si>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</si>
  <si>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</si>
  <si>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</si>
  <si>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</si>
  <si>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</si>
  <si>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</si>
  <si>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</si>
  <si>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</si>
  <si>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</si>
  <si>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</si>
  <si>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</si>
  <si>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</si>
  <si>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</si>
  <si>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</si>
  <si>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</si>
  <si>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</si>
  <si>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</si>
  <si>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</si>
  <si>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</si>
  <si>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</si>
  <si>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</si>
  <si>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</si>
  <si>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</si>
  <si>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</si>
  <si>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</si>
  <si>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</si>
  <si>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</si>
  <si>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</si>
  <si>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</si>
  <si>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</si>
  <si>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</si>
  <si>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</si>
  <si>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</si>
  <si>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</si>
  <si>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</si>
  <si>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</si>
  <si>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</si>
  <si>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</si>
  <si>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</si>
  <si>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</si>
  <si>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</si>
  <si>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</si>
  <si>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</si>
  <si>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</si>
  <si>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</si>
  <si>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</si>
  <si>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</si>
  <si>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</si>
  <si>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</si>
  <si>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</si>
  <si>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</si>
  <si>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</si>
  <si>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</si>
  <si>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</si>
  <si>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</si>
  <si>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</si>
  <si>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</si>
  <si>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</si>
  <si>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</si>
  <si>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</si>
  <si>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</si>
  <si>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</si>
  <si>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</si>
  <si>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</si>
  <si>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</si>
  <si>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</si>
  <si>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</si>
  <si>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</si>
  <si>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</si>
  <si>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</si>
  <si>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</si>
  <si>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</si>
  <si>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</si>
  <si>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</si>
  <si>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</si>
  <si>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</si>
  <si>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</si>
  <si>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</si>
  <si>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</si>
  <si>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</si>
  <si>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</si>
  <si>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</si>
  <si>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</si>
  <si>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</si>
  <si>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</si>
  <si>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</si>
  <si>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</si>
  <si>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</si>
  <si>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</si>
  <si>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</si>
  <si>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</si>
  <si>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</si>
  <si>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</si>
  <si>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</si>
  <si>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</si>
  <si>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</si>
  <si>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</si>
  <si>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</si>
  <si>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</si>
  <si>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</si>
  <si>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</si>
  <si>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</si>
  <si>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</si>
  <si>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</si>
  <si>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</si>
  <si>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</si>
  <si>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</si>
  <si>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</si>
  <si>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</si>
  <si>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</si>
  <si>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</si>
  <si>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</si>
  <si>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</si>
  <si>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</si>
  <si>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</si>
  <si>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</si>
  <si>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</si>
  <si>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</si>
  <si>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</si>
  <si>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</si>
  <si>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</si>
  <si>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</si>
  <si>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</si>
  <si>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</si>
  <si>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</si>
  <si>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</si>
  <si>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</si>
  <si>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</si>
  <si>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</si>
  <si>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</si>
  <si>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</si>
  <si>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</si>
  <si>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</si>
  <si>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</si>
  <si>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</si>
  <si>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</si>
  <si>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</si>
  <si>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</si>
  <si>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</si>
  <si>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</si>
  <si>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</si>
  <si>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</si>
  <si>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</si>
  <si>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</si>
  <si>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</si>
  <si>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</si>
  <si>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</si>
  <si>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</si>
  <si>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</si>
  <si>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</si>
  <si>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</si>
  <si>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</si>
  <si>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</si>
  <si>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</si>
  <si>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</si>
  <si>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</si>
  <si>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</si>
  <si>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</si>
  <si>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</si>
  <si>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</si>
  <si>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</si>
  <si>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</si>
  <si>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</si>
  <si>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</si>
  <si>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</si>
  <si>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</si>
  <si>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</si>
  <si>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</si>
  <si>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</si>
  <si>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</si>
  <si>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</si>
  <si>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</si>
  <si>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</si>
  <si>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</si>
  <si>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</si>
  <si>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</si>
  <si>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</si>
  <si>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</si>
  <si>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</si>
  <si>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</si>
  <si>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</si>
  <si>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</si>
  <si>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</si>
  <si>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</si>
  <si>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</si>
  <si>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</si>
  <si>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</si>
  <si>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</si>
  <si>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</si>
  <si>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</si>
  <si>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</si>
  <si>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</si>
  <si>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</si>
  <si>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</si>
  <si>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</si>
  <si>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</si>
  <si>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</si>
  <si>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</si>
  <si>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</si>
  <si>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</si>
  <si>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</si>
  <si>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</si>
  <si>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</si>
  <si>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</si>
  <si>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</si>
  <si>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</si>
  <si>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</si>
  <si>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</si>
  <si>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</si>
  <si>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</si>
  <si>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</si>
  <si>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</si>
  <si>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</si>
  <si>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</si>
  <si>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</si>
  <si>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</si>
  <si>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</si>
  <si>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</si>
  <si>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</si>
  <si>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</si>
  <si>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</si>
  <si>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</si>
  <si>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</si>
  <si>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</si>
  <si>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</si>
  <si>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</si>
  <si>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</si>
  <si>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</si>
  <si>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</si>
  <si>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</si>
  <si>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</si>
  <si>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</si>
  <si>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</si>
  <si>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</si>
  <si>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</si>
  <si>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</si>
  <si>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</si>
  <si>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</si>
  <si>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</si>
  <si>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</si>
  <si>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</si>
  <si>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</si>
  <si>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</si>
  <si>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</si>
  <si>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</si>
  <si>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</si>
  <si>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</si>
  <si>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</si>
  <si>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</si>
  <si>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</si>
  <si>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</si>
  <si>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</si>
  <si>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</si>
  <si>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</si>
  <si>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</si>
  <si>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</si>
  <si>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</si>
  <si>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</si>
  <si>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</si>
  <si>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</si>
  <si>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</si>
  <si>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</si>
  <si>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</si>
  <si>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</si>
  <si>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</si>
  <si>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</si>
  <si>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</si>
  <si>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</si>
  <si>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</si>
  <si>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</si>
  <si>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</si>
  <si>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</si>
  <si>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</si>
  <si>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</si>
  <si>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</si>
  <si>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</si>
  <si>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</si>
  <si>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</si>
  <si>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</si>
  <si>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</si>
  <si>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</si>
  <si>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</si>
  <si>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</si>
  <si>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</si>
  <si>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</si>
  <si>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</si>
  <si>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</si>
  <si>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</si>
  <si>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</si>
  <si>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</si>
  <si>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</si>
  <si>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</si>
  <si>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</si>
  <si>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</si>
  <si>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</si>
  <si>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</si>
  <si>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</si>
  <si>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</si>
  <si>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</si>
  <si>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</si>
  <si>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</si>
  <si>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</si>
  <si>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</si>
  <si>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</si>
  <si>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</si>
  <si>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</si>
  <si>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</si>
  <si>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</si>
  <si>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</si>
  <si>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</si>
  <si>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</si>
  <si>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</si>
  <si>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</si>
  <si>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</si>
  <si>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</si>
  <si>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</si>
  <si>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</si>
  <si>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</si>
  <si>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</si>
  <si>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</si>
  <si>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</si>
  <si>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</si>
  <si>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</si>
  <si>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</si>
  <si>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</si>
  <si>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</si>
  <si>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</si>
  <si>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</si>
  <si>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</si>
  <si>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</si>
  <si>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</si>
  <si>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</si>
  <si>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</si>
  <si>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</si>
  <si>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</si>
  <si>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</si>
  <si>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</si>
  <si>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</si>
  <si>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</si>
  <si>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</si>
  <si>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</si>
  <si>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</si>
  <si>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</si>
  <si>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</si>
  <si>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</si>
  <si>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</si>
  <si>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</si>
  <si>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</si>
  <si>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</si>
  <si>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</si>
  <si>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</si>
  <si>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</si>
  <si>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</si>
  <si>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</si>
  <si>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</si>
  <si>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</si>
  <si>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</si>
  <si>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</si>
  <si>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</si>
  <si>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</si>
  <si>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</si>
  <si>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</si>
  <si>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</si>
  <si>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</si>
  <si>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</si>
  <si>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</si>
  <si>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</si>
  <si>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</si>
  <si>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</si>
  <si>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</si>
  <si>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</si>
  <si>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</si>
  <si>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</si>
  <si>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</si>
  <si>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</si>
  <si>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</si>
  <si>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</si>
  <si>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</si>
  <si>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</si>
  <si>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</si>
  <si>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</si>
  <si>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</si>
  <si>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</si>
  <si>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</si>
  <si>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</si>
  <si>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</si>
  <si>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</si>
  <si>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</si>
  <si>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</si>
  <si>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</si>
  <si>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</si>
  <si>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</si>
  <si>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</si>
  <si>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</si>
  <si>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</si>
  <si>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</si>
  <si>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</si>
  <si>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</si>
  <si>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</si>
  <si>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</si>
  <si>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</si>
  <si>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</si>
  <si>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</si>
  <si>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</si>
  <si>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</si>
  <si>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</si>
  <si>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</si>
  <si>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</si>
  <si>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</si>
  <si>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</si>
  <si>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</si>
  <si>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</si>
  <si>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</si>
  <si>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</si>
  <si>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</si>
  <si>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</si>
  <si>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</si>
  <si>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</si>
  <si>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</si>
  <si>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</si>
  <si>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</si>
  <si>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</si>
  <si>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</si>
  <si>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</si>
  <si>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</si>
  <si>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</si>
  <si>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</si>
  <si>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</si>
  <si>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</si>
  <si>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</si>
  <si>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</si>
  <si>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</si>
  <si>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</si>
  <si>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</si>
  <si>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</si>
  <si>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</si>
  <si>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</si>
  <si>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</si>
  <si>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</si>
  <si>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</si>
  <si>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</si>
  <si>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</si>
  <si>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</si>
  <si>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</si>
  <si>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</si>
  <si>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</si>
  <si>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</si>
  <si>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</si>
  <si>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</si>
  <si>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</si>
  <si>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</si>
  <si>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</si>
  <si>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</si>
  <si>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</si>
  <si>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</si>
  <si>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</si>
  <si>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</si>
  <si>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</si>
  <si>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</si>
  <si>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</si>
  <si>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</si>
  <si>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</si>
  <si>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</si>
  <si>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</si>
  <si>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</si>
  <si>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</si>
  <si>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</si>
  <si>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</si>
  <si>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</si>
  <si>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</si>
  <si>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</si>
  <si>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</si>
  <si>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</si>
  <si>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</si>
  <si>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</si>
  <si>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</si>
  <si>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</si>
  <si>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</si>
  <si>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</si>
  <si>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</si>
  <si>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</si>
  <si>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</si>
  <si>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</si>
  <si>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</si>
  <si>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</si>
  <si>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</si>
  <si>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</si>
  <si>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</si>
  <si>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</si>
  <si>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</si>
  <si>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</si>
  <si>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</si>
  <si>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</si>
  <si>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</si>
  <si>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</si>
  <si>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</si>
  <si>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</si>
  <si>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</si>
  <si>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</si>
  <si>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</si>
  <si>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</si>
  <si>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</si>
  <si>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</si>
  <si>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</si>
  <si>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</si>
  <si>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</si>
  <si>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</si>
  <si>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</si>
  <si>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</si>
  <si>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</si>
  <si>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</si>
  <si>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</si>
  <si>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</si>
  <si>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</si>
  <si>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</si>
  <si>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</si>
  <si>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</si>
  <si>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</si>
  <si>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</si>
  <si>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</si>
  <si>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</si>
  <si>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</si>
  <si>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</si>
  <si>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</si>
  <si>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</si>
  <si>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</si>
  <si>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</si>
  <si>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</si>
  <si>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</si>
  <si>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</si>
  <si>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</si>
  <si>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</si>
  <si>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</si>
  <si>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</si>
  <si>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</si>
  <si>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</si>
  <si>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</si>
  <si>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</si>
  <si>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</si>
  <si>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</si>
  <si>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</si>
  <si>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</si>
  <si>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</si>
  <si>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</si>
  <si>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</si>
  <si>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</si>
  <si>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</si>
  <si>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</si>
  <si>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</si>
  <si>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</si>
  <si>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</si>
  <si>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</si>
  <si>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</si>
  <si>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</si>
  <si>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</si>
  <si>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</si>
  <si>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</si>
  <si>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</si>
  <si>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</si>
  <si>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</si>
  <si>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</si>
  <si>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</si>
  <si>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</si>
  <si>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</si>
  <si>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</si>
  <si>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</si>
  <si>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</si>
  <si>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</si>
  <si>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</si>
  <si>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</si>
  <si>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</si>
  <si>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</si>
  <si>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</si>
  <si>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</si>
  <si>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</si>
  <si>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</si>
  <si>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</si>
  <si>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</si>
  <si>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</si>
  <si>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</si>
  <si>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</si>
  <si>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</si>
  <si>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</si>
  <si>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</si>
  <si>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</si>
  <si>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</si>
  <si>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</si>
  <si>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</si>
  <si>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</si>
  <si>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</si>
  <si>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</si>
  <si>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</si>
  <si>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</si>
  <si>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</si>
  <si>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</si>
  <si>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</si>
  <si>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</si>
  <si>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</si>
  <si>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</si>
  <si>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</si>
  <si>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</si>
  <si>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</si>
  <si>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</si>
  <si>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</si>
  <si>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</si>
  <si>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</si>
  <si>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</si>
  <si>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</si>
  <si>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</si>
  <si>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</si>
  <si>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</si>
  <si>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</si>
  <si>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</si>
  <si>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</si>
  <si>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</si>
  <si>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</si>
  <si>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</si>
  <si>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</si>
  <si>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</si>
  <si>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</si>
  <si>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</si>
  <si>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</si>
  <si>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</si>
  <si>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</si>
  <si>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</si>
  <si>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</si>
  <si>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</si>
  <si>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</si>
  <si>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</si>
  <si>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</si>
  <si>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</si>
  <si>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</si>
  <si>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</si>
  <si>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</si>
  <si>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</si>
  <si>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</si>
  <si>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</si>
  <si>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</si>
  <si>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</si>
  <si>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</si>
  <si>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</si>
  <si>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</si>
  <si>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</si>
  <si>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</si>
  <si>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</si>
  <si>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</si>
  <si>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</si>
  <si>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</si>
  <si>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</si>
  <si>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</si>
  <si>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</si>
  <si>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</si>
  <si>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</si>
  <si>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</si>
  <si>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</si>
  <si>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</si>
  <si>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</si>
  <si>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</si>
  <si>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</si>
  <si>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</si>
  <si>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</si>
  <si>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</si>
  <si>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</si>
  <si>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</si>
  <si>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</si>
  <si>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</si>
  <si>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</si>
  <si>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</si>
  <si>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</si>
  <si>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</si>
  <si>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</si>
  <si>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</si>
  <si>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</si>
  <si>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</si>
  <si>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</si>
  <si>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</si>
  <si>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</si>
  <si>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</si>
  <si>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</si>
  <si>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</si>
  <si>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</si>
  <si>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</si>
  <si>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</si>
  <si>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</si>
  <si>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</si>
  <si>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</si>
  <si>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</si>
  <si>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</si>
  <si>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</si>
  <si>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</si>
  <si>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</si>
  <si>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</si>
  <si>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</si>
  <si>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</si>
  <si>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</si>
  <si>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</si>
  <si>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</si>
  <si>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</si>
  <si>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</si>
  <si>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</si>
  <si>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</si>
  <si>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</si>
  <si>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</si>
  <si>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</si>
  <si>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</si>
  <si>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</si>
  <si>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</si>
  <si>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</si>
  <si>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</si>
  <si>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</si>
  <si>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</si>
  <si>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</si>
  <si>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</si>
  <si>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</si>
  <si>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</si>
  <si>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</si>
  <si>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</si>
  <si>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</si>
  <si>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</si>
  <si>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</si>
  <si>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</si>
  <si>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</si>
  <si>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</si>
  <si>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</si>
  <si>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</si>
  <si>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</si>
  <si>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</si>
  <si>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</si>
  <si>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</si>
  <si>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</si>
  <si>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</si>
  <si>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</si>
  <si>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</si>
  <si>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</si>
  <si>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</si>
  <si>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</si>
  <si>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</si>
  <si>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</si>
  <si>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</si>
  <si>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</si>
  <si>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</si>
  <si>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</si>
  <si>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</si>
  <si>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</si>
  <si>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</si>
  <si>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</si>
  <si>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</si>
  <si>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</si>
  <si>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</si>
  <si>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</si>
  <si>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</si>
  <si>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</si>
  <si>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</si>
  <si>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</si>
  <si>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</si>
  <si>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</si>
  <si>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</si>
  <si>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</si>
  <si>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</si>
  <si>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</si>
  <si>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</si>
  <si>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</si>
  <si>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Cancelado / chuva / Condições climáticas</t>
  </si>
  <si>
    <t>ZKEZGA-ZYU</t>
  </si>
  <si>
    <t>ZKEZGAZYU</t>
  </si>
  <si>
    <t>ZEM130-2</t>
  </si>
  <si>
    <t>Recolher dormente e jacaré sucata</t>
  </si>
  <si>
    <t xml:space="preserve">Deslocamento </t>
  </si>
  <si>
    <t>Descarga de trilhos (Necessário MNB para formação cobra cega na partida (utilizando as seguintes SB'S K67ZEV1 E ZEV1) Tempo de MNB 25min</t>
  </si>
  <si>
    <t xml:space="preserve">Execução de soldas - Condicionado à temperatura </t>
  </si>
  <si>
    <t>ZPT-ZPG-ZPT</t>
  </si>
  <si>
    <t>E41</t>
  </si>
  <si>
    <t>IBA</t>
  </si>
  <si>
    <t>ZTP</t>
  </si>
  <si>
    <t>IBA-ZPT</t>
  </si>
  <si>
    <t>IBAZPT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</si>
  <si>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</si>
  <si>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</si>
  <si>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</si>
  <si>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</si>
  <si>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</si>
  <si>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Ativos em preparação, previsão de pronto 08h30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</si>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</sst>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218" activePane="bottomRight" state="frozen"/>
      <selection pane="bottomRight" activeCell="BJ600" sqref="BJ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>IF(D8="","*",IFERROR(IF(ISODD(COUNT(AS8:AX602)),"ERRO",SUM((AT8-AS8),(AV8-AU8),(AX8-AW8))),"ERRO"))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>IF(D9="","*",IFERROR(IF(ISODD(COUNT(AS9:AX603)),"ERRO",SUM((AT9-AS9),(AV9-AU9),(AX9-AW9))),"ERRO"))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>IF(D10="","*",IFERROR(IF(ISODD(COUNT(AS10:AX604)),"ERRO",SUM((AT10-AS10),(AV10-AU10),(AX10-AW10))),"ERRO"))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>IF(D13="","*",IFERROR(IF(ISODD(COUNT(AS13:AX607)),"ERRO",SUM((AT13-AS13),(AV13-AU13),(AX13-AW13))),"ERRO"))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>IF(D14="","*",IFERROR(IF(ISODD(COUNT(AS14:AX608)),"ERRO",SUM((AT14-AS14),(AV14-AU14),(AX14-AW14))),"ERRO"))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>IF(D15="","*",IFERROR(IF(ISODD(COUNT(AS15:AX609)),"ERRO",SUM((AT15-AS15),(AV15-AU15),(AX15-AW15))),"ERRO"))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>IF(D16="","*",IFERROR(IF(ISODD(COUNT(AS16:AX610)),"ERRO",SUM((AT16-AS16),(AV16-AU16),(AX16-AW16))),"ERRO"))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>IF(D17="","*",IFERROR(IF(ISODD(COUNT(AS17:AX611)),"ERRO",SUM((AT17-AS17),(AV17-AU17),(AX17-AW17))),"ERRO"))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>IF(D18="","*",IFERROR(IF(ISODD(COUNT(AS18:AX612)),"ERRO",SUM((AT18-AS18),(AV18-AU18),(AX18-AW18))),"ERRO"))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>IF(D19="","*",IFERROR(IF(ISODD(COUNT(AS19:AX613)),"ERRO",SUM((AT19-AS19),(AV19-AU19),(AX19-AW19))),"ERRO"))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>IF(D20="","*",IFERROR(IF(ISODD(COUNT(AS20:AX614)),"ERRO",SUM((AT20-AS20),(AV20-AU20),(AX20-AW20))),"ERRO"))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>IF(D21="","*",IFERROR(IF(ISODD(COUNT(AS21:AX615)),"ERRO",SUM((AT21-AS21),(AV21-AU21),(AX21-AW21))),"ERRO"))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>IF(D22="","*",IFERROR(IF(ISODD(COUNT(AS22:AX616)),"ERRO",SUM((AT22-AS22),(AV22-AU22),(AX22-AW22))),"ERRO"))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>IF(D23="","*",IFERROR(IF(ISODD(COUNT(AS23:AX617)),"ERRO",SUM((AT23-AS23),(AV23-AU23),(AX23-AW23))),"ERRO"))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>IF(D24="","*",IFERROR(IF(ISODD(COUNT(AS24:AX618)),"ERRO",SUM((AT24-AS24),(AV24-AU24),(AX24-AW24))),"ERRO"))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 t="str">
        <f>IF(D111="","*",IFERROR(IF(ISODD(COUNT(AS111:AX705)),"ERRO",SUM((AT111-AS111),(AV111-AU111),(AX111-AW111))),"ERRO"))</f>
        <v>ERRO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 t="str">
        <f t="shared" ref="AY159:AY163" si="17"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 t="str">
        <f t="shared" si="17"/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 t="str">
        <f t="shared" si="17"/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 t="str">
        <f t="shared" si="17"/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 t="str">
        <f t="shared" si="17"/>
        <v>ERRO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 t="str">
        <f t="shared" ref="AY164:AY227" si="19"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e">
        <f t="shared" ref="BQ164:BQ227" si="20">IF(AND(BR164&lt;1,BS164&lt;1),"Produção e Intervalo",IF(BR164&lt;1,"Intervalo",IF(BS164&lt;1,"Produção","Aderente")))</f>
        <v>#VALUE!</v>
      </c>
      <c r="BR164" s="19" t="e">
        <f t="shared" ref="BR164:BR227" si="21">IF(OR(B164="",F164=""),"*",AY164/P164)</f>
        <v>#VALUE!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 t="str">
        <f t="shared" si="19"/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e">
        <f t="shared" si="20"/>
        <v>#VALUE!</v>
      </c>
      <c r="BR165" s="19" t="e">
        <f t="shared" si="21"/>
        <v>#VALUE!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 t="str">
        <f t="shared" si="19"/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e">
        <f t="shared" si="20"/>
        <v>#VALUE!</v>
      </c>
      <c r="BR167" s="19" t="e">
        <f t="shared" si="21"/>
        <v>#VALUE!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 t="str">
        <f t="shared" si="19"/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e">
        <f t="shared" si="20"/>
        <v>#VALUE!</v>
      </c>
      <c r="BR168" s="19" t="e">
        <f t="shared" si="21"/>
        <v>#VALUE!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 t="str">
        <f t="shared" si="19"/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e">
        <f t="shared" si="20"/>
        <v>#VALUE!</v>
      </c>
      <c r="BR169" s="19" t="e">
        <f t="shared" si="21"/>
        <v>#VALUE!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 t="str">
        <f t="shared" si="19"/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e">
        <f t="shared" si="20"/>
        <v>#VALUE!</v>
      </c>
      <c r="BR170" s="19" t="e">
        <f t="shared" si="21"/>
        <v>#VALUE!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 t="str">
        <f t="shared" si="19"/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e">
        <f t="shared" si="20"/>
        <v>#VALUE!</v>
      </c>
      <c r="BR171" s="19" t="e">
        <f t="shared" si="21"/>
        <v>#VALUE!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 t="str">
        <f t="shared" si="19"/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e">
        <f t="shared" si="20"/>
        <v>#VALUE!</v>
      </c>
      <c r="BR172" s="19" t="e">
        <f t="shared" si="21"/>
        <v>#VALUE!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 t="str">
        <f t="shared" si="19"/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e">
        <f t="shared" si="20"/>
        <v>#VALUE!</v>
      </c>
      <c r="BR173" s="19" t="e">
        <f t="shared" si="21"/>
        <v>#VALUE!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 t="str">
        <f t="shared" si="19"/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e">
        <f t="shared" si="20"/>
        <v>#VALUE!</v>
      </c>
      <c r="BR174" s="19" t="e">
        <f t="shared" si="21"/>
        <v>#VALUE!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 t="str">
        <f t="shared" si="19"/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e">
        <f t="shared" si="20"/>
        <v>#VALUE!</v>
      </c>
      <c r="BR175" s="19" t="e">
        <f t="shared" si="21"/>
        <v>#VALUE!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 t="str">
        <f t="shared" si="19"/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e">
        <f t="shared" si="20"/>
        <v>#VALUE!</v>
      </c>
      <c r="BR178" s="19" t="e">
        <f t="shared" si="21"/>
        <v>#VALUE!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 t="str">
        <f t="shared" si="19"/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e">
        <f t="shared" si="20"/>
        <v>#VALUE!</v>
      </c>
      <c r="BR179" s="19" t="e">
        <f t="shared" si="21"/>
        <v>#VALUE!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 t="str">
        <f t="shared" si="19"/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e">
        <f t="shared" si="20"/>
        <v>#VALUE!</v>
      </c>
      <c r="BR180" s="19" t="e">
        <f t="shared" si="21"/>
        <v>#VALUE!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 t="str">
        <f t="shared" si="19"/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e">
        <f t="shared" si="20"/>
        <v>#VALUE!</v>
      </c>
      <c r="BR181" s="19" t="e">
        <f t="shared" si="21"/>
        <v>#VALUE!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 t="str">
        <f t="shared" si="19"/>
        <v>ERRO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e">
        <f t="shared" si="20"/>
        <v>#VALUE!</v>
      </c>
      <c r="BR182" s="19" t="e">
        <f t="shared" si="21"/>
        <v>#VALUE!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 t="str">
        <f t="shared" si="19"/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e">
        <f t="shared" si="20"/>
        <v>#VALUE!</v>
      </c>
      <c r="BR183" s="19" t="e">
        <f t="shared" si="21"/>
        <v>#VALUE!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 t="str">
        <f t="shared" si="19"/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e">
        <f t="shared" si="20"/>
        <v>#VALUE!</v>
      </c>
      <c r="BR184" s="19" t="e">
        <f t="shared" si="21"/>
        <v>#VALUE!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 t="str">
        <f t="shared" si="19"/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/>
      <c r="BQ188" s="13" t="e">
        <f t="shared" si="20"/>
        <v>#VALUE!</v>
      </c>
      <c r="BR188" s="19" t="e">
        <f t="shared" si="21"/>
        <v>#VALUE!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 t="str">
        <f t="shared" si="19"/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e">
        <f t="shared" si="20"/>
        <v>#VALUE!</v>
      </c>
      <c r="BR189" s="19" t="e">
        <f t="shared" si="21"/>
        <v>#VALUE!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 t="str">
        <f t="shared" si="19"/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e">
        <f t="shared" si="20"/>
        <v>#VALUE!</v>
      </c>
      <c r="BR190" s="19" t="e">
        <f t="shared" si="21"/>
        <v>#VALUE!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 t="str">
        <f t="shared" si="19"/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e">
        <f t="shared" si="20"/>
        <v>#VALUE!</v>
      </c>
      <c r="BR192" s="19" t="e">
        <f t="shared" si="21"/>
        <v>#VALUE!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 t="str">
        <f t="shared" si="19"/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e">
        <f t="shared" si="20"/>
        <v>#VALUE!</v>
      </c>
      <c r="BR195" s="19" t="e">
        <f t="shared" si="21"/>
        <v>#VALUE!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 t="str">
        <f t="shared" si="19"/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e">
        <f t="shared" si="20"/>
        <v>#VALUE!</v>
      </c>
      <c r="BR196" s="19" t="e">
        <f t="shared" si="21"/>
        <v>#VALUE!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 t="str">
        <f t="shared" si="19"/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e">
        <f t="shared" si="20"/>
        <v>#VALUE!</v>
      </c>
      <c r="BR197" s="19" t="e">
        <f t="shared" si="21"/>
        <v>#VALUE!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 t="str">
        <f t="shared" si="19"/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e">
        <f t="shared" si="20"/>
        <v>#VALUE!</v>
      </c>
      <c r="BR198" s="19" t="e">
        <f t="shared" si="21"/>
        <v>#VALUE!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 t="str">
        <f t="shared" si="19"/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e">
        <f t="shared" si="20"/>
        <v>#VALUE!</v>
      </c>
      <c r="BR199" s="19" t="e">
        <f t="shared" si="21"/>
        <v>#VALUE!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 t="str">
        <f t="shared" si="19"/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e">
        <f t="shared" si="20"/>
        <v>#VALUE!</v>
      </c>
      <c r="BR201" s="19" t="e">
        <f t="shared" si="21"/>
        <v>#VALUE!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 t="str">
        <f t="shared" si="19"/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e">
        <f t="shared" si="20"/>
        <v>#VALUE!</v>
      </c>
      <c r="BR205" s="19" t="e">
        <f t="shared" si="21"/>
        <v>#VALUE!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 t="str">
        <f t="shared" si="19"/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e">
        <f t="shared" si="20"/>
        <v>#VALUE!</v>
      </c>
      <c r="BR206" s="19" t="e">
        <f t="shared" si="21"/>
        <v>#VALUE!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 t="str">
        <f t="shared" si="19"/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e">
        <f t="shared" si="20"/>
        <v>#VALUE!</v>
      </c>
      <c r="BR207" s="19" t="e">
        <f t="shared" si="21"/>
        <v>#VALUE!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 t="str">
        <f t="shared" si="19"/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e">
        <f t="shared" si="20"/>
        <v>#VALUE!</v>
      </c>
      <c r="BR208" s="19" t="e">
        <f t="shared" si="21"/>
        <v>#VALUE!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 t="str">
        <f t="shared" si="19"/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e">
        <f t="shared" si="20"/>
        <v>#VALUE!</v>
      </c>
      <c r="BR209" s="19" t="e">
        <f t="shared" si="21"/>
        <v>#VALUE!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 t="str">
        <f t="shared" si="19"/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e">
        <f t="shared" si="20"/>
        <v>#VALUE!</v>
      </c>
      <c r="BR210" s="19" t="e">
        <f t="shared" si="21"/>
        <v>#VALUE!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 t="str">
        <f t="shared" si="19"/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e">
        <f t="shared" si="20"/>
        <v>#VALUE!</v>
      </c>
      <c r="BR211" s="19" t="e">
        <f t="shared" si="21"/>
        <v>#VALUE!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 t="str">
        <f t="shared" si="19"/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e">
        <f t="shared" si="20"/>
        <v>#VALUE!</v>
      </c>
      <c r="BR212" s="19" t="e">
        <f t="shared" si="21"/>
        <v>#VALUE!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 t="str">
        <f t="shared" si="19"/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e">
        <f t="shared" si="20"/>
        <v>#VALUE!</v>
      </c>
      <c r="BR213" s="19" t="e">
        <f t="shared" si="21"/>
        <v>#VALUE!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 t="str">
        <f t="shared" si="19"/>
        <v>ERRO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e">
        <f t="shared" si="20"/>
        <v>#VALUE!</v>
      </c>
      <c r="BR214" s="19" t="e">
        <f t="shared" si="21"/>
        <v>#VALUE!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 t="str">
        <f t="shared" si="19"/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e">
        <f t="shared" si="20"/>
        <v>#VALUE!</v>
      </c>
      <c r="BR215" s="19" t="e">
        <f t="shared" si="21"/>
        <v>#VALUE!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ERRO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1</v>
      </c>
      <c r="BI218" s="17"/>
      <c r="BJ218" s="17"/>
      <c r="BK218" s="17"/>
      <c r="BL218" s="16"/>
      <c r="BM218" s="15"/>
      <c r="BN218" s="15"/>
      <c r="BO218" s="165"/>
      <c r="BP218" s="17"/>
      <c r="BQ218" s="13" t="e">
        <f t="shared" si="20"/>
        <v>#VALUE!</v>
      </c>
      <c r="BR218" s="19" t="e">
        <f t="shared" si="21"/>
        <v>#VALUE!</v>
      </c>
      <c r="BS218" s="19">
        <f t="shared" si="22"/>
        <v>0</v>
      </c>
      <c r="BT218" s="225"/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ERRO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/>
      <c r="BK219" s="17"/>
      <c r="BL219" s="16"/>
      <c r="BM219" s="15"/>
      <c r="BN219" s="15"/>
      <c r="BO219" s="165"/>
      <c r="BP219" s="17"/>
      <c r="BQ219" s="13" t="e">
        <f t="shared" si="20"/>
        <v>#VALUE!</v>
      </c>
      <c r="BR219" s="19" t="e">
        <f t="shared" si="21"/>
        <v>#VALUE!</v>
      </c>
      <c r="BS219" s="19">
        <f t="shared" si="22"/>
        <v>0</v>
      </c>
      <c r="BT219" s="225" t="str">
        <f t="shared" si="23"/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ERRO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1</v>
      </c>
      <c r="BI220" s="17"/>
      <c r="BJ220" s="17"/>
      <c r="BK220" s="17"/>
      <c r="BL220" s="16"/>
      <c r="BM220" s="15"/>
      <c r="BN220" s="15"/>
      <c r="BO220" s="165"/>
      <c r="BP220" s="17"/>
      <c r="BQ220" s="13" t="e">
        <f t="shared" si="20"/>
        <v>#VALUE!</v>
      </c>
      <c r="BR220" s="19" t="e">
        <f t="shared" si="21"/>
        <v>#VALUE!</v>
      </c>
      <c r="BS220" s="19">
        <f t="shared" si="22"/>
        <v>0</v>
      </c>
      <c r="BT220" s="225" t="str">
        <f t="shared" si="23"/>
        <v/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ERRO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/>
      <c r="BK221" s="17"/>
      <c r="BL221" s="16"/>
      <c r="BM221" s="15"/>
      <c r="BN221" s="15"/>
      <c r="BO221" s="165"/>
      <c r="BP221" s="17"/>
      <c r="BQ221" s="13" t="e">
        <f t="shared" si="20"/>
        <v>#VALUE!</v>
      </c>
      <c r="BR221" s="19" t="e">
        <f t="shared" si="21"/>
        <v>#VALUE!</v>
      </c>
      <c r="BS221" s="19">
        <f t="shared" si="22"/>
        <v>0</v>
      </c>
      <c r="BT221" s="225" t="str">
        <f t="shared" si="23"/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>
        <v>0</v>
      </c>
      <c r="AR222" s="39">
        <v>0</v>
      </c>
      <c r="AS222" s="39">
        <v>0</v>
      </c>
      <c r="AT222" s="39"/>
      <c r="AU222" s="39"/>
      <c r="AV222" s="39"/>
      <c r="AW222" s="39"/>
      <c r="AX222" s="39"/>
      <c r="AY222" s="293" t="str">
        <f t="shared" si="19"/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1285</v>
      </c>
      <c r="BK222" s="17"/>
      <c r="BL222" s="16"/>
      <c r="BM222" s="15"/>
      <c r="BN222" s="15"/>
      <c r="BO222" s="165"/>
      <c r="BP222" s="17"/>
      <c r="BQ222" s="13" t="e">
        <f t="shared" si="20"/>
        <v>#VALUE!</v>
      </c>
      <c r="BR222" s="19" t="e">
        <f t="shared" si="21"/>
        <v>#VALUE!</v>
      </c>
      <c r="BS222" s="19">
        <f t="shared" si="22"/>
        <v>0</v>
      </c>
      <c r="BT222" s="225" t="str">
        <f t="shared" si="23"/>
        <v/>
      </c>
    </row>
    <row r="223" spans="1:72" hidden="1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1286</v>
      </c>
      <c r="N224" s="204" t="s">
        <v>1287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1</v>
      </c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1289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1</v>
      </c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1290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1</v>
      </c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1</v>
      </c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1</v>
      </c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1291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1</v>
      </c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1292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1</v>
      </c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1</v>
      </c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1293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1</v>
      </c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Produção e Intervalo</v>
      </c>
      <c r="BR239" s="19">
        <f t="shared" si="27"/>
        <v>0</v>
      </c>
      <c r="BS239" s="19">
        <f t="shared" si="28"/>
        <v>0</v>
      </c>
      <c r="BT239" s="225" t="str">
        <f t="shared" si="23"/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1</v>
      </c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/>
      <c r="AS241" s="39"/>
      <c r="AT241" s="39"/>
      <c r="AU241" s="39"/>
      <c r="AV241" s="39"/>
      <c r="AW241" s="39"/>
      <c r="AX241" s="39"/>
      <c r="AY241" s="293">
        <f t="shared" si="25"/>
        <v>0</v>
      </c>
      <c r="AZ241" s="14"/>
      <c r="BA241" s="72"/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1</v>
      </c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1294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1295</v>
      </c>
      <c r="I242" s="173" t="s">
        <v>1296</v>
      </c>
      <c r="J242" s="217">
        <v>53</v>
      </c>
      <c r="K242" s="217">
        <v>125</v>
      </c>
      <c r="L242" s="84" t="s">
        <v>317</v>
      </c>
      <c r="M242" s="204" t="s">
        <v>1297</v>
      </c>
      <c r="N242" s="204" t="s">
        <v>1298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>
        <f t="shared" si="25"/>
        <v>0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1</v>
      </c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Produção e Intervalo</v>
      </c>
      <c r="BR242" s="19">
        <f t="shared" si="27"/>
        <v>0</v>
      </c>
      <c r="BS242" s="19">
        <f t="shared" si="28"/>
        <v>0</v>
      </c>
      <c r="BT242" s="225" t="str">
        <f t="shared" si="23"/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1299</v>
      </c>
      <c r="W243" s="324" t="s">
        <v>1300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1301</v>
      </c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1299</v>
      </c>
      <c r="W244" s="324" t="s">
        <v>1302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1301</v>
      </c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1299</v>
      </c>
      <c r="W245" s="324" t="s">
        <v>1303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1301</v>
      </c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/>
      <c r="AS246" s="39"/>
      <c r="AT246" s="39"/>
      <c r="AU246" s="39"/>
      <c r="AV246" s="39"/>
      <c r="AW246" s="39"/>
      <c r="AX246" s="39"/>
      <c r="AY246" s="293">
        <f t="shared" si="25"/>
        <v>0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1</v>
      </c>
      <c r="BI246" s="17"/>
      <c r="BJ246" s="17" t="s">
        <v>1304</v>
      </c>
      <c r="BK246" s="17"/>
      <c r="BL246" s="16"/>
      <c r="BM246" s="15"/>
      <c r="BN246" s="15"/>
      <c r="BO246" s="165"/>
      <c r="BP246" s="17"/>
      <c r="BQ246" s="13" t="str">
        <f t="shared" si="26"/>
        <v>Produção e Intervalo</v>
      </c>
      <c r="BR246" s="19">
        <f t="shared" si="27"/>
        <v>0</v>
      </c>
      <c r="BS246" s="19">
        <f t="shared" si="28"/>
        <v>0</v>
      </c>
      <c r="BT246" s="225"/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/>
      <c r="AS247" s="39"/>
      <c r="AT247" s="39"/>
      <c r="AU247" s="39"/>
      <c r="AV247" s="39"/>
      <c r="AW247" s="39"/>
      <c r="AX247" s="39"/>
      <c r="AY247" s="293">
        <f t="shared" si="25"/>
        <v>0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1</v>
      </c>
      <c r="BI247" s="17"/>
      <c r="BJ247" s="17" t="s">
        <v>1304</v>
      </c>
      <c r="BK247" s="17"/>
      <c r="BL247" s="16"/>
      <c r="BM247" s="15"/>
      <c r="BN247" s="15"/>
      <c r="BO247" s="165"/>
      <c r="BP247" s="17"/>
      <c r="BQ247" s="13" t="str">
        <f t="shared" si="26"/>
        <v>Produção e Intervalo</v>
      </c>
      <c r="BR247" s="19">
        <f t="shared" si="27"/>
        <v>0</v>
      </c>
      <c r="BS247" s="19">
        <f t="shared" si="28"/>
        <v>0</v>
      </c>
      <c r="BT247" s="225"/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>
        <f t="shared" si="25"/>
        <v>0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1</v>
      </c>
      <c r="BI248" s="17"/>
      <c r="BJ248" s="17" t="s">
        <v>1304</v>
      </c>
      <c r="BK248" s="17"/>
      <c r="BL248" s="16"/>
      <c r="BM248" s="15"/>
      <c r="BN248" s="15"/>
      <c r="BO248" s="165"/>
      <c r="BP248" s="17"/>
      <c r="BQ248" s="13" t="str">
        <f t="shared" si="26"/>
        <v>Produção e Intervalo</v>
      </c>
      <c r="BR248" s="19">
        <f t="shared" si="27"/>
        <v>0</v>
      </c>
      <c r="BS248" s="19">
        <f t="shared" si="28"/>
        <v>0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D8" sqref="D8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1305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1306</v>
      </c>
      <c r="C4" s="331" t="s">
        <v>1307</v>
      </c>
      <c r="D4" s="331" t="s">
        <v>1308</v>
      </c>
      <c r="E4" s="331" t="s">
        <v>1309</v>
      </c>
      <c r="F4" s="331" t="s">
        <v>8</v>
      </c>
      <c r="G4" s="331" t="s">
        <v>1310</v>
      </c>
    </row>
    <row r="5" spans="2:8">
      <c r="B5" s="334" t="s">
        <v>1147</v>
      </c>
      <c r="C5" s="334">
        <v>314978</v>
      </c>
      <c r="D5" s="334" t="s">
        <v>1311</v>
      </c>
      <c r="E5" s="334" t="s">
        <v>537</v>
      </c>
      <c r="F5" s="334" t="s">
        <v>101</v>
      </c>
      <c r="G5" s="335">
        <v>46143</v>
      </c>
    </row>
    <row r="6" spans="2:8">
      <c r="B6" s="334" t="s">
        <v>1312</v>
      </c>
      <c r="C6" s="334">
        <v>256790</v>
      </c>
      <c r="D6" s="334" t="s">
        <v>1313</v>
      </c>
      <c r="E6" s="334" t="s">
        <v>537</v>
      </c>
      <c r="F6" s="334" t="s">
        <v>1314</v>
      </c>
      <c r="G6" s="335">
        <v>45992</v>
      </c>
    </row>
    <row r="7" spans="2:8">
      <c r="B7" s="334" t="s">
        <v>1315</v>
      </c>
      <c r="C7" s="334">
        <v>265193</v>
      </c>
      <c r="D7" s="334" t="s">
        <v>1316</v>
      </c>
      <c r="E7" s="334" t="s">
        <v>538</v>
      </c>
      <c r="F7" s="334" t="s">
        <v>1317</v>
      </c>
      <c r="G7" s="334" t="s">
        <v>1318</v>
      </c>
    </row>
    <row r="8" spans="2:8">
      <c r="B8" s="334" t="s">
        <v>1319</v>
      </c>
      <c r="C8" s="334">
        <v>293716</v>
      </c>
      <c r="D8" s="334" t="s">
        <v>1320</v>
      </c>
      <c r="E8" s="334" t="s">
        <v>538</v>
      </c>
      <c r="F8" s="334" t="s">
        <v>1317</v>
      </c>
      <c r="G8" s="335">
        <v>46204</v>
      </c>
    </row>
    <row r="9" spans="2:8">
      <c r="B9" s="334" t="s">
        <v>1321</v>
      </c>
      <c r="C9" s="334">
        <v>257258</v>
      </c>
      <c r="D9" s="334" t="s">
        <v>1322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1323</v>
      </c>
      <c r="C10" s="334">
        <v>371147</v>
      </c>
      <c r="D10" s="334" t="s">
        <v>1324</v>
      </c>
      <c r="E10" s="334" t="s">
        <v>539</v>
      </c>
      <c r="F10" s="334" t="s">
        <v>144</v>
      </c>
      <c r="G10" s="334" t="s">
        <v>1318</v>
      </c>
    </row>
    <row r="11" spans="2:8">
      <c r="B11" s="334" t="s">
        <v>1325</v>
      </c>
      <c r="C11" s="334">
        <v>259230</v>
      </c>
      <c r="D11" s="334" t="s">
        <v>1326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1327</v>
      </c>
      <c r="C12" s="334">
        <v>370705</v>
      </c>
      <c r="D12" s="334"/>
      <c r="E12" s="334" t="s">
        <v>539</v>
      </c>
      <c r="F12" s="334" t="s">
        <v>144</v>
      </c>
      <c r="G12" s="334" t="s">
        <v>1318</v>
      </c>
    </row>
    <row r="13" spans="2:8">
      <c r="B13" s="334" t="s">
        <v>1328</v>
      </c>
      <c r="C13" s="334">
        <v>258542</v>
      </c>
      <c r="D13" s="334" t="s">
        <v>1329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1330</v>
      </c>
      <c r="C14" s="334">
        <v>257050</v>
      </c>
      <c r="D14" s="334" t="s">
        <v>1331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1332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1333</v>
      </c>
      <c r="E3" s="326" t="s">
        <v>1334</v>
      </c>
      <c r="F3" s="326" t="s">
        <v>1335</v>
      </c>
      <c r="G3" s="331" t="s">
        <v>1336</v>
      </c>
      <c r="H3" s="326" t="s">
        <v>1337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1338</v>
      </c>
      <c r="H4" s="329"/>
    </row>
    <row r="5" spans="3:8" ht="29.25">
      <c r="C5" s="327" t="s">
        <v>537</v>
      </c>
      <c r="D5" s="327" t="s">
        <v>1339</v>
      </c>
      <c r="E5" s="328">
        <v>46000</v>
      </c>
      <c r="F5" s="327">
        <v>9000</v>
      </c>
      <c r="G5" s="332" t="s">
        <v>1340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1341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1342</v>
      </c>
      <c r="G7" s="333" t="s">
        <v>1343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1344</v>
      </c>
      <c r="H8" s="327"/>
    </row>
    <row r="9" spans="3:8">
      <c r="C9" s="327" t="s">
        <v>464</v>
      </c>
      <c r="D9" s="327" t="s">
        <v>1345</v>
      </c>
      <c r="E9" s="328">
        <v>45993</v>
      </c>
      <c r="F9" s="327">
        <v>12000</v>
      </c>
      <c r="G9" s="332" t="s">
        <v>1346</v>
      </c>
      <c r="H9" s="327"/>
    </row>
    <row r="10" spans="3:8" ht="29.25">
      <c r="C10" s="327" t="s">
        <v>464</v>
      </c>
      <c r="D10" s="327" t="s">
        <v>1347</v>
      </c>
      <c r="E10" s="328">
        <v>45993</v>
      </c>
      <c r="F10" s="327">
        <v>9000</v>
      </c>
      <c r="G10" s="332" t="s">
        <v>1348</v>
      </c>
      <c r="H10" s="327"/>
    </row>
    <row r="11" spans="3:8" ht="29.25">
      <c r="C11" s="327" t="s">
        <v>464</v>
      </c>
      <c r="D11" s="327" t="s">
        <v>1349</v>
      </c>
      <c r="E11" s="328">
        <v>45993</v>
      </c>
      <c r="F11" s="327">
        <v>10000</v>
      </c>
      <c r="G11" s="332" t="s">
        <v>1348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1350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1351</v>
      </c>
      <c r="W1" s="396"/>
      <c r="X1" s="396"/>
      <c r="Y1" s="104"/>
    </row>
    <row r="2" spans="1:25" s="101" customFormat="1" ht="11.25" customHeight="1">
      <c r="A2" s="105" t="s">
        <v>1352</v>
      </c>
      <c r="B2" s="105" t="s">
        <v>1353</v>
      </c>
      <c r="C2" s="105" t="s">
        <v>313</v>
      </c>
      <c r="D2" s="106" t="s">
        <v>869</v>
      </c>
      <c r="E2" s="106" t="s">
        <v>870</v>
      </c>
      <c r="F2" s="106" t="s">
        <v>1354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1355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1356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1357</v>
      </c>
      <c r="D5" s="398"/>
      <c r="E5" s="398"/>
      <c r="F5" s="398"/>
      <c r="G5" s="398"/>
      <c r="H5" s="398"/>
      <c r="I5" s="398"/>
      <c r="J5" s="399"/>
      <c r="K5" s="400" t="s">
        <v>1358</v>
      </c>
      <c r="L5" s="401"/>
      <c r="M5" s="401"/>
      <c r="N5" s="401"/>
      <c r="O5" s="402" t="s">
        <v>1359</v>
      </c>
      <c r="P5" s="403"/>
      <c r="Q5" s="404"/>
    </row>
    <row r="6" spans="1:17" s="94" customFormat="1" ht="15.75" customHeight="1">
      <c r="A6" s="88" t="s">
        <v>1354</v>
      </c>
      <c r="B6" s="95" t="s">
        <v>1353</v>
      </c>
      <c r="C6" s="96" t="s">
        <v>869</v>
      </c>
      <c r="D6" s="97" t="s">
        <v>870</v>
      </c>
      <c r="E6" s="96" t="s">
        <v>1360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1361</v>
      </c>
      <c r="M6" s="139" t="s">
        <v>335</v>
      </c>
      <c r="N6" s="140" t="s">
        <v>864</v>
      </c>
      <c r="O6" s="246" t="s">
        <v>907</v>
      </c>
      <c r="P6" s="157"/>
      <c r="Q6" s="193" t="s">
        <v>1362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1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1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1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1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1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1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1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1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1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1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1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1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1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1362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1363</v>
      </c>
      <c r="C2" s="96" t="s">
        <v>854</v>
      </c>
      <c r="D2" s="96" t="s">
        <v>856</v>
      </c>
      <c r="E2" s="96" t="s">
        <v>1364</v>
      </c>
      <c r="F2" s="96" t="s">
        <v>1365</v>
      </c>
      <c r="G2" s="96" t="s">
        <v>1366</v>
      </c>
      <c r="H2" s="96" t="s">
        <v>1367</v>
      </c>
      <c r="I2" s="96" t="s">
        <v>1368</v>
      </c>
      <c r="J2" s="96" t="s">
        <v>1369</v>
      </c>
      <c r="K2" s="131" t="s">
        <v>1370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 t="str">
        <f>IF(SP_SUL!B223="","*",SP_SUL!B223)</f>
        <v>*</v>
      </c>
      <c r="D208" s="121" t="str">
        <f>IF(SP_SUL!D223="","*",SP_SUL!D223)</f>
        <v>*</v>
      </c>
      <c r="E208" s="121" t="str">
        <f>IF(SP_SUL!H223="","*",SP_SUL!H223)</f>
        <v>*</v>
      </c>
      <c r="F208" s="137" t="str">
        <f>IF(SP_SUL!M223="","*",SP_SUL!M223)</f>
        <v>-</v>
      </c>
      <c r="G208" s="121" t="str">
        <f>IF(SP_SUL!I223="","*",SP_SUL!I223)</f>
        <v>*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2025-12-10T10:44:50Z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