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36" documentId="120_S{118792C3-22EF-5104-A093-F22BFE3913F3}" xr6:coauthVersionLast="47" xr6:coauthVersionMax="47" xr10:uidLastSave="{C96AC2F6-D38A-4405-B158-C90A06FDCD4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27" i="1" l="1" a="1"/>
  <c r="BE227" i="1"/>
  <c r="BS212" i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23" i="10" l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<sst xmlns="http://schemas.openxmlformats.org/spreadsheetml/2006/main" count="7306" uniqueCount="1558">
  <si>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</si>
  <si>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</si>
  <si>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</si>
  <si>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</si>
  <si>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</si>
  <si>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</si>
  <si>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</si>
  <si>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</si>
  <si>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</si>
  <si>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</si>
  <si>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</si>
  <si>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</si>
  <si>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</si>
  <si>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</si>
  <si>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</si>
  <si>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</si>
  <si>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</si>
  <si>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</si>
  <si>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</si>
  <si>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</si>
  <si>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</si>
  <si>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</si>
  <si>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</si>
  <si>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</si>
  <si>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</si>
  <si>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</si>
  <si>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</si>
  <si>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</si>
  <si>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</si>
  <si>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</si>
  <si>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</si>
  <si>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</si>
  <si>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</si>
  <si>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</si>
  <si>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</si>
  <si>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</si>
  <si>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</si>
  <si>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</si>
  <si>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</si>
  <si>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</si>
  <si>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</si>
  <si>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</si>
  <si>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</si>
  <si>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</si>
  <si>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</si>
  <si>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</si>
  <si>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</si>
  <si>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</si>
  <si>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</si>
  <si>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</si>
  <si>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</si>
  <si>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</si>
  <si>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</si>
  <si>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</si>
  <si>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</si>
  <si>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</si>
  <si>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</si>
  <si>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</si>
  <si>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</si>
  <si>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</si>
  <si>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</si>
  <si>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</si>
  <si>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</si>
  <si>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</si>
  <si>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</si>
  <si>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</si>
  <si>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</si>
  <si>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</si>
  <si>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</si>
  <si>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</si>
  <si>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</si>
  <si>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</si>
  <si>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</si>
  <si>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</si>
  <si>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</si>
  <si>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</si>
  <si>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</si>
  <si>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</si>
  <si>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</si>
  <si>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</si>
  <si>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</si>
  <si>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</si>
  <si>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</si>
  <si>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</si>
  <si>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</si>
  <si>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</si>
  <si>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</si>
  <si>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</si>
  <si>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</si>
  <si>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</si>
  <si>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</si>
  <si>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</si>
  <si>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</si>
  <si>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</si>
  <si>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</si>
  <si>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</si>
  <si>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</si>
  <si>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</si>
  <si>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</si>
  <si>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</si>
  <si>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</si>
  <si>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</si>
  <si>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</si>
  <si>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</si>
  <si>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</si>
  <si>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</si>
  <si>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</si>
  <si>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</si>
  <si>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</si>
  <si>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</si>
  <si>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</si>
  <si>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</si>
  <si>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</si>
  <si>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</si>
  <si>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</si>
  <si>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</si>
  <si>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</si>
  <si>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</si>
  <si>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</si>
  <si>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</si>
  <si>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</si>
  <si>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</si>
  <si>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</si>
  <si>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</si>
  <si>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</si>
  <si>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</si>
  <si>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</si>
  <si>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</si>
  <si>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</si>
  <si>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</si>
  <si>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</si>
  <si>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</si>
  <si>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</si>
  <si>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</si>
  <si>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</si>
  <si>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</si>
  <si>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</si>
  <si>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</si>
  <si>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</si>
  <si>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</si>
  <si>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</si>
  <si>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</si>
  <si>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</si>
  <si>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</si>
  <si>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</si>
  <si>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</si>
  <si>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</si>
  <si>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</si>
  <si>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</si>
  <si>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</si>
  <si>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</si>
  <si>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</si>
  <si>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</si>
  <si>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</si>
  <si>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</si>
  <si>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</si>
  <si>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</si>
  <si>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</si>
  <si>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</si>
  <si>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</si>
  <si>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</si>
  <si>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</si>
  <si>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</si>
  <si>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</si>
  <si>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</si>
  <si>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</si>
  <si>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</si>
  <si>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</si>
  <si>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</si>
  <si>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</si>
  <si>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</si>
  <si>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</si>
  <si>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</si>
  <si>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</si>
  <si>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</si>
  <si>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</si>
  <si>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</si>
  <si>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</si>
  <si>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</si>
  <si>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</si>
  <si>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</si>
  <si>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</si>
  <si>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</si>
  <si>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</si>
  <si>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</si>
  <si>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</si>
  <si>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</si>
  <si>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</si>
  <si>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</si>
  <si>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</si>
  <si>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</si>
  <si>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</si>
  <si>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</si>
  <si>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</si>
  <si>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</si>
  <si>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</si>
  <si>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</si>
  <si>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</si>
  <si>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</si>
  <si>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</si>
  <si>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</si>
  <si>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</si>
  <si>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</si>
  <si>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</si>
  <si>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</si>
  <si>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</si>
  <si>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</si>
  <si>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</si>
  <si>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</si>
  <si>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</si>
  <si>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</si>
  <si>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</si>
  <si>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</si>
  <si>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</si>
  <si>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</si>
  <si>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</si>
  <si>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</si>
  <si>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</si>
  <si>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</si>
  <si>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</si>
  <si>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</si>
  <si>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</si>
  <si>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</si>
  <si>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</si>
  <si>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</si>
  <si>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</si>
  <si>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</si>
  <si>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</si>
  <si>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</si>
  <si>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</si>
  <si>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</si>
  <si>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</si>
  <si>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</si>
  <si>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</si>
  <si>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</si>
  <si>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</si>
  <si>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</si>
  <si>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</si>
  <si>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</si>
  <si>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</si>
  <si>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</si>
  <si>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</si>
  <si>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</si>
  <si>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</si>
  <si>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</si>
  <si>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</si>
  <si>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</si>
  <si>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</si>
  <si>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</si>
  <si>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</si>
  <si>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</si>
  <si>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</si>
  <si>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</si>
  <si>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</si>
  <si>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</si>
  <si>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</si>
  <si>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</si>
  <si>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</si>
  <si>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</si>
  <si>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</si>
  <si>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</si>
  <si>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</si>
  <si>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</si>
  <si>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</si>
  <si>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</si>
  <si>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</si>
  <si>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</si>
  <si>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</si>
  <si>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</si>
  <si>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</si>
  <si>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</si>
  <si>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</si>
  <si>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</si>
  <si>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</si>
  <si>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</si>
  <si>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</si>
  <si>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</si>
  <si>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</si>
  <si>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</si>
  <si>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</si>
  <si>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</si>
  <si>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</si>
  <si>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</si>
  <si>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</si>
  <si>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</si>
  <si>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</si>
  <si>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</si>
  <si>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</si>
  <si>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</si>
  <si>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</si>
  <si>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</si>
  <si>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</si>
  <si>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</si>
  <si>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</si>
  <si>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</si>
  <si>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</si>
  <si>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</si>
  <si>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</si>
  <si>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</si>
  <si>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</si>
  <si>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</si>
  <si>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</si>
  <si>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</si>
  <si>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</si>
  <si>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</si>
  <si>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</si>
  <si>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</si>
  <si>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</si>
  <si>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</si>
  <si>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</si>
  <si>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</si>
  <si>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</si>
  <si>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</si>
  <si>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</si>
  <si>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</si>
  <si>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</si>
  <si>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</si>
  <si>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</si>
  <si>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</si>
  <si>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</si>
  <si>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</si>
  <si>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</si>
  <si>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</si>
  <si>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</si>
  <si>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</si>
  <si>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</si>
  <si>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</si>
  <si>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</si>
  <si>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</si>
  <si>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</si>
  <si>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</si>
  <si>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</si>
  <si>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</si>
  <si>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</si>
  <si>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</si>
  <si>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</si>
  <si>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</si>
  <si>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</si>
  <si>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</si>
  <si>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</si>
  <si>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</si>
  <si>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</si>
  <si>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</si>
  <si>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</si>
  <si>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</si>
  <si>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</si>
  <si>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</si>
  <si>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</si>
  <si>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</si>
  <si>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</si>
  <si>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</si>
  <si>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</si>
  <si>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</si>
  <si>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</si>
  <si>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</si>
  <si>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</si>
  <si>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</si>
  <si>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</si>
  <si>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</si>
  <si>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</si>
  <si>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</si>
  <si>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</si>
  <si>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</si>
  <si>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</si>
  <si>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</si>
  <si>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</si>
  <si>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</si>
  <si>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</si>
  <si>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</si>
  <si>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</si>
  <si>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</si>
  <si>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</si>
  <si>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</si>
  <si>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</si>
  <si>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</si>
  <si>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</si>
  <si>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</si>
  <si>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</si>
  <si>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</si>
  <si>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</si>
  <si>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</si>
  <si>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</si>
  <si>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</si>
  <si>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</si>
  <si>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</si>
  <si>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</si>
  <si>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</si>
  <si>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</si>
  <si>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</si>
  <si>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</si>
  <si>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</si>
  <si>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</si>
  <si>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</si>
  <si>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</si>
  <si>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</si>
  <si>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</si>
  <si>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</si>
  <si>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</si>
  <si>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</si>
  <si>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</si>
  <si>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</si>
  <si>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</si>
  <si>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</si>
  <si>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</si>
  <si>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</si>
  <si>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</si>
  <si>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</si>
  <si>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</si>
  <si>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</si>
  <si>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</si>
  <si>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</si>
  <si>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</si>
  <si>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</si>
  <si>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</si>
  <si>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</si>
  <si>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</si>
  <si>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</si>
  <si>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</si>
  <si>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</si>
  <si>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</si>
  <si>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</si>
  <si>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</si>
  <si>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</si>
  <si>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</si>
  <si>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</si>
  <si>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</si>
  <si>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</si>
  <si>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</si>
  <si>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</si>
  <si>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</si>
  <si>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</si>
  <si>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</si>
  <si>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</si>
  <si>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</si>
  <si>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</si>
  <si>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</si>
  <si>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</si>
  <si>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</si>
  <si>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</si>
  <si>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</si>
  <si>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</si>
  <si>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</si>
  <si>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</si>
  <si>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</si>
  <si>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</si>
  <si>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</si>
  <si>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</si>
  <si>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</si>
  <si>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</si>
  <si>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</si>
  <si>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</si>
  <si>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</si>
  <si>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</si>
  <si>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</si>
  <si>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</si>
  <si>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</si>
  <si>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</si>
  <si>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</si>
  <si>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</si>
  <si>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</si>
  <si>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</si>
  <si>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</si>
  <si>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</si>
  <si>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</si>
  <si>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</si>
  <si>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</si>
  <si>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</si>
  <si>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</si>
  <si>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</si>
  <si>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</si>
  <si>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</si>
  <si>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</si>
  <si>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</si>
  <si>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</si>
  <si>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</si>
  <si>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</si>
  <si>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</si>
  <si>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</si>
  <si>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</si>
  <si>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</si>
  <si>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</si>
  <si>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</si>
  <si>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</si>
  <si>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</si>
  <si>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</si>
  <si>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</si>
  <si>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</si>
  <si>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</si>
  <si>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</si>
  <si>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</si>
  <si>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</si>
  <si>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</si>
  <si>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</si>
  <si>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</si>
  <si>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</si>
  <si>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</si>
  <si>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</si>
  <si>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</si>
  <si>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</si>
  <si>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</si>
  <si>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</si>
  <si>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</si>
  <si>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</si>
  <si>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</si>
  <si>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</si>
  <si>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</si>
  <si>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</si>
  <si>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</si>
  <si>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</si>
  <si>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</si>
  <si>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</si>
  <si>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</si>
  <si>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</si>
  <si>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</si>
  <si>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</si>
  <si>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</si>
  <si>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</si>
  <si>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</si>
  <si>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</si>
  <si>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</si>
  <si>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</si>
  <si>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</si>
  <si>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</si>
  <si>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</si>
  <si>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</si>
  <si>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</si>
  <si>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</si>
  <si>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</si>
  <si>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</si>
  <si>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</si>
  <si>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</si>
  <si>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</si>
  <si>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</si>
  <si>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</si>
  <si>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</si>
  <si>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</si>
  <si>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</si>
  <si>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</si>
  <si>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</si>
  <si>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</si>
  <si>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</si>
  <si>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</si>
  <si>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</si>
  <si>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</si>
  <si>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</si>
  <si>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</si>
  <si>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</si>
  <si>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</si>
  <si>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</si>
  <si>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</si>
  <si>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</si>
  <si>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</si>
  <si>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</si>
  <si>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</si>
  <si>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</si>
  <si>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</si>
  <si>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</si>
  <si>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</si>
  <si>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</si>
  <si>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</si>
  <si>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</si>
  <si>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</si>
  <si>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</si>
  <si>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</si>
  <si>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</si>
  <si>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</si>
  <si>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</si>
  <si>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</si>
  <si>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</si>
  <si>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</si>
  <si>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</si>
  <si>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</si>
  <si>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</si>
  <si>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</si>
  <si>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</si>
  <si>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</si>
  <si>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</si>
  <si>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</si>
  <si>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</si>
  <si>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</si>
  <si>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</si>
  <si>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</si>
  <si>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</si>
  <si>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</si>
  <si>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</si>
  <si>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</si>
  <si>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</si>
  <si>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</si>
  <si>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</si>
  <si>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</si>
  <si>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</si>
  <si>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</si>
  <si>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</si>
  <si>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</si>
  <si>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</si>
  <si>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</si>
  <si>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</si>
  <si>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</si>
  <si>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</si>
  <si>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</si>
  <si>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</si>
  <si>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</si>
  <si>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</si>
  <si>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</si>
  <si>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</si>
  <si>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</si>
  <si>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</si>
  <si>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</si>
  <si>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</si>
  <si>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</si>
  <si>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</si>
  <si>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</si>
  <si>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</si>
  <si>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</si>
  <si>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</si>
  <si>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</si>
  <si>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</si>
  <si>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</si>
  <si>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</si>
  <si>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</si>
  <si>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</si>
  <si>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</si>
  <si>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</si>
  <si>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</si>
  <si>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</si>
  <si>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</si>
  <si>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</si>
  <si>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</si>
  <si>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</si>
  <si>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</si>
  <si>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</si>
  <si>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</si>
  <si>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</si>
  <si>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</si>
  <si>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</si>
  <si>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</si>
  <si>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</si>
  <si>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</si>
  <si>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</si>
  <si>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</si>
  <si>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</si>
  <si>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</si>
  <si>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</si>
  <si>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</si>
  <si>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</si>
  <si>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</si>
  <si>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</si>
  <si>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</si>
  <si>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</si>
  <si>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</si>
  <si>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</si>
  <si>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</si>
  <si>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</si>
  <si>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</si>
  <si>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</si>
  <si>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</si>
  <si>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</si>
  <si>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</si>
  <si>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</si>
  <si>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</si>
  <si>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</si>
  <si>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</si>
  <si>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</si>
  <si>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</si>
  <si>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</si>
  <si>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</si>
  <si>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</si>
  <si>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</si>
  <si>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</si>
  <si>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</si>
  <si>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</si>
  <si>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</si>
  <si>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</si>
  <si>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</si>
  <si>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</si>
  <si>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</si>
  <si>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</si>
  <si>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</si>
  <si>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</si>
  <si>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</si>
  <si>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</si>
  <si>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</si>
  <si>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</si>
  <si>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</si>
  <si>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</si>
  <si>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</si>
  <si>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</si>
  <si>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</si>
  <si>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</si>
  <si>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</si>
  <si>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</si>
  <si>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</si>
  <si>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</si>
  <si>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</si>
  <si>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</si>
  <si>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</si>
  <si>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</si>
  <si>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</si>
  <si>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</si>
  <si>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</si>
  <si>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</si>
  <si>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</si>
  <si>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</si>
  <si>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</si>
  <si>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</si>
  <si>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</si>
  <si>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</si>
  <si>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</si>
  <si>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</si>
  <si>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</si>
  <si>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</si>
  <si>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</si>
  <si>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</si>
  <si>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</si>
  <si>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</si>
  <si>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</si>
  <si>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</si>
  <si>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</si>
  <si>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</si>
  <si>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</si>
  <si>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</si>
  <si>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</si>
  <si>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</si>
  <si>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</si>
  <si>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</si>
  <si>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</si>
  <si>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</si>
  <si>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</si>
  <si>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</si>
  <si>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</si>
  <si>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</si>
  <si>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</si>
  <si>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</si>
  <si>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</si>
  <si>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</si>
  <si>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</si>
  <si>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</si>
  <si>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</si>
  <si>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</si>
  <si>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</si>
  <si>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</si>
  <si>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</si>
  <si>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</si>
  <si>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</si>
  <si>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</si>
  <si>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</si>
  <si>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</si>
  <si>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</si>
  <si>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</si>
  <si>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</si>
  <si>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</si>
  <si>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</si>
  <si>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</si>
  <si>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</si>
  <si>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</si>
  <si>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</si>
  <si>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</si>
  <si>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</si>
  <si>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</si>
  <si>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</si>
  <si>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</si>
  <si>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</si>
  <si>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</si>
  <si>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</si>
  <si>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</si>
  <si>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</si>
  <si>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</si>
  <si>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</si>
  <si>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</si>
  <si>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</si>
  <si>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</si>
  <si>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</si>
  <si>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</si>
  <si>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</si>
  <si>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</si>
  <si>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</si>
  <si>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</si>
  <si>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</si>
  <si>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</si>
  <si>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</si>
  <si>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</si>
  <si>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</si>
  <si>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</si>
  <si>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</si>
  <si>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</si>
  <si>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</si>
  <si>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</si>
  <si>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</si>
  <si>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</si>
  <si>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</si>
  <si>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</si>
  <si>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</si>
  <si>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</si>
  <si>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</si>
  <si>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</si>
  <si>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</si>
  <si>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</si>
  <si>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</si>
  <si>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</si>
  <si>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</si>
  <si>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</si>
  <si>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</si>
  <si>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</si>
  <si>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</si>
  <si>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</si>
  <si>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</si>
  <si>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</si>
  <si>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</si>
  <si>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</si>
  <si>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</si>
  <si>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</si>
  <si>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</si>
  <si>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</si>
  <si>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</si>
  <si>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</si>
  <si>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</si>
  <si>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</si>
  <si>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</si>
  <si>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</si>
  <si>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</si>
  <si>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</si>
  <si>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</si>
  <si>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</si>
  <si>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</si>
  <si>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</si>
  <si>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</si>
  <si>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</si>
  <si>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</si>
  <si>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</si>
  <si>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</si>
  <si>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</si>
  <si>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</si>
  <si>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</si>
  <si>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</si>
  <si>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</si>
  <si>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</si>
  <si>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</si>
  <si>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</si>
  <si>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</si>
  <si>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</si>
  <si>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</si>
  <si>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</si>
  <si>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</si>
  <si>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</si>
  <si>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</si>
  <si>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</si>
  <si>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</si>
  <si>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</si>
  <si>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</si>
  <si>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</si>
  <si>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</si>
  <si>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</si>
  <si>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</si>
  <si>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</si>
  <si>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</si>
  <si>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</si>
  <si>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</si>
  <si>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</si>
  <si>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</si>
  <si>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</si>
  <si>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</si>
  <si>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</si>
  <si>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</si>
  <si>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</si>
  <si>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</si>
  <si>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</si>
  <si>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</si>
  <si>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</si>
  <si>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</si>
  <si>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</si>
  <si>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</si>
  <si>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</si>
  <si>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</si>
  <si>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</si>
  <si>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</si>
  <si>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</si>
  <si>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</si>
  <si>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</si>
  <si>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</si>
  <si>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</si>
  <si>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</si>
  <si>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</si>
  <si>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</si>
  <si>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</si>
  <si>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</si>
  <si>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</si>
  <si>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</si>
  <si>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</si>
  <si>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</si>
  <si>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</si>
  <si>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</si>
  <si>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</si>
  <si>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</si>
  <si>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</si>
  <si>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</si>
  <si>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</si>
  <si>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</si>
  <si>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</si>
  <si>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</si>
  <si>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</si>
  <si>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</si>
  <si>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</si>
  <si>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</si>
  <si>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</si>
  <si>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</si>
  <si>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</si>
  <si>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</si>
  <si>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</si>
  <si>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</si>
  <si>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</si>
  <si>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</si>
  <si>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</si>
  <si>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</si>
  <si>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</si>
  <si>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</si>
  <si>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</si>
  <si>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</si>
  <si>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</si>
  <si>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</si>
  <si>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</si>
  <si>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</si>
  <si>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</si>
  <si>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</si>
  <si>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</si>
  <si>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</si>
  <si>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</si>
  <si>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</si>
  <si>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</si>
  <si>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</si>
  <si>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</si>
  <si>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</si>
  <si>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</si>
  <si>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</si>
  <si>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</si>
  <si>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</si>
  <si>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</si>
  <si>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</si>
  <si>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</si>
  <si>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</si>
  <si>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</si>
  <si>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</si>
  <si>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</si>
  <si>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</si>
  <si>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</si>
  <si>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</si>
  <si>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</si>
  <si>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</si>
  <si>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</si>
  <si>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</si>
  <si>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</si>
  <si>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</si>
  <si>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</si>
  <si>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</si>
  <si>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</si>
  <si>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</si>
  <si>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</si>
  <si>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</si>
  <si>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</si>
  <si>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</si>
  <si>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</si>
  <si>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</si>
  <si>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</si>
  <si>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</si>
  <si>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</si>
  <si>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</si>
  <si>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</si>
  <si>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</si>
  <si>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</si>
  <si>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</si>
  <si>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</si>
  <si>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</si>
  <si>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</si>
  <si>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</si>
  <si>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</si>
  <si>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</si>
  <si>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</si>
  <si>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</si>
  <si>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</si>
  <si>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</si>
  <si>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</si>
  <si>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</si>
  <si>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</si>
  <si>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</si>
  <si>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</si>
  <si>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</si>
  <si>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</si>
  <si>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</si>
  <si>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</si>
  <si>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</si>
  <si>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</si>
  <si>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</si>
  <si>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</si>
  <si>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</si>
  <si>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</si>
  <si>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</si>
  <si>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</si>
  <si>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</si>
  <si>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</si>
  <si>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</si>
  <si>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</si>
  <si>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</si>
  <si>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</si>
  <si>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</si>
  <si>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</si>
  <si>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</si>
  <si>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</si>
  <si>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</si>
  <si>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</si>
  <si>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</si>
  <si>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</si>
  <si>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</si>
  <si>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</si>
  <si>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</si>
  <si>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</si>
  <si>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</si>
  <si>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</si>
  <si>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</si>
  <si>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</si>
  <si>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</si>
  <si>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</si>
  <si>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</si>
  <si>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</si>
  <si>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</si>
  <si>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</si>
  <si>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</si>
  <si>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</si>
  <si>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</si>
  <si>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</si>
  <si>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</si>
  <si>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</si>
  <si>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</si>
  <si>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</si>
  <si>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</si>
  <si>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</si>
  <si>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</si>
  <si>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</si>
  <si>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</si>
  <si>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</si>
  <si>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</si>
  <si>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</si>
  <si>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</si>
  <si>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</si>
  <si>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</si>
  <si>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</si>
  <si>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</si>
  <si>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</si>
  <si>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</si>
  <si>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</si>
  <si>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</si>
  <si>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</si>
  <si>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</si>
  <si>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</si>
  <si>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</si>
  <si>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</si>
  <si>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</si>
  <si>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</si>
  <si>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</si>
  <si>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</si>
  <si>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</si>
  <si>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</si>
  <si>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</si>
  <si>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</si>
  <si>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</si>
  <si>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</si>
  <si>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</si>
  <si>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</si>
  <si>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</si>
  <si>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</si>
  <si>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</si>
  <si>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</si>
  <si>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</si>
  <si>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</si>
  <si>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</si>
  <si>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</si>
  <si>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</si>
  <si>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</si>
  <si>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</si>
  <si>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</si>
  <si>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</si>
  <si>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</si>
  <si>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</si>
  <si>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</si>
  <si>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</si>
  <si>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</si>
  <si>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</si>
  <si>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</si>
  <si>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</si>
  <si>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</si>
  <si>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</si>
  <si>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</si>
  <si>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</si>
  <si>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</si>
  <si>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</si>
  <si>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</si>
  <si>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</si>
  <si>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</si>
  <si>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</si>
  <si>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</si>
  <si>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</si>
  <si>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</si>
  <si>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</si>
  <si>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</si>
  <si>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</si>
  <si>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</si>
  <si>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</si>
  <si>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</si>
  <si>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</si>
  <si>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</si>
  <si>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</si>
  <si>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</si>
  <si>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</si>
  <si>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</si>
  <si>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</si>
  <si>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</si>
  <si>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</si>
  <si>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</si>
  <si>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</si>
  <si>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</si>
  <si>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</si>
  <si>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</si>
  <si>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</si>
  <si>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</si>
  <si>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</si>
  <si>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</si>
  <si>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</si>
  <si>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</si>
  <si>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</si>
  <si>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</si>
  <si>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</si>
  <si>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</si>
  <si>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</si>
  <si>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</si>
  <si>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</si>
  <si>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</si>
  <si>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</si>
  <si>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</si>
  <si>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</si>
  <si>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</si>
  <si>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</si>
  <si>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</si>
  <si>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</si>
  <si>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</si>
  <si>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</si>
  <si>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</si>
  <si>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</si>
  <si>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</si>
  <si>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</si>
  <si>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</si>
  <si>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</si>
  <si>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</si>
  <si>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</si>
  <si>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</si>
  <si>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</si>
  <si>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</si>
  <si>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</si>
  <si>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</si>
  <si>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</si>
  <si>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</si>
  <si>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</si>
  <si>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</si>
  <si>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</si>
  <si>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</si>
  <si>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</si>
  <si>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</si>
  <si>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</si>
  <si>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</si>
  <si>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</si>
  <si>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</si>
  <si>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</si>
  <si>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</si>
  <si>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</si>
  <si>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</si>
  <si>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</si>
  <si>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</si>
  <si>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</si>
  <si>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</si>
  <si>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</si>
  <si>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</si>
  <si>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</si>
  <si>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</si>
  <si>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</si>
  <si>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</si>
  <si>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</si>
  <si>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</si>
  <si>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</si>
  <si>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</si>
  <si>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</si>
  <si>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</si>
  <si>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</si>
  <si>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</si>
  <si>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</si>
  <si>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</si>
  <si>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</si>
  <si>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</si>
  <si>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</si>
  <si>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</si>
  <si>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</si>
  <si>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</si>
  <si>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</si>
  <si>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</si>
  <si>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</si>
  <si>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</si>
  <si>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</si>
  <si>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</si>
  <si>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</si>
  <si>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</si>
  <si>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</si>
  <si>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</si>
  <si>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</si>
  <si>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</si>
  <si>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</si>
  <si>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</si>
  <si>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</si>
  <si>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</si>
  <si>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</si>
  <si>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</si>
  <si>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</si>
  <si>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</si>
  <si>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</si>
  <si>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</si>
  <si>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</si>
  <si>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</si>
  <si>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</si>
  <si>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</si>
  <si>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</si>
  <si>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</si>
  <si>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</si>
  <si>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</si>
  <si>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</si>
  <si>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</si>
  <si>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</si>
  <si>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</si>
  <si>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</si>
  <si>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</si>
  <si>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</si>
  <si>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</si>
  <si>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</si>
  <si>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</si>
  <si>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</si>
  <si>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</si>
  <si>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</si>
  <si>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</si>
  <si>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</si>
  <si>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</si>
  <si>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</si>
  <si>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</si>
  <si>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</si>
  <si>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</si>
  <si>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</si>
  <si>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</si>
  <si>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</si>
  <si>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</si>
  <si>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</si>
  <si>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</si>
  <si>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</si>
  <si>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</si>
  <si>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</si>
  <si>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</si>
  <si>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</si>
  <si>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</si>
  <si>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</si>
  <si>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</si>
  <si>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</si>
  <si>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</si>
  <si>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</si>
  <si>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</si>
  <si>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</si>
  <si>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</si>
  <si>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</si>
  <si>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</si>
  <si>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</si>
  <si>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</si>
  <si>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</si>
  <si>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</si>
  <si>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</si>
  <si>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</si>
  <si>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</si>
  <si>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</si>
  <si>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</si>
  <si>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</si>
  <si>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</si>
  <si>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</si>
  <si>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</si>
  <si>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</si>
  <si>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</si>
  <si>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</si>
  <si>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</si>
  <si>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</si>
  <si>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</si>
  <si>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</si>
  <si>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</si>
  <si>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</si>
  <si>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</si>
  <si>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</si>
  <si>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</si>
  <si>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</si>
  <si>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</si>
  <si>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</si>
  <si>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</si>
  <si>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</si>
  <si>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</si>
  <si>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</si>
  <si>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</si>
  <si>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</si>
  <si>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</si>
  <si>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</si>
  <si>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</si>
  <si>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</si>
  <si>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</si>
  <si>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</si>
  <si>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</si>
  <si>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</si>
  <si>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</si>
  <si>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</si>
  <si>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</si>
  <si>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</si>
  <si>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</si>
  <si>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</si>
  <si>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</si>
  <si>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</si>
  <si>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</si>
  <si>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</si>
  <si>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</si>
  <si>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</si>
  <si>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</si>
  <si>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</si>
  <si>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</si>
  <si>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</si>
  <si>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</si>
  <si>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</si>
  <si>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</si>
  <si>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</si>
  <si>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</si>
  <si>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</si>
  <si>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</si>
  <si>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</si>
  <si>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</si>
  <si>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</si>
  <si>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</si>
  <si>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</si>
  <si>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</si>
  <si>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</si>
  <si>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</si>
  <si>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</si>
  <si>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</si>
  <si>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</si>
  <si>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</si>
  <si>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</si>
  <si>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</si>
  <si>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</si>
  <si>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</si>
  <si>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</si>
  <si>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</si>
  <si>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</si>
  <si>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</si>
  <si>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</si>
  <si>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</si>
  <si>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</si>
  <si>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</si>
  <si>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</si>
  <si>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</si>
  <si>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</si>
  <si>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</si>
  <si>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</si>
  <si>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</si>
  <si>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</si>
  <si>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</si>
  <si>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</si>
  <si>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</si>
  <si>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</si>
  <si>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</si>
  <si>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</si>
  <si>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</si>
  <si>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</si>
  <si>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</si>
  <si>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</si>
  <si>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</si>
  <si>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</si>
  <si>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</si>
  <si>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</si>
  <si>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</si>
  <si>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</si>
  <si>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</si>
  <si>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</si>
  <si>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</si>
  <si>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</si>
  <si>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</si>
  <si>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</si>
  <si>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</si>
  <si>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</si>
  <si>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</si>
  <si>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</si>
  <si>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</si>
  <si>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</si>
  <si>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</si>
  <si>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</si>
  <si>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</si>
  <si>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</si>
  <si>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</si>
  <si>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</si>
  <si>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</si>
  <si>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</si>
  <si>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</si>
  <si>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</si>
  <si>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</si>
  <si>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</si>
  <si>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</si>
  <si>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</si>
  <si>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</si>
  <si>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</si>
  <si>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</si>
  <si>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</si>
  <si>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</si>
  <si>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</si>
  <si>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</si>
  <si>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</si>
  <si>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</si>
  <si>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</si>
  <si>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</si>
  <si>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</si>
  <si>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</si>
  <si>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</si>
  <si>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</si>
  <si>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</si>
  <si>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</si>
  <si>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</si>
  <si>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</si>
  <si>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</si>
  <si>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</si>
  <si>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</si>
  <si>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</si>
  <si>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</si>
  <si>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</si>
  <si>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</si>
  <si>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</si>
  <si>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</si>
  <si>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</si>
  <si>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</si>
  <si>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</si>
  <si>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</si>
  <si>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</si>
  <si>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</si>
  <si>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</si>
  <si>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</si>
  <si>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</si>
  <si>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</si>
  <si>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</si>
  <si>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</si>
  <si>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</si>
  <si>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</si>
  <si>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</si>
  <si>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</si>
  <si>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</si>
  <si>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</si>
  <si>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</si>
  <si>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</si>
  <si>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</si>
  <si>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</si>
  <si>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</si>
  <si>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</si>
  <si>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</si>
  <si>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</si>
  <si>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</si>
  <si>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</si>
  <si>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</si>
  <si>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</si>
  <si>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</si>
  <si>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</si>
  <si>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</si>
  <si>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</si>
  <si>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</si>
  <si>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</si>
  <si>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</si>
  <si>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</si>
  <si>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</si>
  <si>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</si>
  <si>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</si>
  <si>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</si>
  <si>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</si>
  <si>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</si>
  <si>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</si>
  <si>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</si>
  <si>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</si>
  <si>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</si>
  <si>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</si>
  <si>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</si>
  <si>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</si>
  <si>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</si>
  <si>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</si>
  <si>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</si>
  <si>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</si>
  <si>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</si>
  <si>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</si>
  <si>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</si>
  <si>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</si>
  <si>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</si>
  <si>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</si>
  <si>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</si>
  <si>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</si>
  <si>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</si>
  <si>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</si>
  <si>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</si>
  <si>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</si>
  <si>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</si>
  <si>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</si>
  <si>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</si>
  <si>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</si>
  <si>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</si>
  <si>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</si>
  <si>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</si>
  <si>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</si>
  <si>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</si>
  <si>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</si>
  <si>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</si>
  <si>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</si>
  <si>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</si>
  <si>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</si>
  <si>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</si>
  <si>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</si>
  <si>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</si>
  <si>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</si>
  <si>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</si>
  <si>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</si>
  <si>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</si>
  <si>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</si>
  <si>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</si>
  <si>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</si>
  <si>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</si>
  <si>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</si>
  <si>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</si>
  <si>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</si>
  <si>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</si>
  <si>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</si>
  <si>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</si>
  <si>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</si>
  <si>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</si>
  <si>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14:00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</si>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</sst>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Q1" activePane="topRight" state="frozen"/>
      <selection pane="topRight" activeCell="BB222" sqref="BB2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1493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1494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1495</v>
      </c>
      <c r="BK211" s="20" t="s">
        <v>1496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1497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1498</v>
      </c>
      <c r="N212" s="141" t="s">
        <v>1499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1500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1501</v>
      </c>
      <c r="BK213" s="18" t="s">
        <v>1501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1494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14"/>
      <c r="BD215" s="14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1502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1503</v>
      </c>
      <c r="BK216" s="18" t="s">
        <v>1503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1504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1494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1505</v>
      </c>
      <c r="BK218" s="19" t="s">
        <v>1506</v>
      </c>
      <c r="BL218" s="17"/>
      <c r="BM218" s="144" t="s">
        <v>545</v>
      </c>
      <c r="BN218" s="144" t="s">
        <v>569</v>
      </c>
      <c r="BO218" s="144" t="s">
        <v>569</v>
      </c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1494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1505</v>
      </c>
      <c r="BK219" s="19" t="s">
        <v>1506</v>
      </c>
      <c r="BL219" s="17"/>
      <c r="BM219" s="144" t="s">
        <v>545</v>
      </c>
      <c r="BN219" s="144" t="s">
        <v>569</v>
      </c>
      <c r="BO219" s="144" t="s">
        <v>569</v>
      </c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1507</v>
      </c>
      <c r="W221" s="117" t="s">
        <v>1494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1508</v>
      </c>
      <c r="BK221" s="19" t="s">
        <v>1509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1510</v>
      </c>
      <c r="W222" s="117" t="s">
        <v>1511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1512</v>
      </c>
      <c r="BK222" s="18" t="s">
        <v>1512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1513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1514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1515</v>
      </c>
      <c r="N223" s="141" t="s">
        <v>1516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1517</v>
      </c>
      <c r="W223" s="117" t="s">
        <v>1518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1519</v>
      </c>
      <c r="AN223" s="117" t="s">
        <v>1520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1521</v>
      </c>
      <c r="BK223" s="19" t="s">
        <v>1522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1523</v>
      </c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1524</v>
      </c>
      <c r="BK224" s="18" t="s">
        <v>1525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1526</v>
      </c>
      <c r="W225" s="117" t="s">
        <v>1527</v>
      </c>
      <c r="X225" s="116" t="s">
        <v>519</v>
      </c>
      <c r="Y225" s="143" t="s">
        <v>522</v>
      </c>
      <c r="Z225" s="116" t="s">
        <v>520</v>
      </c>
      <c r="AA225" s="117" t="s">
        <v>1528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1529</v>
      </c>
      <c r="BK225" s="18" t="s">
        <v>1530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1531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1532</v>
      </c>
      <c r="BK226" s="18" t="s">
        <v>1533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1534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0.58333333333333337</v>
      </c>
      <c r="AU227" s="166"/>
      <c r="AV227" s="166"/>
      <c r="AW227" s="15"/>
      <c r="AX227" s="15"/>
      <c r="AY227" s="12">
        <f t="shared" si="57"/>
        <v>0.18194444444444446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1535</v>
      </c>
      <c r="BK227" s="19" t="s">
        <v>1536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1537</v>
      </c>
      <c r="BQ227" s="13" t="str">
        <f t="shared" si="58"/>
        <v>Produção</v>
      </c>
      <c r="BR227" s="21">
        <f t="shared" si="59"/>
        <v>4.3666666666666671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215 BK200:BK207 BK212 BK209 BK223 BK227:BK844 BK217:BK2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1538</v>
      </c>
      <c r="D5" s="291"/>
      <c r="E5" s="291"/>
      <c r="F5" s="291"/>
      <c r="G5" s="291"/>
      <c r="H5" s="291"/>
      <c r="I5" s="291"/>
      <c r="J5" s="292"/>
      <c r="K5" s="293" t="s">
        <v>1539</v>
      </c>
      <c r="L5" s="294"/>
      <c r="M5" s="294"/>
      <c r="N5" s="294"/>
      <c r="O5" s="295" t="s">
        <v>1540</v>
      </c>
      <c r="P5" s="296"/>
    </row>
    <row r="6" spans="1:16" s="81" customFormat="1" ht="15" customHeight="1">
      <c r="A6" s="73" t="s">
        <v>1541</v>
      </c>
      <c r="B6" s="82" t="s">
        <v>1542</v>
      </c>
      <c r="C6" s="83" t="s">
        <v>1062</v>
      </c>
      <c r="D6" s="84" t="s">
        <v>1063</v>
      </c>
      <c r="E6" s="83" t="s">
        <v>1543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1544</v>
      </c>
      <c r="M6" s="87" t="s">
        <v>708</v>
      </c>
      <c r="N6" s="88" t="s">
        <v>1057</v>
      </c>
      <c r="O6" s="204" t="s">
        <v>1100</v>
      </c>
      <c r="P6" s="149" t="s">
        <v>1545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0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0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ZRX-ZSK</v>
      </c>
      <c r="M219" s="90">
        <f>IF(SP_NORTE!AP223="","*",SP_NORTE!AP223)</f>
        <v>132</v>
      </c>
      <c r="N219" s="90" t="str">
        <f>IF(SP_NORTE!AM223="","*",SP_NORTE!AM223)</f>
        <v>ZRX-ZSK</v>
      </c>
      <c r="O219" s="122">
        <f>IF(SP_NORTE!BH223="","*",SP_NORTE!BH223)</f>
        <v>2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11:42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11:42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ZLI</v>
      </c>
      <c r="M223" s="90">
        <f>IF(SP_NORTE!AP227="","*",SP_NORTE!AP227)</f>
        <v>105.6</v>
      </c>
      <c r="N223" s="90" t="str">
        <f>IF(SP_NORTE!AM227="","*",SP_NORTE!AM227)</f>
        <v>ZLI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1546</v>
      </c>
      <c r="V1" s="302"/>
      <c r="W1" s="302"/>
    </row>
    <row r="2" spans="1:23" s="91" customFormat="1">
      <c r="A2" s="94" t="s">
        <v>1547</v>
      </c>
      <c r="B2" s="94" t="s">
        <v>1542</v>
      </c>
      <c r="C2" s="94" t="s">
        <v>508</v>
      </c>
      <c r="D2" s="95" t="s">
        <v>1062</v>
      </c>
      <c r="E2" s="95" t="s">
        <v>1063</v>
      </c>
      <c r="F2" s="95" t="s">
        <v>1541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1548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1549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1550</v>
      </c>
      <c r="C2" s="134" t="s">
        <v>1047</v>
      </c>
      <c r="D2" s="83" t="s">
        <v>1049</v>
      </c>
      <c r="E2" s="83" t="s">
        <v>1551</v>
      </c>
      <c r="F2" s="111" t="s">
        <v>1552</v>
      </c>
      <c r="G2" s="83" t="s">
        <v>1553</v>
      </c>
      <c r="H2" s="83" t="s">
        <v>1554</v>
      </c>
      <c r="I2" s="83" t="s">
        <v>1555</v>
      </c>
      <c r="J2" s="83" t="s">
        <v>1556</v>
      </c>
      <c r="K2" s="85" t="s">
        <v>1557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2025-11-13T13:56:46Z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