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54" documentId="8_{B6337239-1A00-434D-AAD0-422EA1FEB5AE}" xr6:coauthVersionLast="47" xr6:coauthVersionMax="47" xr10:uidLastSave="{427AF85C-9259-44D6-8A48-8B4FBB0AD10E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<sst xmlns="http://schemas.openxmlformats.org/spreadsheetml/2006/main" count="10606" uniqueCount="2091">
  <si>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</si>
  <si>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</si>
  <si>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</si>
  <si>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</si>
  <si>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</si>
  <si>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</si>
  <si>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</si>
  <si>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</si>
  <si>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</si>
  <si>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</si>
  <si>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</si>
  <si>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</si>
  <si>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</si>
  <si>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</si>
  <si>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</si>
  <si>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</si>
  <si>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</si>
  <si>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</si>
  <si>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</si>
  <si>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</si>
  <si>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</si>
  <si>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</si>
  <si>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</si>
  <si>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</si>
  <si>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</si>
  <si>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</si>
  <si>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</si>
  <si>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</si>
  <si>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</si>
  <si>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</si>
  <si>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</si>
  <si>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</si>
  <si>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</si>
  <si>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</si>
  <si>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</si>
  <si>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</si>
  <si>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</si>
  <si>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</si>
  <si>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</si>
  <si>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</si>
  <si>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</si>
  <si>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</si>
  <si>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</si>
  <si>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</si>
  <si>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</si>
  <si>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</si>
  <si>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</si>
  <si>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</si>
  <si>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</si>
  <si>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</si>
  <si>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</si>
  <si>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</si>
  <si>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</si>
  <si>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</si>
  <si>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</si>
  <si>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</si>
  <si>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</si>
  <si>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</si>
  <si>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</si>
  <si>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</si>
  <si>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</si>
  <si>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</si>
  <si>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</si>
  <si>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</si>
  <si>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</si>
  <si>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</si>
  <si>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</si>
  <si>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</si>
  <si>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</si>
  <si>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</si>
  <si>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</si>
  <si>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</si>
  <si>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</si>
  <si>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</si>
  <si>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</si>
  <si>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</si>
  <si>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</si>
  <si>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</si>
  <si>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</si>
  <si>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</si>
  <si>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</si>
  <si>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</si>
  <si>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</si>
  <si>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</si>
  <si>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</si>
  <si>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</si>
  <si>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</si>
  <si>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</si>
  <si>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</si>
  <si>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</si>
  <si>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</si>
  <si>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</si>
  <si>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</si>
  <si>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</si>
  <si>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</si>
  <si>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</si>
  <si>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</si>
  <si>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</si>
  <si>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</si>
  <si>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</si>
  <si>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</si>
  <si>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</si>
  <si>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</si>
  <si>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</si>
  <si>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</si>
  <si>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</si>
  <si>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</si>
  <si>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</si>
  <si>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</si>
  <si>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</si>
  <si>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</si>
  <si>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</si>
  <si>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</si>
  <si>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</si>
  <si>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</si>
  <si>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</si>
  <si>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</si>
  <si>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</si>
  <si>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</si>
  <si>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</si>
  <si>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</si>
  <si>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</si>
  <si>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</si>
  <si>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</si>
  <si>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</si>
  <si>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</si>
  <si>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</si>
  <si>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</si>
  <si>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</si>
  <si>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</si>
  <si>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</si>
  <si>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</si>
  <si>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</si>
  <si>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</si>
  <si>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</si>
  <si>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</si>
  <si>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</si>
  <si>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</si>
  <si>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</si>
  <si>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</si>
  <si>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</si>
  <si>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</si>
  <si>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</si>
  <si>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</si>
  <si>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</si>
  <si>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</si>
  <si>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</si>
  <si>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</si>
  <si>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</si>
  <si>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</si>
  <si>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</si>
  <si>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</si>
  <si>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</si>
  <si>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</si>
  <si>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</si>
  <si>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</si>
  <si>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</si>
  <si>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</si>
  <si>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</si>
  <si>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</si>
  <si>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</si>
  <si>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</si>
  <si>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</si>
  <si>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</si>
  <si>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</si>
  <si>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</si>
  <si>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</si>
  <si>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</si>
  <si>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</si>
  <si>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</si>
  <si>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</si>
  <si>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</si>
  <si>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</si>
  <si>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</si>
  <si>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</si>
  <si>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</si>
  <si>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</si>
  <si>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</si>
  <si>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</si>
  <si>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</si>
  <si>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</si>
  <si>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</si>
  <si>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</si>
  <si>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</si>
  <si>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</si>
  <si>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</si>
  <si>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</si>
  <si>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</si>
  <si>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</si>
  <si>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</si>
  <si>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</si>
  <si>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</si>
  <si>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</si>
  <si>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</si>
  <si>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</si>
  <si>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</si>
  <si>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</si>
  <si>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</si>
  <si>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</si>
  <si>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</si>
  <si>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</si>
  <si>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</si>
  <si>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</si>
  <si>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</si>
  <si>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</si>
  <si>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</si>
  <si>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</si>
  <si>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</si>
  <si>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</si>
  <si>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</si>
  <si>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</si>
  <si>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</si>
  <si>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</si>
  <si>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</si>
  <si>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</si>
  <si>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</si>
  <si>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</si>
  <si>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</si>
  <si>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</si>
  <si>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</si>
  <si>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</si>
  <si>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</si>
  <si>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</si>
  <si>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</si>
  <si>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</si>
  <si>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</si>
  <si>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</si>
  <si>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</si>
  <si>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</si>
  <si>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</si>
  <si>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</si>
  <si>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</si>
  <si>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</si>
  <si>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</si>
  <si>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</si>
  <si>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</si>
  <si>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</si>
  <si>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</si>
  <si>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</si>
  <si>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</si>
  <si>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</si>
  <si>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</si>
  <si>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</si>
  <si>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</si>
  <si>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</si>
  <si>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</si>
  <si>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</si>
  <si>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</si>
  <si>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</si>
  <si>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</si>
  <si>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</si>
  <si>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</si>
  <si>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</si>
  <si>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</si>
  <si>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</si>
  <si>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</si>
  <si>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</si>
  <si>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</si>
  <si>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</si>
  <si>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</si>
  <si>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</si>
  <si>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</si>
  <si>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</si>
  <si>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</si>
  <si>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</si>
  <si>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</si>
  <si>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</si>
  <si>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</si>
  <si>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</si>
  <si>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</si>
  <si>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</si>
  <si>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</si>
  <si>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</si>
  <si>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</si>
  <si>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</si>
  <si>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</si>
  <si>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</si>
  <si>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</si>
  <si>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</si>
  <si>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</si>
  <si>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</si>
  <si>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</si>
  <si>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</si>
  <si>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</si>
  <si>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</si>
  <si>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</si>
  <si>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</si>
  <si>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</si>
  <si>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</si>
  <si>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</si>
  <si>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</si>
  <si>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</si>
  <si>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</si>
  <si>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</si>
  <si>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</si>
  <si>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</si>
  <si>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</si>
  <si>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</si>
  <si>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</si>
  <si>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</si>
  <si>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</si>
  <si>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</si>
  <si>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</si>
  <si>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</si>
  <si>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</si>
  <si>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</si>
  <si>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</si>
  <si>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</si>
  <si>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</si>
  <si>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</si>
  <si>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</si>
  <si>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</si>
  <si>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</si>
  <si>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</si>
  <si>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</si>
  <si>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</si>
  <si>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</si>
  <si>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</si>
  <si>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</si>
  <si>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</si>
  <si>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</si>
  <si>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</si>
  <si>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</si>
  <si>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</si>
  <si>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</si>
  <si>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</si>
  <si>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</si>
  <si>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</si>
  <si>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</si>
  <si>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</si>
  <si>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</si>
  <si>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</si>
  <si>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</si>
  <si>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</si>
  <si>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</si>
  <si>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</si>
  <si>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</si>
  <si>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</si>
  <si>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</si>
  <si>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</si>
  <si>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</si>
  <si>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</si>
  <si>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</si>
  <si>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</si>
  <si>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</si>
  <si>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</si>
  <si>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</si>
  <si>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</si>
  <si>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</si>
  <si>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</si>
  <si>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</si>
  <si>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</si>
  <si>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</si>
  <si>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</si>
  <si>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</si>
  <si>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</si>
  <si>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</si>
  <si>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</si>
  <si>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</si>
  <si>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</si>
  <si>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</si>
  <si>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</si>
  <si>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</si>
  <si>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</si>
  <si>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</si>
  <si>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</si>
  <si>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</si>
  <si>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</si>
  <si>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</si>
  <si>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</si>
  <si>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</si>
  <si>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</si>
  <si>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</si>
  <si>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</si>
  <si>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</si>
  <si>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</si>
  <si>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</si>
  <si>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</si>
  <si>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</si>
  <si>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</si>
  <si>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</si>
  <si>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</si>
  <si>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</si>
  <si>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</si>
  <si>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</si>
  <si>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</si>
  <si>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</si>
  <si>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</si>
  <si>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</si>
  <si>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</si>
  <si>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</si>
  <si>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</si>
  <si>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</si>
  <si>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</si>
  <si>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</si>
  <si>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</si>
  <si>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</si>
  <si>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</si>
  <si>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</si>
  <si>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</si>
  <si>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</si>
  <si>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</si>
  <si>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</si>
  <si>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</si>
  <si>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</si>
  <si>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</si>
  <si>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</si>
  <si>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</si>
  <si>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</si>
  <si>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</si>
  <si>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</si>
  <si>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</si>
  <si>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</si>
  <si>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</si>
  <si>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</si>
  <si>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</si>
  <si>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</si>
  <si>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</si>
  <si>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</si>
  <si>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</si>
  <si>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</si>
  <si>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</si>
  <si>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</si>
  <si>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</si>
  <si>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</si>
  <si>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</si>
  <si>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</si>
  <si>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</si>
  <si>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</si>
  <si>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</si>
  <si>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</si>
  <si>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</si>
  <si>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</si>
  <si>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</si>
  <si>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</si>
  <si>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</si>
  <si>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</si>
  <si>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</si>
  <si>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</si>
  <si>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</si>
  <si>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</si>
  <si>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</si>
  <si>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</si>
  <si>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</si>
  <si>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</si>
  <si>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</si>
  <si>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</si>
  <si>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</si>
  <si>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</si>
  <si>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</si>
  <si>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</si>
  <si>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</si>
  <si>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</si>
  <si>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</si>
  <si>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</si>
  <si>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</si>
  <si>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</si>
  <si>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</si>
  <si>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</si>
  <si>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</si>
  <si>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</si>
  <si>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</si>
  <si>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</si>
  <si>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</si>
  <si>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</si>
  <si>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</si>
  <si>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</si>
  <si>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</si>
  <si>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</si>
  <si>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</si>
  <si>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</si>
  <si>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</si>
  <si>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</si>
  <si>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</si>
  <si>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</si>
  <si>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</si>
  <si>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</si>
  <si>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</si>
  <si>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</si>
  <si>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</si>
  <si>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</si>
  <si>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</si>
  <si>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</si>
  <si>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</si>
  <si>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</si>
  <si>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</si>
  <si>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</si>
  <si>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</si>
  <si>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</si>
  <si>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</si>
  <si>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</si>
  <si>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</si>
  <si>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</si>
  <si>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</si>
  <si>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</si>
  <si>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</si>
  <si>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</si>
  <si>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</si>
  <si>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</si>
  <si>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</si>
  <si>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</si>
  <si>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</si>
  <si>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</si>
  <si>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</si>
  <si>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</si>
  <si>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</si>
  <si>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</si>
  <si>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</si>
  <si>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</si>
  <si>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</si>
  <si>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</si>
  <si>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</si>
  <si>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</si>
  <si>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</si>
  <si>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</si>
  <si>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</si>
  <si>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</si>
  <si>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</si>
  <si>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</si>
  <si>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</si>
  <si>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</si>
  <si>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</si>
  <si>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</si>
  <si>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</si>
  <si>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</si>
  <si>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</si>
  <si>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</si>
  <si>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</si>
  <si>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</si>
  <si>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</si>
  <si>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</si>
  <si>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</si>
  <si>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</si>
  <si>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</si>
  <si>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</si>
  <si>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</si>
  <si>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</si>
  <si>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</si>
  <si>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</si>
  <si>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</si>
  <si>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</si>
  <si>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</si>
  <si>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</si>
  <si>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</si>
  <si>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</si>
  <si>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</si>
  <si>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</si>
  <si>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</si>
  <si>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</si>
  <si>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</si>
  <si>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</si>
  <si>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</si>
  <si>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</si>
  <si>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</si>
  <si>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</si>
  <si>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</si>
  <si>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</si>
  <si>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</si>
  <si>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</si>
  <si>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</si>
  <si>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</si>
  <si>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</si>
  <si>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</si>
  <si>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</si>
  <si>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</si>
  <si>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</si>
  <si>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</si>
  <si>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</si>
  <si>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</si>
  <si>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</si>
  <si>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</si>
  <si>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</si>
  <si>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</si>
  <si>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</si>
  <si>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</si>
  <si>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</si>
  <si>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</si>
  <si>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</si>
  <si>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</si>
  <si>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</si>
  <si>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</si>
  <si>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</si>
  <si>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</si>
  <si>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</si>
  <si>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</si>
  <si>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</si>
  <si>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</si>
  <si>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</si>
  <si>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</si>
  <si>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</si>
  <si>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</si>
  <si>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</si>
  <si>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</si>
  <si>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</si>
  <si>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</si>
  <si>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</si>
  <si>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</si>
  <si>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</si>
  <si>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</si>
  <si>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</si>
  <si>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</si>
  <si>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</si>
  <si>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</si>
  <si>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</si>
  <si>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</si>
  <si>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</si>
  <si>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</si>
  <si>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</si>
  <si>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</si>
  <si>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</si>
  <si>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</si>
  <si>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</si>
  <si>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</si>
  <si>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</si>
  <si>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</si>
  <si>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</si>
  <si>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</si>
  <si>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</si>
  <si>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</si>
  <si>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</si>
  <si>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</si>
  <si>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</si>
  <si>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</si>
  <si>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</si>
  <si>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</si>
  <si>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</si>
  <si>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</si>
  <si>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</si>
  <si>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</si>
  <si>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</si>
  <si>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</si>
  <si>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</si>
  <si>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</si>
  <si>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</si>
  <si>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</si>
  <si>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</si>
  <si>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</si>
  <si>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</si>
  <si>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</si>
  <si>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</si>
  <si>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</si>
  <si>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</si>
  <si>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</si>
  <si>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</si>
  <si>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</si>
  <si>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</si>
  <si>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</si>
  <si>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</si>
  <si>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</si>
  <si>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</si>
  <si>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</si>
  <si>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</si>
  <si>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</si>
  <si>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</si>
  <si>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</si>
  <si>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</si>
  <si>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</si>
  <si>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</si>
  <si>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</si>
  <si>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</si>
  <si>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</si>
  <si>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</si>
  <si>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</si>
  <si>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</si>
  <si>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</si>
  <si>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</si>
  <si>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</si>
  <si>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</si>
  <si>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</si>
  <si>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</si>
  <si>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</si>
  <si>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</si>
  <si>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</si>
  <si>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</si>
  <si>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</si>
  <si>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</si>
  <si>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</si>
  <si>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</si>
  <si>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</si>
  <si>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</si>
  <si>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</si>
  <si>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</si>
  <si>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</si>
  <si>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</si>
  <si>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</si>
  <si>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</si>
  <si>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</si>
  <si>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</si>
  <si>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</si>
  <si>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</si>
  <si>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</si>
  <si>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</si>
  <si>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</si>
  <si>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</si>
  <si>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</si>
  <si>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</si>
  <si>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</si>
  <si>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</si>
  <si>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</si>
  <si>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</si>
  <si>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</si>
  <si>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</si>
  <si>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</si>
  <si>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</si>
  <si>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</si>
  <si>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</si>
  <si>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</si>
  <si>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</si>
  <si>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</si>
  <si>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</si>
  <si>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</si>
  <si>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</si>
  <si>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</si>
  <si>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</si>
  <si>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</si>
  <si>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</si>
  <si>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</si>
  <si>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</si>
  <si>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</si>
  <si>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</si>
  <si>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</si>
  <si>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</si>
  <si>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</si>
  <si>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</si>
  <si>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</si>
  <si>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</si>
  <si>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</si>
  <si>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</si>
  <si>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</si>
  <si>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</si>
  <si>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</si>
  <si>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</si>
  <si>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</si>
  <si>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</si>
  <si>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</si>
  <si>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</si>
  <si>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</si>
  <si>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</si>
  <si>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</si>
  <si>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</si>
  <si>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</si>
  <si>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</si>
  <si>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</si>
  <si>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</si>
  <si>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</si>
  <si>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</si>
  <si>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</si>
  <si>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</si>
  <si>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</si>
  <si>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</si>
  <si>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</si>
  <si>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</si>
  <si>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</si>
  <si>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</si>
  <si>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</si>
  <si>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</si>
  <si>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</si>
  <si>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</si>
  <si>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</si>
  <si>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</si>
  <si>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</si>
  <si>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</si>
  <si>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</si>
  <si>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</si>
  <si>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</si>
  <si>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</si>
  <si>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</si>
  <si>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</si>
  <si>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</si>
  <si>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</si>
  <si>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</si>
  <si>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</si>
  <si>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</si>
  <si>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</si>
  <si>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</si>
  <si>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</si>
  <si>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</si>
  <si>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</si>
  <si>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</si>
  <si>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</si>
  <si>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</si>
  <si>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</si>
  <si>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</si>
  <si>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</si>
  <si>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</si>
  <si>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</si>
  <si>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</si>
  <si>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</si>
  <si>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</si>
  <si>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</si>
  <si>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</si>
  <si>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</si>
  <si>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</si>
  <si>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</si>
  <si>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</si>
  <si>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</si>
  <si>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</si>
  <si>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</si>
  <si>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</si>
  <si>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</si>
  <si>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</si>
  <si>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</si>
  <si>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</si>
  <si>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</si>
  <si>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</si>
  <si>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</si>
  <si>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</si>
  <si>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</si>
  <si>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</si>
  <si>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</si>
  <si>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</si>
  <si>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</si>
  <si>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</si>
  <si>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</si>
  <si>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</si>
  <si>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</si>
  <si>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</si>
  <si>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</si>
  <si>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</si>
  <si>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</si>
  <si>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</si>
  <si>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</si>
  <si>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</si>
  <si>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</si>
  <si>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</si>
  <si>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</si>
  <si>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</si>
  <si>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</si>
  <si>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</si>
  <si>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</si>
  <si>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</si>
  <si>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</si>
  <si>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</si>
  <si>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</si>
  <si>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</si>
  <si>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</si>
  <si>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</si>
  <si>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</si>
  <si>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</si>
  <si>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</si>
  <si>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</si>
  <si>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</si>
  <si>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</si>
  <si>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</si>
  <si>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</si>
  <si>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</si>
  <si>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</si>
  <si>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</si>
  <si>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</si>
  <si>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</si>
  <si>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</si>
  <si>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</si>
  <si>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</si>
  <si>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</si>
  <si>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</si>
  <si>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</si>
  <si>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</si>
  <si>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</si>
  <si>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</si>
  <si>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</si>
  <si>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</si>
  <si>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</si>
  <si>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</si>
  <si>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</si>
  <si>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</si>
  <si>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</si>
  <si>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</si>
  <si>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</si>
  <si>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</si>
  <si>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</si>
  <si>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</si>
  <si>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</si>
  <si>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</si>
  <si>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</si>
  <si>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</si>
  <si>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</si>
  <si>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</si>
  <si>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</si>
  <si>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</si>
  <si>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</si>
  <si>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</si>
  <si>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</si>
  <si>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</si>
  <si>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</si>
  <si>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</si>
  <si>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</si>
  <si>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</si>
  <si>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</si>
  <si>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</si>
  <si>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</si>
  <si>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</si>
  <si>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</si>
  <si>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</si>
  <si>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</si>
  <si>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</si>
  <si>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</si>
  <si>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</si>
  <si>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</si>
  <si>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</si>
  <si>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</si>
  <si>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</si>
  <si>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</si>
  <si>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</si>
  <si>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</si>
  <si>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</si>
  <si>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</si>
  <si>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</si>
  <si>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</si>
  <si>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</si>
  <si>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</si>
  <si>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</si>
  <si>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</si>
  <si>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</si>
  <si>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</si>
  <si>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</si>
  <si>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</si>
  <si>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</si>
  <si>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</si>
  <si>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</si>
  <si>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</si>
  <si>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</si>
  <si>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</si>
  <si>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</si>
  <si>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</si>
  <si>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</si>
  <si>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</si>
  <si>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</si>
  <si>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</si>
  <si>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</si>
  <si>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</si>
  <si>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</si>
  <si>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</si>
  <si>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</si>
  <si>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</si>
  <si>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</si>
  <si>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</si>
  <si>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</si>
  <si>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</si>
  <si>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</si>
  <si>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</si>
  <si>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</si>
  <si>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</si>
  <si>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</si>
  <si>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</si>
  <si>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</si>
  <si>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</si>
  <si>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</si>
  <si>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</si>
  <si>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</si>
  <si>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</si>
  <si>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</si>
  <si>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</si>
  <si>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</si>
  <si>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</si>
  <si>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</si>
  <si>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</si>
  <si>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</si>
  <si>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</si>
  <si>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</si>
  <si>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</si>
  <si>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</si>
  <si>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</si>
  <si>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</si>
  <si>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</si>
  <si>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</si>
  <si>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</si>
  <si>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</si>
  <si>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</si>
  <si>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</si>
  <si>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</si>
  <si>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</si>
  <si>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</si>
  <si>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</si>
  <si>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</si>
  <si>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</si>
  <si>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</si>
  <si>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</si>
  <si>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</si>
  <si>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</si>
  <si>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</si>
  <si>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</si>
  <si>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</si>
  <si>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</si>
  <si>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</si>
  <si>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</si>
  <si>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</si>
  <si>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</si>
  <si>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</si>
  <si>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</si>
  <si>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</si>
  <si>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</si>
  <si>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</si>
  <si>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</si>
  <si>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</si>
  <si>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</si>
  <si>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</si>
  <si>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</si>
  <si>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</si>
  <si>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</si>
  <si>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</si>
  <si>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</si>
  <si>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</si>
  <si>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</si>
  <si>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</si>
  <si>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</si>
  <si>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</si>
  <si>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</si>
  <si>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</si>
  <si>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</si>
  <si>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</si>
  <si>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</si>
  <si>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</si>
  <si>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</si>
  <si>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</si>
  <si>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</si>
  <si>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</si>
  <si>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</si>
  <si>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</si>
  <si>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</si>
  <si>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</si>
  <si>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</si>
  <si>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</si>
  <si>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</si>
  <si>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</si>
  <si>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</si>
  <si>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</si>
  <si>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</si>
  <si>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</si>
  <si>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</si>
  <si>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</si>
  <si>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</si>
  <si>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</si>
  <si>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</si>
  <si>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</si>
  <si>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</si>
  <si>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</si>
  <si>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</si>
  <si>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</si>
  <si>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</si>
  <si>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</si>
  <si>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</si>
  <si>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</si>
  <si>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</si>
  <si>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</si>
  <si>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</si>
  <si>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</si>
  <si>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</si>
  <si>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</si>
  <si>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</si>
  <si>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</si>
  <si>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</si>
  <si>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</si>
  <si>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</si>
  <si>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</si>
  <si>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</si>
  <si>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</si>
  <si>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</si>
  <si>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</si>
  <si>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</si>
  <si>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</si>
  <si>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</si>
  <si>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</si>
  <si>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</si>
  <si>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</si>
  <si>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</si>
  <si>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</si>
  <si>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</si>
  <si>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</si>
  <si>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</si>
  <si>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</si>
  <si>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</si>
  <si>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</si>
  <si>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</si>
  <si>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</si>
  <si>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</si>
  <si>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</si>
  <si>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</si>
  <si>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</si>
  <si>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</si>
  <si>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</si>
  <si>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</si>
  <si>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</si>
  <si>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</si>
  <si>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</si>
  <si>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</si>
  <si>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</si>
  <si>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</si>
  <si>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</si>
  <si>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</si>
  <si>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</si>
  <si>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</si>
  <si>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</si>
  <si>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</si>
  <si>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</si>
  <si>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</si>
  <si>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</si>
  <si>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</si>
  <si>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</si>
  <si>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</si>
  <si>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</si>
  <si>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</si>
  <si>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</si>
  <si>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</si>
  <si>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</si>
  <si>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</si>
  <si>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</si>
  <si>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</si>
  <si>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</si>
  <si>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</si>
  <si>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</si>
  <si>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</si>
  <si>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</si>
  <si>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</si>
  <si>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</si>
  <si>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</si>
  <si>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</si>
  <si>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</si>
  <si>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</si>
  <si>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</si>
  <si>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</si>
  <si>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</si>
  <si>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</si>
  <si>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</si>
  <si>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</si>
  <si>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</si>
  <si>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</si>
  <si>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</si>
  <si>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</si>
  <si>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</si>
  <si>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</si>
  <si>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</si>
  <si>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</si>
  <si>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</si>
  <si>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</si>
  <si>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</si>
  <si>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</si>
  <si>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</si>
  <si>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</si>
  <si>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</si>
  <si>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</si>
  <si>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</si>
  <si>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</si>
  <si>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</si>
  <si>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</si>
  <si>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</si>
  <si>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</si>
  <si>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</si>
  <si>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</si>
  <si>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</si>
  <si>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</si>
  <si>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</si>
  <si>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</si>
  <si>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</si>
  <si>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</si>
  <si>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</si>
  <si>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</si>
  <si>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</si>
  <si>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</si>
  <si>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</si>
  <si>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</si>
  <si>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</si>
  <si>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</si>
  <si>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</si>
  <si>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</si>
  <si>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</si>
  <si>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</si>
  <si>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</si>
  <si>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</si>
  <si>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</si>
  <si>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</si>
  <si>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</si>
  <si>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</si>
  <si>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</si>
  <si>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</si>
  <si>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</si>
  <si>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</si>
  <si>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</si>
  <si>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</si>
  <si>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</si>
  <si>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</si>
  <si>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</si>
  <si>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</si>
  <si>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</si>
  <si>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</si>
  <si>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</si>
  <si>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</si>
  <si>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</si>
  <si>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</si>
  <si>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</si>
  <si>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</si>
  <si>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</si>
  <si>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</si>
  <si>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</si>
  <si>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</si>
  <si>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</si>
  <si>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</si>
  <si>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</si>
  <si>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</si>
  <si>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</si>
  <si>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</si>
  <si>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</si>
  <si>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</si>
  <si>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</si>
  <si>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</si>
  <si>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</si>
  <si>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</si>
  <si>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</si>
  <si>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</si>
  <si>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</si>
  <si>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</si>
  <si>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</si>
  <si>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</si>
  <si>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</si>
  <si>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</si>
  <si>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</si>
  <si>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</si>
  <si>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</si>
  <si>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</si>
  <si>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</si>
  <si>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</si>
  <si>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</si>
  <si>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</si>
  <si>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</si>
  <si>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</si>
  <si>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</si>
  <si>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</si>
  <si>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</si>
  <si>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</si>
  <si>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</si>
  <si>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</si>
  <si>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</si>
  <si>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</si>
  <si>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</si>
  <si>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</si>
  <si>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</si>
  <si>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</si>
  <si>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</si>
  <si>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</si>
  <si>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</si>
  <si>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</si>
  <si>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</si>
  <si>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</si>
  <si>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</si>
  <si>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</si>
  <si>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</si>
  <si>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</si>
  <si>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</si>
  <si>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</si>
  <si>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</si>
  <si>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</si>
  <si>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</si>
  <si>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</si>
  <si>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</si>
  <si>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</si>
  <si>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</si>
  <si>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</si>
  <si>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</si>
  <si>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</si>
  <si>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</si>
  <si>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</si>
  <si>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</si>
  <si>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</si>
  <si>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</si>
  <si>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</si>
  <si>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</si>
  <si>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</si>
  <si>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</si>
  <si>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</si>
  <si>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</si>
  <si>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</si>
  <si>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</si>
  <si>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</si>
  <si>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</si>
  <si>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</si>
  <si>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</si>
  <si>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</si>
  <si>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</si>
  <si>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</si>
  <si>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</si>
  <si>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</si>
  <si>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</si>
  <si>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</si>
  <si>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</si>
  <si>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</si>
  <si>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</si>
  <si>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</si>
  <si>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</si>
  <si>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</si>
  <si>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</si>
  <si>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</si>
  <si>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</si>
  <si>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</si>
  <si>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</si>
  <si>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</si>
  <si>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</si>
  <si>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</si>
  <si>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</si>
  <si>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</si>
  <si>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</si>
  <si>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</si>
  <si>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</si>
  <si>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</si>
  <si>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</si>
  <si>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</si>
  <si>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</si>
  <si>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</si>
  <si>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</si>
  <si>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</si>
  <si>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</si>
  <si>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</si>
  <si>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</si>
  <si>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</si>
  <si>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</si>
  <si>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</si>
  <si>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</si>
  <si>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</si>
  <si>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</si>
  <si>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</si>
  <si>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</si>
  <si>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</si>
  <si>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</si>
  <si>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</si>
  <si>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</si>
  <si>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</si>
  <si>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</si>
  <si>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</si>
  <si>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</si>
  <si>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</si>
  <si>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</si>
  <si>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</si>
  <si>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</si>
  <si>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</si>
  <si>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</si>
  <si>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</si>
  <si>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</si>
  <si>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</si>
  <si>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</si>
  <si>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</si>
  <si>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</si>
  <si>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</si>
  <si>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</si>
  <si>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</si>
  <si>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</si>
  <si>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</si>
  <si>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</si>
  <si>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</si>
  <si>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</si>
  <si>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</si>
  <si>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</si>
  <si>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</si>
  <si>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</si>
  <si>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</si>
  <si>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</si>
  <si>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</si>
  <si>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</si>
  <si>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</si>
  <si>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</si>
  <si>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</si>
  <si>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</si>
  <si>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</si>
  <si>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</si>
  <si>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</si>
  <si>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</si>
  <si>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</si>
  <si>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</si>
  <si>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</si>
  <si>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</si>
  <si>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</si>
  <si>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</si>
  <si>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</si>
  <si>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</si>
  <si>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</si>
  <si>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</si>
  <si>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</si>
  <si>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</si>
  <si>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</si>
  <si>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</si>
  <si>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</si>
  <si>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</si>
  <si>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</si>
  <si>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</si>
  <si>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</si>
  <si>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</si>
  <si>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</si>
  <si>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</si>
  <si>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</si>
  <si>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</si>
  <si>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</si>
  <si>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</si>
  <si>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</si>
  <si>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</si>
  <si>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</si>
  <si>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</si>
  <si>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</si>
  <si>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</si>
  <si>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</si>
  <si>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</si>
  <si>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</si>
  <si>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</si>
  <si>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</si>
  <si>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</si>
  <si>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</si>
  <si>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</si>
  <si>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</si>
  <si>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</si>
  <si>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</si>
  <si>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</si>
  <si>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</si>
  <si>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</si>
  <si>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</si>
  <si>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</si>
  <si>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</si>
  <si>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</si>
  <si>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</si>
  <si>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</si>
  <si>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</si>
  <si>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</si>
  <si>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</si>
  <si>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</si>
  <si>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</si>
  <si>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</si>
  <si>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</si>
  <si>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</si>
  <si>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</si>
  <si>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</si>
  <si>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</si>
  <si>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</si>
  <si>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</si>
  <si>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</si>
  <si>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</si>
  <si>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</si>
  <si>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</si>
  <si>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</si>
  <si>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</si>
  <si>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</si>
  <si>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</si>
  <si>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</si>
  <si>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</si>
  <si>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</si>
  <si>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</si>
  <si>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</si>
  <si>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</si>
  <si>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</si>
  <si>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</si>
  <si>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</si>
  <si>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</si>
  <si>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</si>
  <si>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</si>
  <si>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</si>
  <si>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</si>
  <si>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</si>
  <si>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</si>
  <si>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</si>
  <si>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</si>
  <si>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</si>
  <si>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</si>
  <si>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</si>
  <si>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</si>
  <si>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</si>
  <si>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</si>
  <si>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</si>
  <si>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</si>
  <si>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</si>
  <si>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</si>
  <si>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</si>
  <si>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</si>
  <si>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</si>
  <si>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</si>
  <si>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</si>
  <si>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</si>
  <si>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</si>
  <si>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</si>
  <si>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</si>
  <si>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</si>
  <si>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</si>
  <si>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</si>
  <si>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</si>
  <si>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</si>
  <si>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</si>
  <si>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</si>
  <si>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</si>
  <si>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</si>
  <si>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</si>
  <si>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</si>
  <si>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</si>
  <si>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</si>
  <si>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</si>
  <si>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</si>
  <si>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</si>
  <si>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</si>
  <si>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</si>
  <si>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</si>
  <si>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</si>
  <si>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</si>
  <si>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</si>
  <si>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</si>
  <si>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</si>
  <si>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</si>
  <si>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</si>
  <si>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</si>
  <si>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</si>
  <si>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</si>
  <si>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</si>
  <si>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</si>
  <si>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</si>
  <si>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</si>
  <si>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</si>
  <si>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</si>
  <si>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</si>
  <si>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</si>
  <si>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</si>
  <si>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</si>
  <si>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</si>
  <si>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</si>
  <si>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</si>
  <si>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</si>
  <si>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</si>
  <si>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</si>
  <si>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</si>
  <si>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</si>
  <si>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</si>
  <si>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</si>
  <si>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</si>
  <si>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</si>
  <si>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</si>
  <si>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</si>
  <si>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</si>
  <si>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</si>
  <si>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</si>
  <si>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</si>
  <si>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</si>
  <si>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</si>
  <si>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</si>
  <si>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</si>
  <si>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</si>
  <si>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</si>
  <si>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</si>
  <si>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</si>
  <si>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</si>
  <si>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</si>
  <si>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</si>
  <si>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</si>
  <si>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</si>
  <si>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</si>
  <si>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</si>
  <si>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</si>
  <si>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</si>
  <si>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</si>
  <si>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</si>
  <si>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</si>
  <si>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</si>
  <si>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</si>
  <si>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</si>
  <si>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</si>
  <si>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</si>
  <si>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</si>
  <si>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</si>
  <si>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</si>
  <si>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</si>
  <si>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</si>
  <si>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</si>
  <si>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</si>
  <si>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</si>
  <si>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</si>
  <si>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</si>
  <si>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</si>
  <si>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</si>
  <si>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</si>
  <si>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</si>
  <si>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</si>
  <si>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</si>
  <si>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</si>
  <si>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</si>
  <si>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</si>
  <si>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</si>
  <si>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</si>
  <si>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</si>
  <si>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</si>
  <si>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</si>
  <si>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</si>
  <si>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</si>
  <si>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</si>
  <si>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</si>
  <si>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</si>
  <si>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</si>
  <si>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</si>
  <si>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</si>
  <si>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</si>
  <si>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</si>
  <si>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</si>
  <si>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</si>
  <si>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</si>
  <si>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</si>
  <si>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</si>
  <si>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</si>
  <si>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</si>
  <si>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</si>
  <si>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</si>
  <si>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</si>
  <si>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</si>
  <si>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</si>
  <si>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</si>
  <si>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</si>
  <si>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</si>
  <si>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</si>
  <si>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</si>
  <si>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</si>
  <si>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</si>
  <si>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</si>
  <si>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</si>
  <si>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</si>
  <si>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</si>
  <si>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</si>
  <si>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</si>
  <si>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</si>
  <si>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</si>
  <si>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</si>
  <si>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</si>
  <si>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</si>
  <si>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</si>
  <si>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</si>
  <si>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</si>
  <si>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</si>
  <si>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</si>
  <si>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</si>
  <si>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</si>
  <si>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</si>
  <si>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</si>
  <si>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</si>
  <si>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</si>
  <si>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</si>
  <si>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</si>
  <si>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</si>
  <si>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</si>
  <si>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</si>
  <si>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</si>
  <si>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</si>
  <si>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</si>
  <si>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</si>
  <si>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</si>
  <si>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</si>
  <si>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</si>
  <si>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</si>
  <si>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</si>
  <si>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</si>
  <si>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</si>
  <si>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</si>
  <si>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</si>
  <si>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</si>
  <si>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</si>
  <si>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</si>
  <si>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</si>
  <si>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</si>
  <si>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</si>
  <si>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</si>
  <si>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</si>
  <si>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</si>
  <si>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</si>
  <si>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</si>
  <si>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</si>
  <si>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</si>
  <si>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</si>
  <si>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</si>
  <si>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</si>
  <si>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</si>
  <si>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</si>
  <si>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</si>
  <si>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</si>
  <si>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</si>
  <si>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</si>
  <si>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</si>
  <si>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</si>
  <si>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</si>
  <si>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</si>
  <si>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</si>
  <si>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</si>
  <si>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</si>
  <si>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</si>
  <si>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</si>
  <si>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</si>
  <si>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</si>
  <si>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</si>
  <si>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</si>
  <si>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</si>
  <si>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</si>
  <si>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</si>
  <si>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</si>
  <si>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</si>
  <si>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</si>
  <si>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</si>
  <si>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</si>
  <si>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</si>
  <si>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</si>
  <si>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</si>
  <si>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</si>
  <si>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</si>
  <si>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</si>
  <si>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</si>
  <si>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</si>
  <si>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</si>
  <si>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</si>
  <si>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</si>
  <si>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</si>
  <si>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</si>
  <si>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</si>
  <si>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</si>
  <si>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</si>
  <si>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</si>
  <si>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</si>
  <si>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</si>
  <si>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</si>
  <si>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</si>
  <si>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</si>
  <si>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</si>
  <si>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</si>
  <si>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</si>
  <si>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</si>
  <si>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</si>
  <si>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</si>
  <si>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</si>
  <si>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</si>
  <si>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</si>
  <si>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</si>
  <si>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</si>
  <si>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</si>
  <si>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</si>
  <si>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</si>
  <si>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</si>
  <si>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</si>
  <si>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</si>
  <si>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</si>
  <si>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</si>
  <si>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</si>
  <si>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</si>
  <si>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</si>
  <si>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</si>
  <si>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</si>
  <si>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</si>
  <si>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</si>
  <si>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</si>
  <si>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</si>
  <si>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</si>
  <si>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</si>
  <si>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</si>
  <si>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</si>
  <si>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</si>
  <si>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</si>
  <si>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</si>
  <si>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</si>
  <si>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</si>
  <si>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</si>
  <si>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</si>
  <si>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</si>
  <si>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</si>
  <si>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</si>
  <si>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</si>
  <si>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</si>
  <si>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</si>
  <si>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</si>
  <si>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</si>
  <si>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</si>
  <si>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</si>
  <si>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</si>
  <si>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</si>
  <si>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</si>
  <si>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</si>
  <si>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</si>
  <si>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</si>
  <si>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</si>
  <si>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</si>
  <si>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</si>
  <si>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</si>
  <si>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</si>
  <si>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</si>
  <si>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</si>
  <si>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</si>
  <si>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</si>
  <si>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</si>
  <si>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</si>
  <si>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</si>
  <si>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</si>
  <si>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</si>
  <si>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</si>
  <si>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</si>
  <si>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</si>
  <si>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</si>
  <si>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</si>
  <si>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</si>
  <si>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</si>
  <si>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</si>
  <si>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</si>
  <si>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</si>
  <si>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</si>
  <si>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</si>
  <si>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</si>
  <si>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</si>
  <si>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</si>
  <si>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</si>
  <si>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</si>
  <si>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</si>
  <si>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</si>
  <si>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</si>
  <si>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</si>
  <si>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</si>
  <si>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</si>
  <si>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</si>
  <si>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</si>
  <si>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</si>
  <si>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</si>
  <si>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</si>
  <si>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</si>
  <si>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</si>
  <si>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</si>
  <si>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</si>
  <si>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</si>
  <si>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</si>
  <si>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</si>
  <si>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</si>
  <si>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</si>
  <si>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</si>
  <si>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</si>
  <si>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</si>
  <si>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</si>
  <si>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</si>
  <si>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</si>
  <si>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</si>
  <si>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</si>
  <si>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</si>
  <si>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</si>
  <si>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</si>
  <si>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</si>
  <si>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</si>
  <si>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</si>
  <si>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</si>
  <si>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</si>
  <si>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</si>
  <si>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</si>
  <si>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</si>
  <si>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</si>
  <si>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</si>
  <si>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</si>
  <si>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</si>
  <si>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</si>
  <si>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</si>
  <si>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</si>
  <si>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</si>
  <si>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</si>
  <si>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</si>
  <si>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</si>
  <si>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</si>
  <si>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</si>
  <si>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</si>
  <si>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</si>
  <si>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</si>
  <si>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</si>
  <si>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</si>
  <si>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</si>
  <si>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</si>
  <si>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</si>
  <si>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</si>
  <si>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</si>
  <si>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</si>
  <si>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</si>
  <si>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</si>
  <si>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</si>
  <si>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</si>
  <si>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</si>
  <si>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</si>
  <si>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</si>
  <si>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</si>
  <si>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</si>
  <si>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</si>
  <si>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</si>
  <si>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</si>
  <si>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</si>
  <si>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</si>
  <si>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</si>
  <si>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</si>
  <si>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</si>
  <si>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</si>
  <si>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</si>
  <si>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</si>
  <si>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</si>
  <si>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</si>
  <si>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</si>
  <si>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</si>
  <si>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</si>
  <si>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</si>
  <si>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</si>
  <si>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</si>
  <si>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</si>
  <si>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</si>
  <si>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</si>
  <si>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</si>
  <si>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</si>
  <si>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</si>
  <si>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</si>
  <si>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</si>
  <si>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</si>
  <si>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</si>
  <si>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</si>
  <si>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</si>
  <si>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</si>
  <si>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</si>
  <si>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</si>
  <si>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</si>
  <si>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</si>
  <si>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</si>
  <si>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</si>
  <si>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</si>
  <si>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</si>
  <si>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</si>
  <si>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</si>
  <si>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</si>
  <si>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</si>
  <si>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</si>
  <si>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</si>
  <si>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</si>
  <si>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</si>
  <si>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</si>
  <si>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</si>
  <si>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</si>
  <si>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</si>
  <si>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</si>
  <si>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</si>
  <si>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</si>
  <si>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</si>
  <si>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</si>
  <si>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</si>
  <si>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</si>
  <si>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</si>
  <si>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</si>
  <si>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</si>
  <si>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</si>
  <si>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</si>
  <si>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</si>
  <si>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</si>
  <si>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</si>
  <si>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</si>
  <si>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</si>
  <si>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</si>
  <si>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</si>
  <si>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</si>
  <si>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</si>
  <si>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</si>
  <si>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</si>
  <si>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</si>
  <si>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</si>
  <si>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</si>
  <si>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</si>
  <si>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</si>
  <si>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</si>
  <si>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</si>
  <si>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</si>
  <si>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</si>
  <si>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</si>
  <si>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</si>
  <si>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</si>
  <si>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</si>
  <si>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</si>
  <si>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</si>
  <si>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</si>
  <si>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</si>
  <si>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</si>
  <si>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</si>
  <si>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</si>
  <si>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</si>
  <si>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</si>
  <si>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</si>
  <si>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</si>
  <si>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</si>
  <si>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</si>
  <si>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</si>
  <si>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</si>
  <si>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</si>
  <si>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</si>
  <si>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</si>
  <si>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</si>
  <si>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</si>
  <si>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</si>
  <si>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</si>
  <si>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</si>
  <si>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</si>
  <si>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</si>
  <si>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</si>
  <si>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</si>
  <si>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</si>
  <si>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</si>
  <si>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</si>
  <si>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</si>
  <si>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</si>
  <si>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</si>
  <si>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</si>
  <si>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</si>
  <si>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</si>
  <si>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</si>
  <si>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</si>
  <si>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</si>
  <si>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</si>
  <si>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</si>
  <si>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</si>
  <si>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</si>
  <si>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</si>
  <si>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</si>
  <si>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</si>
  <si>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</si>
  <si>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</si>
  <si>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</si>
  <si>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</si>
  <si>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</si>
  <si>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</si>
  <si>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</si>
  <si>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</si>
  <si>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</si>
  <si>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</si>
  <si>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</si>
  <si>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</si>
  <si>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</si>
  <si>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</si>
  <si>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</si>
  <si>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</si>
  <si>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</si>
  <si>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</si>
  <si>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</si>
  <si>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</si>
  <si>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</si>
  <si>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</si>
  <si>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</si>
  <si>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</si>
  <si>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</si>
  <si>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</si>
  <si>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</si>
  <si>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</si>
  <si>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</si>
  <si>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</si>
  <si>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</si>
  <si>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</si>
  <si>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</si>
  <si>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</si>
  <si>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</si>
  <si>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</si>
  <si>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</si>
  <si>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</si>
  <si>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</si>
  <si>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</si>
  <si>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</si>
  <si>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</si>
  <si>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</si>
  <si>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</si>
  <si>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</si>
  <si>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</si>
  <si>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</si>
  <si>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</si>
  <si>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</si>
  <si>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</si>
  <si>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</si>
  <si>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</si>
  <si>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</si>
  <si>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</si>
  <si>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</si>
  <si>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</si>
  <si>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</si>
  <si>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</si>
  <si>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</si>
  <si>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12h00.</t>
  </si>
  <si>
    <t>Carregamento de pedra em TAG</t>
  </si>
  <si>
    <t>Descanso da equipe as 10h30 para acionamento</t>
  </si>
  <si>
    <t>Aguardando solicitar MC1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</si>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</sst>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L1" activePane="topRight" state="frozen"/>
      <selection pane="topRight" activeCell="BH605" sqref="BH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1</v>
      </c>
      <c r="BI387" s="16"/>
      <c r="BJ387" s="16" t="s">
        <v>2064</v>
      </c>
      <c r="BK387" s="16"/>
      <c r="BL387" s="15"/>
      <c r="BM387" s="14"/>
      <c r="BN387" s="14"/>
      <c r="BO387" s="165"/>
      <c r="BP387" s="16"/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/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2065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1</v>
      </c>
      <c r="BI388" s="16"/>
      <c r="BJ388" s="16" t="s">
        <v>2066</v>
      </c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1</v>
      </c>
      <c r="BI389" s="16"/>
      <c r="BJ389" s="16" t="s">
        <v>2067</v>
      </c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2068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2069</v>
      </c>
      <c r="BK390" s="16" t="s">
        <v>2069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2070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2070</v>
      </c>
      <c r="BK391" s="16" t="s">
        <v>2070</v>
      </c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2070</v>
      </c>
      <c r="BK392" s="16" t="s">
        <v>2070</v>
      </c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0.44374999999999998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8.3333333333333315E-2</v>
      </c>
      <c r="AZ393" s="13"/>
      <c r="BA393" s="71"/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2071</v>
      </c>
      <c r="BK393" s="16"/>
      <c r="BL393" s="15"/>
      <c r="BM393" s="14"/>
      <c r="BN393" s="14"/>
      <c r="BO393" s="165"/>
      <c r="BP393" s="16"/>
      <c r="BQ393" s="12" t="str">
        <f t="shared" si="61"/>
        <v>Produção</v>
      </c>
      <c r="BR393" s="18">
        <f t="shared" si="62"/>
        <v>0.99999999999999978</v>
      </c>
      <c r="BS393" s="18">
        <f t="shared" si="63"/>
        <v>0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 hidden="1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/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406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386" sqref="F3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2072</v>
      </c>
      <c r="W1" s="366"/>
      <c r="X1" s="366"/>
      <c r="Y1" s="104"/>
    </row>
    <row r="2" spans="1:25" s="100" customFormat="1" ht="11.25" customHeight="1">
      <c r="A2" s="105" t="s">
        <v>2073</v>
      </c>
      <c r="B2" s="105" t="s">
        <v>2074</v>
      </c>
      <c r="C2" s="105" t="s">
        <v>603</v>
      </c>
      <c r="D2" s="106" t="s">
        <v>1167</v>
      </c>
      <c r="E2" s="106" t="s">
        <v>1168</v>
      </c>
      <c r="F2" s="106" t="s">
        <v>2075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2076</v>
      </c>
      <c r="U2" s="108" t="s">
        <v>1170</v>
      </c>
      <c r="V2" s="103">
        <f ca="1">TODAY()-1</f>
        <v>45989</v>
      </c>
      <c r="W2" s="103">
        <f ca="1">V2-1</f>
        <v>45988</v>
      </c>
      <c r="X2" s="103">
        <f ca="1">W2-1</f>
        <v>45987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1526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561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1526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561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1526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561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300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1526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561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300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1526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561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1000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220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300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1526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561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1526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561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1000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220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1526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561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1000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220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1526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561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1526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561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1000</v>
      </c>
      <c r="W191" s="112" t="str">
        <f ca="1">_xlfn.XLOOKUP(G191&amp;$W$2,BS_CONTROLE[CHAVE],BS_CONTROLE[Quantidade_11],"-")</f>
        <v>-</v>
      </c>
      <c r="X191" s="112">
        <f ca="1">_xlfn.XLOOKUP(G191&amp;$X$2,BS_CONTROLE[CHAVE],BS_CONTROLE[Quantidade_11],"-")</f>
        <v>220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1000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220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1000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220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1526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561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1000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220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300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1526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561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220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1000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220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220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1526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561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1000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220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1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40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1526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561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1000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220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3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1000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220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1000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220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1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>
        <f ca="1">_xlfn.XLOOKUP(G320&amp;$W$2,BS_CONTROLE[CHAVE],BS_CONTROLE[Quantidade_11],"-")</f>
        <v>3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40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0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300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1526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561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1000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220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3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40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300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1526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561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1000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220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3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2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0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300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1000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220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1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3</v>
      </c>
      <c r="X365" s="112">
        <f ca="1">_xlfn.XLOOKUP(G365&amp;$X$2,BS_CONTROLE[CHAVE],BS_CONTROLE[Quantidade_11],"-")</f>
        <v>5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1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40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2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>
        <f ca="1">_xlfn.XLOOKUP(G373&amp;$V$2,BS_CONTROLE[CHAVE],BS_CONTROLE[Quantidade_11],"-")</f>
        <v>250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300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1526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561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1000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220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1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2</v>
      </c>
      <c r="W384" s="112">
        <f ca="1">_xlfn.XLOOKUP(G384&amp;$W$2,BS_CONTROLE[CHAVE],BS_CONTROLE[Quantidade_11],"-")</f>
        <v>1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0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1000</v>
      </c>
      <c r="W386" s="112" t="str">
        <f ca="1">_xlfn.XLOOKUP(G386&amp;$W$2,BS_CONTROLE[CHAVE],BS_CONTROLE[Quantidade_11],"-")</f>
        <v>-</v>
      </c>
      <c r="X386" s="112">
        <f ca="1">_xlfn.XLOOKUP(G386&amp;$X$2,BS_CONTROLE[CHAVE],BS_CONTROLE[Quantidade_11],"-")</f>
        <v>220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1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2</v>
      </c>
      <c r="X389" s="112">
        <f ca="1">_xlfn.XLOOKUP(G389&amp;$X$2,BS_CONTROLE[CHAVE],BS_CONTROLE[Quantidade_11],"-")</f>
        <v>1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1000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220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2077</v>
      </c>
      <c r="D5" s="368"/>
      <c r="E5" s="368"/>
      <c r="F5" s="368"/>
      <c r="G5" s="368"/>
      <c r="H5" s="368"/>
      <c r="I5" s="368"/>
      <c r="J5" s="369"/>
      <c r="K5" s="370" t="s">
        <v>2078</v>
      </c>
      <c r="L5" s="371"/>
      <c r="M5" s="371"/>
      <c r="N5" s="371"/>
      <c r="O5" s="372" t="s">
        <v>2079</v>
      </c>
      <c r="P5" s="373"/>
      <c r="Q5" s="374"/>
    </row>
    <row r="6" spans="1:17" s="93" customFormat="1" ht="15.75" customHeight="1">
      <c r="A6" s="87" t="s">
        <v>2075</v>
      </c>
      <c r="B6" s="94" t="s">
        <v>2074</v>
      </c>
      <c r="C6" s="95" t="s">
        <v>1167</v>
      </c>
      <c r="D6" s="96" t="s">
        <v>1168</v>
      </c>
      <c r="E6" s="95" t="s">
        <v>2080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2081</v>
      </c>
      <c r="M6" s="139" t="s">
        <v>626</v>
      </c>
      <c r="N6" s="140" t="s">
        <v>1162</v>
      </c>
      <c r="O6" s="246" t="s">
        <v>1205</v>
      </c>
      <c r="P6" s="157"/>
      <c r="Q6" s="193" t="s">
        <v>2082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1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12h00.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1</v>
      </c>
      <c r="P378" s="90"/>
      <c r="Q378" s="145" t="str">
        <f>IF($A$2=1,IF(FN_MC!BJ388="","*",FN_MC!BJ388),IF(FN_MC!BK388="","*",FN_MC!BK388))</f>
        <v>Descanso da equipe as 10h30 para acionamento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1</v>
      </c>
      <c r="P379" s="90"/>
      <c r="Q379" s="145" t="str">
        <f>IF($A$2=1,IF(FN_MC!BJ389="","*",FN_MC!BJ389),IF(FN_MC!BK389="","*",FN_MC!BK389))</f>
        <v>Aguardando solicitar MC1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Em intervalo 08h39 até 10h39.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2083</v>
      </c>
      <c r="C2" s="95" t="s">
        <v>1152</v>
      </c>
      <c r="D2" s="95" t="s">
        <v>1154</v>
      </c>
      <c r="E2" s="95" t="s">
        <v>2084</v>
      </c>
      <c r="F2" s="95" t="s">
        <v>2085</v>
      </c>
      <c r="G2" s="95" t="s">
        <v>2086</v>
      </c>
      <c r="H2" s="95" t="s">
        <v>2087</v>
      </c>
      <c r="I2" s="95" t="s">
        <v>2088</v>
      </c>
      <c r="J2" s="95" t="s">
        <v>2089</v>
      </c>
      <c r="K2" s="131" t="s">
        <v>2090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2025-11-29T12:26:21Z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