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41" documentId="120_S{118792C3-22EF-5104-A093-F22BFE3913F3}" xr6:coauthVersionLast="47" xr6:coauthVersionMax="47" xr10:uidLastSave="{7BBBCF25-EAE3-4FE7-88E5-A5721E2B9BC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<sst xmlns="http://schemas.openxmlformats.org/spreadsheetml/2006/main" count="4131" uniqueCount="1196">
  <si>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</si>
  <si>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</si>
  <si>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</si>
  <si>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</si>
  <si>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</si>
  <si>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</si>
  <si>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</si>
  <si>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</si>
  <si>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</si>
  <si>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</si>
  <si>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</si>
  <si>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</si>
  <si>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</si>
  <si>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</si>
  <si>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</si>
  <si>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</si>
  <si>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</si>
  <si>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</si>
  <si>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</si>
  <si>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</si>
  <si>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</si>
  <si>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</si>
  <si>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</si>
  <si>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</si>
  <si>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</si>
  <si>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</si>
  <si>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</si>
  <si>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</si>
  <si>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</si>
  <si>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</si>
  <si>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</si>
  <si>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</si>
  <si>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</si>
  <si>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</si>
  <si>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</si>
  <si>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</si>
  <si>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</si>
  <si>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</si>
  <si>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</si>
  <si>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</si>
  <si>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</si>
  <si>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</si>
  <si>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</si>
  <si>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</si>
  <si>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</si>
  <si>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</si>
  <si>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</si>
  <si>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</si>
  <si>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</si>
  <si>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</si>
  <si>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</si>
  <si>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</si>
  <si>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</si>
  <si>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</si>
  <si>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</si>
  <si>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</si>
  <si>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</si>
  <si>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</si>
  <si>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</si>
  <si>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</si>
  <si>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</si>
  <si>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</si>
  <si>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</si>
  <si>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</si>
  <si>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</si>
  <si>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</si>
  <si>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</si>
  <si>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</si>
  <si>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</si>
  <si>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</si>
  <si>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</si>
  <si>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</si>
  <si>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</si>
  <si>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</si>
  <si>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</si>
  <si>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</si>
  <si>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</si>
  <si>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</si>
  <si>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</si>
  <si>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</si>
  <si>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</si>
  <si>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</si>
  <si>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</si>
  <si>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</si>
  <si>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</si>
  <si>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</si>
  <si>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</si>
  <si>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</si>
  <si>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</si>
  <si>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</si>
  <si>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</si>
  <si>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</si>
  <si>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</si>
  <si>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</si>
  <si>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</si>
  <si>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</si>
  <si>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</si>
  <si>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</si>
  <si>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</si>
  <si>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</si>
  <si>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</si>
  <si>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</si>
  <si>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</si>
  <si>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</si>
  <si>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</si>
  <si>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</si>
  <si>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</si>
  <si>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</si>
  <si>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</si>
  <si>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</si>
  <si>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</si>
  <si>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</si>
  <si>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</si>
  <si>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</si>
  <si>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</si>
  <si>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</si>
  <si>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</si>
  <si>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</si>
  <si>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</si>
  <si>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</si>
  <si>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</si>
  <si>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</si>
  <si>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</si>
  <si>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</si>
  <si>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</si>
  <si>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</si>
  <si>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</si>
  <si>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</si>
  <si>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</si>
  <si>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</si>
  <si>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</si>
  <si>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</si>
  <si>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</si>
  <si>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</si>
  <si>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</si>
  <si>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</si>
  <si>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</si>
  <si>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</si>
  <si>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</si>
  <si>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</si>
  <si>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</si>
  <si>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</si>
  <si>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</si>
  <si>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</si>
  <si>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</si>
  <si>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</si>
  <si>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</si>
  <si>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</si>
  <si>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</si>
  <si>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</si>
  <si>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</si>
  <si>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</si>
  <si>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</si>
  <si>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</si>
  <si>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</si>
  <si>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</si>
  <si>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</si>
  <si>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</si>
  <si>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</si>
  <si>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</si>
  <si>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</si>
  <si>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</si>
  <si>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</si>
  <si>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</si>
  <si>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</si>
  <si>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</si>
  <si>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</si>
  <si>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</si>
  <si>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</si>
  <si>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</si>
  <si>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</si>
  <si>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</si>
  <si>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</si>
  <si>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</si>
  <si>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</si>
  <si>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</si>
  <si>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</si>
  <si>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</si>
  <si>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</si>
  <si>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</si>
  <si>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</si>
  <si>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</si>
  <si>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</si>
  <si>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</si>
  <si>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</si>
  <si>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</si>
  <si>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</si>
  <si>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</si>
  <si>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</si>
  <si>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</si>
  <si>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</si>
  <si>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</si>
  <si>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</si>
  <si>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</si>
  <si>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</si>
  <si>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</si>
  <si>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</si>
  <si>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</si>
  <si>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</si>
  <si>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</si>
  <si>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</si>
  <si>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</si>
  <si>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</si>
  <si>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</si>
  <si>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</si>
  <si>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</si>
  <si>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</si>
  <si>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</si>
  <si>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</si>
  <si>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</si>
  <si>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</si>
  <si>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</si>
  <si>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</si>
  <si>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</si>
  <si>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</si>
  <si>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</si>
  <si>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</si>
  <si>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</si>
  <si>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</si>
  <si>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</si>
  <si>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</si>
  <si>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</si>
  <si>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</si>
  <si>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</si>
  <si>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</si>
  <si>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</si>
  <si>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</si>
  <si>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</si>
  <si>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</si>
  <si>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</si>
  <si>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</si>
  <si>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</si>
  <si>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</si>
  <si>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</si>
  <si>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</si>
  <si>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</si>
  <si>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</si>
  <si>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</si>
  <si>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</si>
  <si>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</si>
  <si>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</si>
  <si>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</si>
  <si>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</si>
  <si>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</si>
  <si>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</si>
  <si>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</si>
  <si>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</si>
  <si>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</si>
  <si>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</si>
  <si>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</si>
  <si>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</si>
  <si>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</si>
  <si>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</si>
  <si>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</si>
  <si>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</si>
  <si>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</si>
  <si>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</si>
  <si>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</si>
  <si>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</si>
  <si>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</si>
  <si>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</si>
  <si>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</si>
  <si>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</si>
  <si>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</si>
  <si>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</si>
  <si>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</si>
  <si>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</si>
  <si>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</si>
  <si>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</si>
  <si>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</si>
  <si>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</si>
  <si>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</si>
  <si>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</si>
  <si>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</si>
  <si>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</si>
  <si>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</si>
  <si>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</si>
  <si>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</si>
  <si>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</si>
  <si>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</si>
  <si>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</si>
  <si>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</si>
  <si>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</si>
  <si>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</si>
  <si>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</si>
  <si>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</si>
  <si>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</si>
  <si>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</si>
  <si>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</si>
  <si>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</si>
  <si>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</si>
  <si>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</si>
  <si>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</si>
  <si>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</si>
  <si>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</si>
  <si>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</si>
  <si>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</si>
  <si>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</si>
  <si>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</si>
  <si>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</si>
  <si>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</si>
  <si>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</si>
  <si>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</si>
  <si>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</si>
  <si>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</si>
  <si>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</si>
  <si>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</si>
  <si>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</si>
  <si>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</si>
  <si>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</si>
  <si>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</si>
  <si>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</si>
  <si>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</si>
  <si>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</si>
  <si>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</si>
  <si>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</si>
  <si>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</si>
  <si>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</si>
  <si>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</si>
  <si>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</si>
  <si>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</si>
  <si>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</si>
  <si>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</si>
  <si>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</si>
  <si>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</si>
  <si>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</si>
  <si>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</si>
  <si>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</si>
  <si>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</si>
  <si>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</si>
  <si>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</si>
  <si>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</si>
  <si>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</si>
  <si>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</si>
  <si>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</si>
  <si>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</si>
  <si>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</si>
  <si>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</si>
  <si>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</si>
  <si>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</si>
  <si>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</si>
  <si>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</si>
  <si>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</si>
  <si>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</si>
  <si>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</si>
  <si>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</si>
  <si>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</si>
  <si>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</si>
  <si>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</si>
  <si>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</si>
  <si>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</si>
  <si>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</si>
  <si>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</si>
  <si>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</si>
  <si>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</si>
  <si>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</si>
  <si>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</si>
  <si>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</si>
  <si>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</si>
  <si>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</si>
  <si>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</si>
  <si>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</si>
  <si>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</si>
  <si>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</si>
  <si>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</si>
  <si>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</si>
  <si>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</si>
  <si>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</si>
  <si>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</si>
  <si>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</si>
  <si>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</si>
  <si>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</si>
  <si>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</si>
  <si>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</si>
  <si>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</si>
  <si>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</si>
  <si>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</si>
  <si>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</si>
  <si>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</si>
  <si>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</si>
  <si>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</si>
  <si>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</si>
  <si>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</si>
  <si>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</si>
  <si>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</si>
  <si>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</si>
  <si>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</si>
  <si>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</si>
  <si>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</si>
  <si>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</si>
  <si>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</si>
  <si>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</si>
  <si>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</si>
  <si>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</si>
  <si>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</si>
  <si>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</si>
  <si>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</si>
  <si>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</si>
  <si>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</si>
  <si>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</si>
  <si>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</si>
  <si>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</si>
  <si>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</si>
  <si>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</si>
  <si>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</si>
  <si>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</si>
  <si>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</si>
  <si>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</si>
  <si>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</si>
  <si>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</si>
  <si>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</si>
  <si>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</si>
  <si>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</si>
  <si>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</si>
  <si>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</si>
  <si>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</si>
  <si>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</si>
  <si>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</si>
  <si>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</si>
  <si>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</si>
  <si>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</si>
  <si>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</si>
  <si>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</si>
  <si>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</si>
  <si>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</si>
  <si>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</si>
  <si>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</si>
  <si>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</si>
  <si>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</si>
  <si>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</si>
  <si>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</si>
  <si>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</si>
  <si>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</si>
  <si>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</si>
  <si>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</si>
  <si>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</si>
  <si>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</si>
  <si>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</si>
  <si>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</si>
  <si>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</si>
  <si>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</si>
  <si>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</si>
  <si>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</si>
  <si>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</si>
  <si>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</si>
  <si>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</si>
  <si>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</si>
  <si>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</si>
  <si>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</si>
  <si>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</si>
  <si>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</si>
  <si>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</si>
  <si>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</si>
  <si>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</si>
  <si>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</si>
  <si>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</si>
  <si>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</si>
  <si>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</si>
  <si>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</si>
  <si>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</si>
  <si>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</si>
  <si>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</si>
  <si>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</si>
  <si>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</si>
  <si>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</si>
  <si>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</si>
  <si>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</si>
  <si>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</si>
  <si>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</si>
  <si>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</si>
  <si>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</si>
  <si>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</si>
  <si>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</si>
  <si>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</si>
  <si>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</si>
  <si>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</si>
  <si>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</si>
  <si>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</si>
  <si>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</si>
  <si>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</si>
  <si>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</si>
  <si>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</si>
  <si>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</si>
  <si>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</si>
  <si>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</si>
  <si>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</si>
  <si>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</si>
  <si>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</si>
  <si>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</si>
  <si>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</si>
  <si>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</si>
  <si>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</si>
  <si>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</si>
  <si>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</si>
  <si>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</si>
  <si>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</si>
  <si>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</si>
  <si>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</si>
  <si>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</si>
  <si>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</si>
  <si>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</si>
  <si>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</si>
  <si>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</si>
  <si>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</si>
  <si>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</si>
  <si>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</si>
  <si>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</si>
  <si>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</si>
  <si>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</si>
  <si>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</si>
  <si>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</si>
  <si>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</si>
  <si>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</si>
  <si>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</si>
  <si>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</si>
  <si>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</si>
  <si>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</si>
  <si>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</si>
  <si>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</si>
  <si>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</si>
  <si>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</si>
  <si>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</si>
  <si>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</si>
  <si>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</si>
  <si>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</si>
  <si>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</si>
  <si>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</si>
  <si>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</si>
  <si>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</si>
  <si>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</si>
  <si>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</si>
  <si>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</si>
  <si>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</si>
  <si>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</si>
  <si>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</si>
  <si>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</si>
  <si>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</si>
  <si>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</si>
  <si>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</si>
  <si>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</si>
  <si>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</si>
  <si>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</si>
  <si>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</si>
  <si>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</si>
  <si>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</si>
  <si>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</si>
  <si>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</si>
  <si>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</si>
  <si>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</si>
  <si>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</si>
  <si>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</si>
  <si>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</si>
  <si>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</si>
  <si>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</si>
  <si>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</si>
  <si>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</si>
  <si>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</si>
  <si>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</si>
  <si>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</si>
  <si>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</si>
  <si>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</si>
  <si>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</si>
  <si>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</si>
  <si>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</si>
  <si>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</si>
  <si>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</si>
  <si>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</si>
  <si>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</si>
  <si>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</si>
  <si>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</si>
  <si>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</si>
  <si>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</si>
  <si>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</si>
  <si>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</si>
  <si>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</si>
  <si>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</si>
  <si>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</si>
  <si>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</si>
  <si>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</si>
  <si>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</si>
  <si>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</si>
  <si>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</si>
  <si>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</si>
  <si>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</si>
  <si>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</si>
  <si>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</si>
  <si>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</si>
  <si>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</si>
  <si>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</si>
  <si>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</si>
  <si>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</si>
  <si>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</si>
  <si>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</si>
  <si>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</si>
  <si>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</si>
  <si>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</si>
  <si>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</si>
  <si>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</si>
  <si>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</si>
  <si>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</si>
  <si>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</si>
  <si>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</si>
  <si>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</si>
  <si>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</si>
  <si>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</si>
  <si>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</si>
  <si>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</si>
  <si>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</si>
  <si>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</si>
  <si>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</si>
  <si>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</si>
  <si>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</si>
  <si>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</si>
  <si>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</si>
  <si>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</si>
  <si>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</si>
  <si>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</si>
  <si>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</si>
  <si>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</si>
  <si>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</si>
  <si>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</si>
  <si>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</si>
  <si>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</si>
  <si>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</si>
  <si>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</si>
  <si>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</si>
  <si>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</si>
  <si>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</si>
  <si>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</si>
  <si>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</si>
  <si>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</si>
  <si>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</si>
  <si>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</si>
  <si>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</si>
  <si>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</si>
  <si>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</si>
  <si>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</si>
  <si>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</si>
  <si>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</si>
  <si>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</si>
  <si>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</si>
  <si>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</si>
  <si>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</si>
  <si>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</si>
  <si>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</si>
  <si>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</si>
  <si>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</si>
  <si>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</si>
  <si>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</si>
  <si>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</si>
  <si>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</si>
  <si>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</si>
  <si>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</si>
  <si>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</si>
  <si>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</si>
  <si>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</si>
  <si>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</si>
  <si>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</si>
  <si>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</si>
  <si>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</si>
  <si>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</si>
  <si>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</si>
  <si>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</si>
  <si>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</si>
  <si>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</si>
  <si>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</si>
  <si>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</si>
  <si>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</si>
  <si>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</si>
  <si>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</si>
  <si>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</si>
  <si>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</si>
  <si>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</si>
  <si>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</si>
  <si>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</si>
  <si>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</si>
  <si>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</si>
  <si>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</si>
  <si>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</si>
  <si>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</si>
  <si>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</si>
  <si>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</si>
  <si>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</si>
  <si>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</si>
  <si>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</si>
  <si>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</si>
  <si>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</si>
  <si>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</si>
  <si>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</si>
  <si>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</si>
  <si>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</si>
  <si>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</si>
  <si>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</si>
  <si>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</si>
  <si>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</si>
  <si>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</si>
  <si>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</si>
  <si>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</si>
  <si>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</si>
  <si>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</si>
  <si>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</si>
  <si>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</si>
  <si>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</si>
  <si>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</si>
  <si>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</si>
  <si>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</si>
  <si>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</si>
  <si>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</si>
  <si>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</si>
  <si>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</si>
  <si>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</si>
  <si>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</si>
  <si>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</si>
  <si>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</si>
  <si>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</si>
  <si>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</si>
  <si>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</si>
  <si>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</si>
  <si>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</si>
  <si>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</si>
  <si>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</si>
  <si>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</si>
  <si>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</si>
  <si>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</si>
  <si>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</si>
  <si>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</si>
  <si>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</si>
  <si>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</si>
  <si>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</si>
  <si>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</si>
  <si>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</si>
  <si>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</si>
  <si>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</si>
  <si>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</si>
  <si>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</si>
  <si>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</si>
  <si>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</si>
  <si>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</si>
  <si>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</si>
  <si>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</si>
  <si>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</si>
  <si>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</si>
  <si>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</si>
  <si>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</si>
  <si>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</si>
  <si>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</si>
  <si>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</si>
  <si>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</si>
  <si>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</si>
  <si>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</si>
  <si>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</si>
  <si>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</si>
  <si>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</si>
  <si>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</si>
  <si>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</si>
  <si>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</si>
  <si>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</si>
  <si>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</si>
  <si>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</si>
  <si>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</si>
  <si>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</si>
  <si>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</si>
  <si>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</si>
  <si>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</si>
  <si>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</si>
  <si>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</si>
  <si>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</si>
  <si>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</si>
  <si>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</si>
  <si>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</si>
  <si>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</si>
  <si>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</si>
  <si>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</si>
  <si>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</si>
  <si>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</si>
  <si>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</si>
  <si>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</si>
  <si>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</si>
  <si>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</si>
  <si>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</si>
  <si>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</si>
  <si>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</si>
  <si>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</si>
  <si>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</si>
  <si>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</si>
  <si>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</si>
  <si>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</si>
  <si>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</si>
  <si>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</si>
  <si>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</si>
  <si>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</si>
  <si>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</si>
  <si>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</si>
  <si>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</si>
  <si>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</si>
  <si>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</si>
  <si>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</si>
  <si>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</si>
  <si>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</si>
  <si>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</si>
  <si>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</si>
  <si>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</si>
  <si>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</si>
  <si>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</si>
  <si>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</si>
  <si>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</si>
  <si>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</si>
  <si>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</si>
  <si>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</si>
  <si>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</si>
  <si>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</si>
  <si>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</si>
  <si>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</si>
  <si>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</si>
  <si>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</si>
  <si>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</si>
  <si>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</si>
  <si>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</si>
  <si>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</si>
  <si>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</si>
  <si>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</si>
  <si>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</si>
  <si>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</si>
  <si>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</si>
  <si>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</si>
  <si>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</si>
  <si>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</si>
  <si>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</si>
  <si>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</si>
  <si>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</si>
  <si>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</si>
  <si>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</si>
  <si>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</si>
  <si>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</si>
  <si>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</si>
  <si>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</si>
  <si>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</si>
  <si>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</si>
  <si>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</si>
  <si>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</si>
  <si>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</si>
  <si>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</si>
  <si>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</si>
  <si>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</si>
  <si>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</si>
  <si>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</si>
  <si>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</si>
  <si>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</si>
  <si>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</si>
  <si>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</si>
  <si>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</si>
  <si>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</si>
  <si>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</si>
  <si>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</si>
  <si>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</si>
  <si>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</si>
  <si>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</si>
  <si>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</si>
  <si>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</si>
  <si>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</si>
  <si>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</si>
  <si>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</si>
  <si>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</si>
  <si>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</si>
  <si>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</si>
  <si>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</si>
  <si>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</si>
  <si>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</si>
  <si>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</si>
  <si>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</si>
  <si>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</si>
  <si>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</si>
  <si>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</si>
  <si>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</si>
  <si>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</si>
  <si>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</si>
  <si>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</si>
  <si>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</si>
  <si>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</si>
  <si>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</si>
  <si>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</si>
  <si>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</si>
  <si>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</si>
  <si>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</si>
  <si>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</si>
  <si>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</si>
  <si>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</si>
  <si>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</si>
  <si>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</si>
  <si>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</si>
  <si>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</si>
  <si>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</si>
  <si>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</si>
  <si>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</si>
  <si>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</si>
  <si>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</si>
  <si>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</si>
  <si>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</si>
  <si>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</si>
  <si>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</si>
  <si>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</si>
  <si>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</si>
  <si>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</si>
  <si>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</si>
  <si>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</si>
  <si>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</si>
  <si>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</si>
  <si>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</si>
  <si>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</si>
  <si>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</si>
  <si>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</si>
  <si>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</si>
  <si>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</si>
  <si>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</si>
  <si>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</si>
  <si>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</si>
  <si>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</si>
  <si>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</si>
  <si>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</si>
  <si>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</si>
  <si>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</si>
  <si>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</si>
  <si>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</si>
  <si>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</si>
  <si>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</si>
  <si>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</si>
  <si>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</si>
  <si>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</si>
  <si>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</si>
  <si>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</si>
  <si>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</si>
  <si>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</si>
  <si>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</si>
  <si>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</si>
  <si>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</si>
  <si>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</si>
  <si>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</si>
  <si>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</si>
  <si>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</si>
  <si>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</si>
  <si>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</si>
  <si>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</si>
  <si>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</si>
  <si>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</si>
  <si>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</si>
  <si>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</si>
  <si>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</si>
  <si>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</si>
  <si>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</si>
  <si>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</si>
  <si>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</si>
  <si>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</si>
  <si>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</si>
  <si>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</si>
  <si>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</si>
  <si>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</si>
  <si>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</si>
  <si>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</si>
  <si>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</si>
  <si>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</si>
  <si>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</si>
  <si>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</si>
  <si>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</si>
  <si>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</si>
  <si>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</si>
  <si>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</si>
  <si>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</si>
  <si>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</si>
  <si>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</si>
  <si>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</si>
  <si>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</si>
  <si>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</si>
  <si>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</si>
  <si>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</si>
  <si>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</si>
  <si>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</si>
  <si>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</si>
  <si>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</si>
  <si>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</si>
  <si>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</si>
  <si>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</si>
  <si>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</si>
  <si>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</si>
  <si>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</si>
  <si>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</si>
  <si>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</si>
  <si>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</si>
  <si>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</si>
  <si>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</si>
  <si>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</si>
  <si>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</si>
  <si>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</si>
  <si>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</si>
  <si>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</si>
  <si>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</si>
  <si>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</si>
  <si>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</si>
  <si>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</si>
  <si>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</si>
  <si>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</si>
  <si>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</si>
  <si>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</si>
  <si>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</si>
  <si>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</si>
  <si>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</si>
  <si>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</si>
  <si>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</si>
  <si>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</si>
  <si>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</si>
  <si>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</si>
  <si>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</si>
  <si>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</si>
  <si>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</si>
  <si>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</si>
  <si>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</si>
  <si>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</si>
  <si>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</si>
  <si>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</si>
  <si>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</si>
  <si>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</si>
  <si>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</si>
  <si>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</si>
  <si>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</si>
  <si>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</si>
  <si>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</si>
  <si>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</si>
  <si>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</si>
  <si>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</si>
  <si>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</si>
  <si>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</si>
  <si>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</si>
  <si>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</si>
  <si>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</si>
  <si>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</si>
  <si>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</si>
  <si>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</si>
  <si>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</si>
  <si>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</si>
  <si>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</si>
  <si>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</si>
  <si>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</si>
  <si>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</si>
  <si>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</si>
  <si>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</si>
  <si>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</si>
  <si>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</si>
  <si>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</si>
  <si>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</si>
  <si>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</si>
  <si>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</si>
  <si>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</si>
  <si>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</si>
  <si>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</si>
  <si>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</si>
  <si>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</si>
  <si>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</si>
  <si>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</si>
  <si>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</si>
  <si>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</si>
  <si>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</si>
  <si>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</si>
  <si>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</si>
  <si>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</si>
  <si>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</si>
  <si>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</si>
  <si>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</si>
  <si>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</si>
  <si>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</si>
  <si>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</si>
  <si>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</si>
  <si>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</si>
  <si>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</si>
  <si>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</si>
  <si>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</si>
  <si>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</si>
  <si>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</si>
  <si>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</si>
  <si>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</si>
  <si>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</si>
  <si>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</si>
  <si>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</si>
  <si>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</si>
  <si>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</si>
  <si>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</si>
  <si>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</si>
  <si>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</si>
  <si>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</si>
  <si>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</si>
  <si>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</si>
  <si>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</si>
  <si>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>Previsão de pronto as 10h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</si>
  <si>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</si>
  <si>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</si>
  <si>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</si>
  <si>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</si>
  <si>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</si>
  <si>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>MC1 as 07:42h</t>
  </si>
  <si>
    <t xml:space="preserve">Alisson </t>
  </si>
  <si>
    <t>4º veículo a entrar no intervalo, licença até SB ZRB1502</t>
  </si>
  <si>
    <t>3º veiculo a entrar no intervalo, licença até SB ZRB1502</t>
  </si>
  <si>
    <t>MC1 as 07:19h - Parte após Y42</t>
  </si>
  <si>
    <t>Z3VZEV1</t>
  </si>
  <si>
    <t>2º veículo a entrar no intervalo, licença até SB ZRB1502</t>
  </si>
  <si>
    <t>MC1 as 08:10h</t>
  </si>
  <si>
    <t>1º veículo a entrar no intervalo, licença até a SB ZRB150,2</t>
  </si>
  <si>
    <t>MC1 as 07:11h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</si>
  <si>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</si>
  <si>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</si>
  <si>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</si>
  <si>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</si>
  <si>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MC1 as 07:30h - Aguardando previsão do CCO para faixa</t>
  </si>
  <si>
    <t>MC1 as 07:50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</si>
  <si>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</si>
  <si>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</si>
  <si>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</si>
  <si>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</si>
  <si>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</si>
  <si>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</si>
  <si>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</si>
  <si>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</si>
  <si>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</si>
  <si>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</si>
  <si>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</si>
  <si>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</si>
  <si>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</si>
  <si>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</si>
  <si>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</si>
  <si>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</si>
  <si>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</si>
  <si>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MC1 as 07:50h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</si>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</sst>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F74" activePane="topRight" state="frozen"/>
      <selection pane="topRight" activeCell="BJ89" sqref="BJ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 t="s">
        <v>1090</v>
      </c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1091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1092</v>
      </c>
      <c r="W37" s="151" t="s">
        <v>1093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1093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1094</v>
      </c>
      <c r="I39" s="106" t="s">
        <v>1094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1095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 t="s">
        <v>1096</v>
      </c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1094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1097</v>
      </c>
      <c r="W40" s="151" t="s">
        <v>1098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1097</v>
      </c>
      <c r="W41" s="151" t="s">
        <v>1099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 t="s">
        <v>1100</v>
      </c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1097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 t="s">
        <v>1103</v>
      </c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1097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 t="s">
        <v>1105</v>
      </c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1106</v>
      </c>
      <c r="N44" s="127" t="s">
        <v>1107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1097</v>
      </c>
      <c r="W44" s="151" t="s">
        <v>1108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1109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 t="s">
        <v>1110</v>
      </c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 t="s">
        <v>1111</v>
      </c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1112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1113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1114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1115</v>
      </c>
      <c r="W50" s="151" t="s">
        <v>1116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1117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1118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1119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1120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1090</v>
      </c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1121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1122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1090</v>
      </c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 t="s">
        <v>1123</v>
      </c>
      <c r="BK59" s="173" t="s">
        <v>1123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1124</v>
      </c>
      <c r="I61" s="106" t="s">
        <v>1124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1125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1126</v>
      </c>
      <c r="X61" s="104" t="s">
        <v>381</v>
      </c>
      <c r="Y61" s="129" t="s">
        <v>380</v>
      </c>
      <c r="Z61" s="104"/>
      <c r="AA61" s="105" t="s">
        <v>1127</v>
      </c>
      <c r="AB61" s="103" t="s">
        <v>388</v>
      </c>
      <c r="AC61" s="152" t="s">
        <v>371</v>
      </c>
      <c r="AD61" s="107">
        <v>0.33333333333333331</v>
      </c>
      <c r="AE61" s="172" t="s">
        <v>1128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 t="s">
        <v>1090</v>
      </c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1124</v>
      </c>
      <c r="I67" s="106" t="s">
        <v>1124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1125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1126</v>
      </c>
      <c r="X67" s="104" t="s">
        <v>381</v>
      </c>
      <c r="Y67" s="129" t="s">
        <v>380</v>
      </c>
      <c r="Z67" s="104"/>
      <c r="AA67" s="105" t="s">
        <v>1127</v>
      </c>
      <c r="AB67" s="103" t="s">
        <v>388</v>
      </c>
      <c r="AC67" s="152" t="s">
        <v>371</v>
      </c>
      <c r="AD67" s="107">
        <v>0.33333333333333331</v>
      </c>
      <c r="AE67" s="172" t="s">
        <v>1128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1090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/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1090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1123</v>
      </c>
      <c r="BK72" s="17" t="s">
        <v>1123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1121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1122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>46084</v>
      </c>
      <c r="B74" s="102">
        <v>46084</v>
      </c>
      <c r="C74" s="135">
        <f>IF(BS_CONTROLE[[#This Row],[DATA]]="","",WEEKNUM(BS_CONTROLE[[#This Row],[DATA]]))</f>
        <v>10</v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1091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1092</v>
      </c>
      <c r="W77" s="151" t="s">
        <v>1093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1093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1106</v>
      </c>
      <c r="N81" s="127" t="s">
        <v>1107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1097</v>
      </c>
      <c r="W81" s="151" t="s">
        <v>1108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1094</v>
      </c>
      <c r="I82" s="106" t="s">
        <v>1094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1095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1094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1097</v>
      </c>
      <c r="W83" s="151" t="s">
        <v>1098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/>
      <c r="AS83" s="108"/>
      <c r="AT83" s="108"/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/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1097</v>
      </c>
      <c r="W84" s="151" t="s">
        <v>1099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/>
      <c r="AS84" s="108"/>
      <c r="AT84" s="108"/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1097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1097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1109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1110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1112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/>
      <c r="AS91" s="108"/>
      <c r="AT91" s="108"/>
      <c r="AU91" s="136"/>
      <c r="AV91" s="136"/>
      <c r="AW91" s="14"/>
      <c r="AX91" s="14"/>
      <c r="AY91" s="164">
        <f>IF(D91="","*",IFERROR(IF(ISODD(COUNT(AS91:AX91)),"ERRO",SUM((AT91-AS91),(AV91-AU91),(AX91-AW91))),"ERRO"))</f>
        <v>0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/>
      <c r="AT92" s="108"/>
      <c r="AU92" s="136"/>
      <c r="AV92" s="136"/>
      <c r="AW92" s="14"/>
      <c r="AX92" s="14"/>
      <c r="AY92" s="164">
        <f>IF(D92="","*",IFERROR(IF(ISODD(COUNT(AS92:AX92)),"ERRO",SUM((AT92-AS92),(AV92-AU92),(AX92-AW92))),"ERRO"))</f>
        <v>0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1129</v>
      </c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1114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/>
      <c r="AS93" s="108"/>
      <c r="AT93" s="108"/>
      <c r="AU93" s="136"/>
      <c r="AV93" s="136"/>
      <c r="AW93" s="14"/>
      <c r="AX93" s="14"/>
      <c r="AY93" s="164">
        <f>IF(D93="","*",IFERROR(IF(ISODD(COUNT(AS93:AX93)),"ERRO",SUM((AT93-AS93),(AV93-AU93),(AX93-AW93))),"ERRO"))</f>
        <v>0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1115</v>
      </c>
      <c r="W95" s="151" t="s">
        <v>1116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1117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/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/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1118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/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1119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/>
      <c r="AS101" s="108"/>
      <c r="AT101" s="108"/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1120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1121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1122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1122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1130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1121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1131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71 BK949:BK1000 BK73:BK947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1132</v>
      </c>
      <c r="C3" s="174" t="s">
        <v>1133</v>
      </c>
      <c r="D3" s="174" t="s">
        <v>1134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1135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1136</v>
      </c>
      <c r="C4" s="160" t="s">
        <v>1137</v>
      </c>
      <c r="D4" s="160" t="s">
        <v>1138</v>
      </c>
      <c r="E4" s="160" t="s">
        <v>1139</v>
      </c>
      <c r="F4" s="160" t="s">
        <v>4</v>
      </c>
      <c r="G4" s="160" t="s">
        <v>1140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1141</v>
      </c>
      <c r="C6" s="161">
        <v>407867</v>
      </c>
      <c r="D6" s="161" t="s">
        <v>1142</v>
      </c>
      <c r="E6" s="161" t="s">
        <v>789</v>
      </c>
      <c r="F6" s="161" t="s">
        <v>1143</v>
      </c>
      <c r="G6" s="162"/>
    </row>
    <row r="7" spans="2:7">
      <c r="B7" s="161" t="s">
        <v>1144</v>
      </c>
      <c r="C7" s="161">
        <v>293644</v>
      </c>
      <c r="D7" s="161" t="s">
        <v>1145</v>
      </c>
      <c r="E7" s="161" t="s">
        <v>789</v>
      </c>
      <c r="F7" s="161" t="s">
        <v>1143</v>
      </c>
      <c r="G7" s="162"/>
    </row>
    <row r="8" spans="2:7">
      <c r="B8" s="161" t="s">
        <v>1146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1147</v>
      </c>
      <c r="C9" s="161">
        <v>256790</v>
      </c>
      <c r="D9" s="161" t="s">
        <v>1148</v>
      </c>
      <c r="E9" s="161" t="s">
        <v>790</v>
      </c>
      <c r="F9" s="161" t="s">
        <v>1149</v>
      </c>
      <c r="G9" s="162">
        <v>46357</v>
      </c>
    </row>
    <row r="10" spans="2:7">
      <c r="B10" s="161" t="s">
        <v>1150</v>
      </c>
      <c r="C10" s="161">
        <v>265193</v>
      </c>
      <c r="D10" s="161" t="s">
        <v>1151</v>
      </c>
      <c r="E10" s="161" t="s">
        <v>791</v>
      </c>
      <c r="F10" s="161" t="s">
        <v>1068</v>
      </c>
      <c r="G10" s="161" t="s">
        <v>1152</v>
      </c>
    </row>
    <row r="11" spans="2:7">
      <c r="B11" s="161" t="s">
        <v>1153</v>
      </c>
      <c r="C11" s="161">
        <v>293716</v>
      </c>
      <c r="D11" s="161" t="s">
        <v>1154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1155</v>
      </c>
      <c r="C12" s="161">
        <v>257258</v>
      </c>
      <c r="D12" s="161" t="s">
        <v>1156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1157</v>
      </c>
      <c r="C13" s="161">
        <v>371147</v>
      </c>
      <c r="D13" s="161" t="s">
        <v>1158</v>
      </c>
      <c r="E13" s="161" t="s">
        <v>792</v>
      </c>
      <c r="F13" s="161" t="s">
        <v>128</v>
      </c>
      <c r="G13" s="161" t="s">
        <v>1152</v>
      </c>
    </row>
    <row r="14" spans="2:7">
      <c r="B14" s="161" t="s">
        <v>1159</v>
      </c>
      <c r="C14" s="161">
        <v>259230</v>
      </c>
      <c r="D14" s="161" t="s">
        <v>1160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1161</v>
      </c>
      <c r="C15" s="161">
        <v>370705</v>
      </c>
      <c r="D15" s="161"/>
      <c r="E15" s="161" t="s">
        <v>792</v>
      </c>
      <c r="F15" s="161" t="s">
        <v>128</v>
      </c>
      <c r="G15" s="161" t="s">
        <v>1152</v>
      </c>
    </row>
    <row r="16" spans="2:7">
      <c r="B16" s="161" t="s">
        <v>1162</v>
      </c>
      <c r="C16" s="161">
        <v>258542</v>
      </c>
      <c r="D16" s="161" t="s">
        <v>1163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1164</v>
      </c>
      <c r="C17" s="161">
        <v>257050</v>
      </c>
      <c r="D17" s="161" t="s">
        <v>1165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1166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1167</v>
      </c>
      <c r="D4" s="163" t="s">
        <v>1168</v>
      </c>
      <c r="E4" s="163" t="s">
        <v>1169</v>
      </c>
      <c r="F4" s="160" t="s">
        <v>1170</v>
      </c>
      <c r="G4" s="163" t="s">
        <v>1171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1172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1173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1174</v>
      </c>
      <c r="D11" s="168"/>
      <c r="E11" s="167"/>
      <c r="F11" s="169"/>
      <c r="G11" s="167"/>
    </row>
    <row r="12" spans="2:7">
      <c r="B12" s="167" t="s">
        <v>709</v>
      </c>
      <c r="C12" s="167" t="s">
        <v>1175</v>
      </c>
      <c r="D12" s="168"/>
      <c r="E12" s="167"/>
      <c r="F12" s="169"/>
      <c r="G12" s="167"/>
    </row>
    <row r="13" spans="2:7">
      <c r="B13" s="167" t="s">
        <v>709</v>
      </c>
      <c r="C13" s="167" t="s">
        <v>1176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1177</v>
      </c>
      <c r="V1" s="214"/>
      <c r="W1" s="214"/>
    </row>
    <row r="2" spans="1:23" ht="15" customHeight="1">
      <c r="A2" s="87" t="s">
        <v>1178</v>
      </c>
      <c r="B2" s="87" t="s">
        <v>1179</v>
      </c>
      <c r="C2" s="87" t="s">
        <v>376</v>
      </c>
      <c r="D2" s="88" t="s">
        <v>958</v>
      </c>
      <c r="E2" s="88" t="s">
        <v>4</v>
      </c>
      <c r="F2" s="88" t="s">
        <v>1180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1181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>
        <f>IF(SP_SUL!B74="","*",SP_SUL!B74)</f>
        <v>46084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1182</v>
      </c>
      <c r="D5" s="216"/>
      <c r="E5" s="216"/>
      <c r="F5" s="216"/>
      <c r="G5" s="216"/>
      <c r="H5" s="216"/>
      <c r="I5" s="216"/>
      <c r="J5" s="217"/>
      <c r="K5" s="218" t="s">
        <v>1183</v>
      </c>
      <c r="L5" s="219"/>
      <c r="M5" s="219"/>
      <c r="N5" s="219"/>
      <c r="O5" s="220" t="s">
        <v>1184</v>
      </c>
      <c r="P5" s="221"/>
    </row>
    <row r="6" spans="1:16" s="74" customFormat="1" ht="15" customHeight="1">
      <c r="A6" s="66" t="s">
        <v>1180</v>
      </c>
      <c r="B6" s="75" t="s">
        <v>1179</v>
      </c>
      <c r="C6" s="76" t="s">
        <v>958</v>
      </c>
      <c r="D6" s="77" t="s">
        <v>959</v>
      </c>
      <c r="E6" s="76" t="s">
        <v>1185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1186</v>
      </c>
      <c r="M6" s="80" t="s">
        <v>576</v>
      </c>
      <c r="N6" s="81" t="s">
        <v>953</v>
      </c>
      <c r="O6" s="158" t="s">
        <v>996</v>
      </c>
      <c r="P6" s="133" t="s">
        <v>1187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>
        <f>IF(SP_SUL!B74="","*",SP_SUL!B74)</f>
        <v>46084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1188</v>
      </c>
      <c r="C2" s="121" t="s">
        <v>943</v>
      </c>
      <c r="D2" s="76" t="s">
        <v>945</v>
      </c>
      <c r="E2" s="76" t="s">
        <v>1189</v>
      </c>
      <c r="F2" s="99" t="s">
        <v>1190</v>
      </c>
      <c r="G2" s="76" t="s">
        <v>1191</v>
      </c>
      <c r="H2" s="76" t="s">
        <v>1192</v>
      </c>
      <c r="I2" s="76" t="s">
        <v>1193</v>
      </c>
      <c r="J2" s="76" t="s">
        <v>1194</v>
      </c>
      <c r="K2" s="78" t="s">
        <v>1195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>
        <f>IF(SP_SUL!B74="","*",SP_SUL!B74)</f>
        <v>46084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2026-03-03T11:57:26Z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