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93" documentId="120_S{118792C3-22EF-5104-A093-F22BFE3913F3}" xr6:coauthVersionLast="47" xr6:coauthVersionMax="47" xr10:uidLastSave="{2B65F292-5BE3-48F9-A42F-4BE2E356083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<sst xmlns="http://schemas.openxmlformats.org/spreadsheetml/2006/main" count="6133" uniqueCount="1518">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</sst>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E227" activePane="bottomRight" state="frozen"/>
      <selection pane="bottomRight" activeCell="I249" sqref="I24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0.51736111111111116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8.333333333333337E-2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6" t="s">
        <v>1446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0.50000000000000022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6" t="s">
        <v>1446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6" t="s">
        <v>1446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6" t="s">
        <v>1449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1450</v>
      </c>
      <c r="M239" s="127" t="s">
        <v>1451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1452</v>
      </c>
      <c r="V239" s="151" t="s">
        <v>1453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1454</v>
      </c>
      <c r="BJ239" s="16" t="s">
        <v>1454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1455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1456</v>
      </c>
      <c r="BJ241" s="17" t="s">
        <v>1456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1457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1458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1459</v>
      </c>
      <c r="BJ245" s="16" t="s">
        <v>1459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1460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1461</v>
      </c>
      <c r="M247" s="127" t="s">
        <v>1462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1463</v>
      </c>
      <c r="V247" s="151" t="s">
        <v>1464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46071</v>
      </c>
      <c r="B248" s="102">
        <v>46071</v>
      </c>
      <c r="C248" s="134">
        <f>IF(BS_CONTROLE[[#This Row],[DATA]]="","",WEEKNUM(BS_CONTROLE[[#This Row],[DATA]]))</f>
        <v>8</v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1465</v>
      </c>
      <c r="H249" s="106" t="s">
        <v>334</v>
      </c>
      <c r="I249" s="105">
        <v>73</v>
      </c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>
        <f>IF(BS_CONTROLE[[#This Row],[SUB]]=0, "-", BS_CONTROLE[[#This Row],[SUB]])</f>
        <v>73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e">
        <f t="shared" si="12"/>
        <v>#DIV/0!</v>
      </c>
      <c r="BQ249" s="18" t="e">
        <f>IF(OR(B249="",E249=""),"*",AX249/O249)</f>
        <v>#DIV/0!</v>
      </c>
      <c r="BR249" s="18" t="e">
        <f>IF(OR(B249="",E249=""),"*",AZ249/P249)</f>
        <v>#DIV/0!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46071</v>
      </c>
      <c r="B250" s="102">
        <v>46071</v>
      </c>
      <c r="C250" s="134">
        <f>IF(BS_CONTROLE[[#This Row],[DATA]]="","",WEEKNUM(BS_CONTROLE[[#This Row],[DATA]]))</f>
        <v>8</v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46071</v>
      </c>
      <c r="B251" s="102">
        <v>46071</v>
      </c>
      <c r="C251" s="134">
        <f>IF(BS_CONTROLE[[#This Row],[DATA]]="","",WEEKNUM(BS_CONTROLE[[#This Row],[DATA]]))</f>
        <v>8</v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46071</v>
      </c>
      <c r="B252" s="102">
        <v>46071</v>
      </c>
      <c r="C252" s="134">
        <f>IF(BS_CONTROLE[[#This Row],[DATA]]="","",WEEKNUM(BS_CONTROLE[[#This Row],[DATA]]))</f>
        <v>8</v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>46071</v>
      </c>
      <c r="B253" s="102">
        <v>46071</v>
      </c>
      <c r="C253" s="134">
        <f>IF(BS_CONTROLE[[#This Row],[DATA]]="","",WEEKNUM(BS_CONTROLE[[#This Row],[DATA]]))</f>
        <v>8</v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>46071</v>
      </c>
      <c r="B254" s="102">
        <v>46071</v>
      </c>
      <c r="C254" s="134">
        <f>IF(BS_CONTROLE[[#This Row],[DATA]]="","",WEEKNUM(BS_CONTROLE[[#This Row],[DATA]]))</f>
        <v>8</v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46071</v>
      </c>
      <c r="B255" s="102">
        <v>46071</v>
      </c>
      <c r="C255" s="134">
        <f>IF(BS_CONTROLE[[#This Row],[DATA]]="","",WEEKNUM(BS_CONTROLE[[#This Row],[DATA]]))</f>
        <v>8</v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46071</v>
      </c>
      <c r="B256" s="102">
        <v>46071</v>
      </c>
      <c r="C256" s="134">
        <f>IF(BS_CONTROLE[[#This Row],[DATA]]="","",WEEKNUM(BS_CONTROLE[[#This Row],[DATA]]))</f>
        <v>8</v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46071</v>
      </c>
      <c r="B257" s="102">
        <v>46071</v>
      </c>
      <c r="C257" s="134">
        <f>IF(BS_CONTROLE[[#This Row],[DATA]]="","",WEEKNUM(BS_CONTROLE[[#This Row],[DATA]]))</f>
        <v>8</v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46071</v>
      </c>
      <c r="B258" s="102">
        <v>46071</v>
      </c>
      <c r="C258" s="134">
        <f>IF(BS_CONTROLE[[#This Row],[DATA]]="","",WEEKNUM(BS_CONTROLE[[#This Row],[DATA]]))</f>
        <v>8</v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46071</v>
      </c>
      <c r="B259" s="102">
        <v>46071</v>
      </c>
      <c r="C259" s="134">
        <f>IF(BS_CONTROLE[[#This Row],[DATA]]="","",WEEKNUM(BS_CONTROLE[[#This Row],[DATA]]))</f>
        <v>8</v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46071</v>
      </c>
      <c r="B260" s="102">
        <v>46071</v>
      </c>
      <c r="C260" s="134">
        <f>IF(BS_CONTROLE[[#This Row],[DATA]]="","",WEEKNUM(BS_CONTROLE[[#This Row],[DATA]]))</f>
        <v>8</v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46071</v>
      </c>
      <c r="B261" s="102">
        <v>46071</v>
      </c>
      <c r="C261" s="134">
        <f>IF(BS_CONTROLE[[#This Row],[DATA]]="","",WEEKNUM(BS_CONTROLE[[#This Row],[DATA]]))</f>
        <v>8</v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46071</v>
      </c>
      <c r="B262" s="102">
        <v>46071</v>
      </c>
      <c r="C262" s="134">
        <f>IF(BS_CONTROLE[[#This Row],[DATA]]="","",WEEKNUM(BS_CONTROLE[[#This Row],[DATA]]))</f>
        <v>8</v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46071</v>
      </c>
      <c r="B263" s="102">
        <v>46071</v>
      </c>
      <c r="C263" s="134">
        <f>IF(BS_CONTROLE[[#This Row],[DATA]]="","",WEEKNUM(BS_CONTROLE[[#This Row],[DATA]]))</f>
        <v>8</v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6" operator="equal">
      <formula>"NÃO"</formula>
    </cfRule>
    <cfRule type="cellIs" dxfId="187" priority="12037" operator="equal">
      <formula>"SIM"</formula>
    </cfRule>
  </conditionalFormatting>
  <conditionalFormatting sqref="AY6:AY1056">
    <cfRule type="expression" dxfId="186" priority="54492">
      <formula>#REF!=1</formula>
    </cfRule>
  </conditionalFormatting>
  <conditionalFormatting sqref="BD6:BD1056 AX6:AX1056 T6:T1056">
    <cfRule type="cellIs" dxfId="185" priority="54476" operator="equal">
      <formula>"ERRO"</formula>
    </cfRule>
  </conditionalFormatting>
  <conditionalFormatting sqref="BP6:BP1056">
    <cfRule type="cellIs" dxfId="184" priority="54471" operator="equal">
      <formula>"Produção e Intervalo"</formula>
    </cfRule>
    <cfRule type="cellIs" dxfId="183" priority="54472" operator="equal">
      <formula>"Aderente"</formula>
    </cfRule>
    <cfRule type="cellIs" dxfId="182" priority="54473" operator="equal">
      <formula>"Intervalo"</formula>
    </cfRule>
    <cfRule type="cellIs" dxfId="181" priority="54474" operator="equal">
      <formula>"Produção"</formula>
    </cfRule>
    <cfRule type="cellIs" dxfId="180" priority="54475" operator="equal">
      <formula>"ERRO"</formula>
    </cfRule>
  </conditionalFormatting>
  <conditionalFormatting sqref="BQ6:BR1056">
    <cfRule type="cellIs" dxfId="179" priority="54453" operator="equal">
      <formula>"*"</formula>
    </cfRule>
    <cfRule type="cellIs" dxfId="178" priority="54454" operator="greaterThanOrEqual">
      <formula>1</formula>
    </cfRule>
    <cfRule type="cellIs" dxfId="177" priority="54455" operator="lessThan">
      <formula>1</formula>
    </cfRule>
  </conditionalFormatting>
  <conditionalFormatting sqref="BJ2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3" operator="equal">
      <formula>"OPORTUNIDADE"</formula>
    </cfRule>
  </conditionalFormatting>
  <conditionalFormatting sqref="X28:Y29">
    <cfRule type="cellIs" dxfId="175" priority="351" operator="equal">
      <formula>"NÃO"</formula>
    </cfRule>
    <cfRule type="cellIs" dxfId="174" priority="352" operator="equal">
      <formula>"SIM"</formula>
    </cfRule>
  </conditionalFormatting>
  <conditionalFormatting sqref="BJ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9" operator="equal">
      <formula>"OPORTUNIDADE"</formula>
    </cfRule>
  </conditionalFormatting>
  <conditionalFormatting sqref="Y39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X42:X43">
    <cfRule type="cellIs" dxfId="170" priority="326" operator="equal">
      <formula>"OPORTUNIDADE"</formula>
    </cfRule>
  </conditionalFormatting>
  <conditionalFormatting sqref="X42:X43">
    <cfRule type="cellIs" dxfId="169" priority="324" operator="equal">
      <formula>"NÃO"</formula>
    </cfRule>
    <cfRule type="cellIs" dxfId="168" priority="325" operator="equal">
      <formula>"SIM"</formula>
    </cfRule>
  </conditionalFormatting>
  <conditionalFormatting sqref="BJ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7" operator="equal">
      <formula>"OPORTUNIDADE"</formula>
    </cfRule>
  </conditionalFormatting>
  <conditionalFormatting sqref="X46:Y46 Y47:Y48 X47:X50">
    <cfRule type="cellIs" dxfId="166" priority="295" operator="equal">
      <formula>"NÃO"</formula>
    </cfRule>
    <cfRule type="cellIs" dxfId="165" priority="296" operator="equal">
      <formula>"SIM"</formula>
    </cfRule>
  </conditionalFormatting>
  <conditionalFormatting sqref="BJ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9" operator="equal">
      <formula>"OPORTUNIDADE"</formula>
    </cfRule>
  </conditionalFormatting>
  <conditionalFormatting sqref="Y57">
    <cfRule type="cellIs" dxfId="163" priority="267" operator="equal">
      <formula>"NÃO"</formula>
    </cfRule>
    <cfRule type="cellIs" dxfId="162" priority="268" operator="equal">
      <formula>"SIM"</formula>
    </cfRule>
  </conditionalFormatting>
  <conditionalFormatting sqref="BJ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6" operator="equal">
      <formula>"OPORTUNIDADE"</formula>
    </cfRule>
  </conditionalFormatting>
  <conditionalFormatting sqref="X52:X61">
    <cfRule type="cellIs" dxfId="160" priority="254" operator="equal">
      <formula>"NÃO"</formula>
    </cfRule>
    <cfRule type="cellIs" dxfId="159" priority="255" operator="equal">
      <formula>"SIM"</formula>
    </cfRule>
  </conditionalFormatting>
  <conditionalFormatting sqref="BJ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0" operator="equal">
      <formula>"OPORTUNIDADE"</formula>
    </cfRule>
  </conditionalFormatting>
  <conditionalFormatting sqref="Y73">
    <cfRule type="cellIs" dxfId="157" priority="218" operator="equal">
      <formula>"NÃO"</formula>
    </cfRule>
    <cfRule type="cellIs" dxfId="156" priority="219" operator="equal">
      <formula>"SIM"</formula>
    </cfRule>
  </conditionalFormatting>
  <conditionalFormatting sqref="X75">
    <cfRule type="cellIs" dxfId="155" priority="214" operator="equal">
      <formula>"OPORTUNIDADE"</formula>
    </cfRule>
  </conditionalFormatting>
  <conditionalFormatting sqref="X75">
    <cfRule type="cellIs" dxfId="154" priority="212" operator="equal">
      <formula>"NÃO"</formula>
    </cfRule>
    <cfRule type="cellIs" dxfId="153" priority="213" operator="equal">
      <formula>"SIM"</formula>
    </cfRule>
  </conditionalFormatting>
  <conditionalFormatting sqref="BJ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7" operator="equal">
      <formula>"OPORTUNIDADE"</formula>
    </cfRule>
  </conditionalFormatting>
  <conditionalFormatting sqref="X76:X77">
    <cfRule type="cellIs" dxfId="151" priority="205" operator="equal">
      <formula>"NÃO"</formula>
    </cfRule>
    <cfRule type="cellIs" dxfId="150" priority="206" operator="equal">
      <formula>"SIM"</formula>
    </cfRule>
  </conditionalFormatting>
  <conditionalFormatting sqref="BO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2">
      <iconSet showValue="0">
        <cfvo type="percent" val="0"/>
        <cfvo type="num" val="1"/>
        <cfvo type="num" val="1" gte="0"/>
      </iconSet>
    </cfRule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234 BJ240:BJ244 BJ246:BJ1056">
    <cfRule type="iconSet" priority="6321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1">
      <iconSet showValue="0">
        <cfvo type="percent" val="0"/>
        <cfvo type="num" val="1"/>
        <cfvo type="num" val="1" gte="0"/>
      </iconSet>
    </cfRule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1466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1467</v>
      </c>
      <c r="C4" s="159" t="s">
        <v>1468</v>
      </c>
      <c r="D4" s="159" t="s">
        <v>1469</v>
      </c>
      <c r="E4" s="159" t="s">
        <v>1470</v>
      </c>
      <c r="F4" s="159" t="s">
        <v>4</v>
      </c>
      <c r="G4" s="159" t="s">
        <v>1471</v>
      </c>
    </row>
    <row r="5" spans="2:7">
      <c r="B5" s="160" t="s">
        <v>1472</v>
      </c>
      <c r="C5" s="160">
        <v>257068</v>
      </c>
      <c r="D5" s="160" t="s">
        <v>1473</v>
      </c>
      <c r="E5" s="160" t="s">
        <v>1474</v>
      </c>
      <c r="F5" s="160" t="s">
        <v>1474</v>
      </c>
      <c r="G5" s="161">
        <v>46296</v>
      </c>
    </row>
    <row r="6" spans="2:7">
      <c r="B6" s="160" t="s">
        <v>1475</v>
      </c>
      <c r="C6" s="160" t="s">
        <v>624</v>
      </c>
      <c r="D6" s="160" t="s">
        <v>624</v>
      </c>
      <c r="E6" s="160" t="s">
        <v>624</v>
      </c>
      <c r="F6" s="160" t="s">
        <v>1476</v>
      </c>
      <c r="G6" s="161" t="s">
        <v>624</v>
      </c>
    </row>
    <row r="7" spans="2:7">
      <c r="B7" s="160" t="s">
        <v>1477</v>
      </c>
      <c r="C7" s="160">
        <v>257472</v>
      </c>
      <c r="D7" s="160" t="s">
        <v>1478</v>
      </c>
      <c r="E7" s="160" t="s">
        <v>1479</v>
      </c>
      <c r="F7" s="160" t="s">
        <v>1479</v>
      </c>
      <c r="G7" s="161">
        <v>45992</v>
      </c>
    </row>
    <row r="8" spans="2:7">
      <c r="B8" s="160" t="s">
        <v>1480</v>
      </c>
      <c r="C8" s="160">
        <v>260307</v>
      </c>
      <c r="D8" s="160" t="s">
        <v>1481</v>
      </c>
      <c r="E8" s="160" t="s">
        <v>1482</v>
      </c>
      <c r="F8" s="160" t="s">
        <v>1479</v>
      </c>
      <c r="G8" s="161">
        <v>46082</v>
      </c>
    </row>
    <row r="9" spans="2:7">
      <c r="B9" s="160" t="s">
        <v>1483</v>
      </c>
      <c r="C9" s="160">
        <v>333033</v>
      </c>
      <c r="D9" s="160" t="s">
        <v>1484</v>
      </c>
      <c r="E9" s="160" t="s">
        <v>1476</v>
      </c>
      <c r="F9" s="160" t="s">
        <v>1485</v>
      </c>
      <c r="G9" s="160" t="s">
        <v>624</v>
      </c>
    </row>
    <row r="10" spans="2:7">
      <c r="B10" s="160" t="s">
        <v>1486</v>
      </c>
      <c r="C10" s="160">
        <v>263576</v>
      </c>
      <c r="D10" s="160" t="s">
        <v>1487</v>
      </c>
      <c r="E10" s="160" t="s">
        <v>1476</v>
      </c>
      <c r="F10" s="160" t="s">
        <v>1476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1488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1489</v>
      </c>
      <c r="E3" s="198" t="s">
        <v>1490</v>
      </c>
      <c r="F3" s="198" t="s">
        <v>1491</v>
      </c>
      <c r="G3" s="198" t="s">
        <v>1492</v>
      </c>
      <c r="H3" s="198" t="s">
        <v>1493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1494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1495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1496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1497</v>
      </c>
      <c r="V1" s="264"/>
      <c r="W1" s="264"/>
    </row>
    <row r="2" spans="1:23" ht="15" customHeight="1">
      <c r="A2" s="87" t="s">
        <v>1498</v>
      </c>
      <c r="B2" s="87" t="s">
        <v>1499</v>
      </c>
      <c r="C2" s="87" t="s">
        <v>442</v>
      </c>
      <c r="D2" s="88" t="s">
        <v>1012</v>
      </c>
      <c r="E2" s="88" t="s">
        <v>4</v>
      </c>
      <c r="F2" s="88" t="s">
        <v>1500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1501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>
        <f>IF(SP_NORTE!B248="","*",SP_NORTE!B248)</f>
        <v>46071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-</v>
      </c>
      <c r="L246" s="138" t="str">
        <f>IF(SP_NORTE!M249="","*",SP_NORTE!M249)</f>
        <v>-</v>
      </c>
      <c r="M246" s="139">
        <f>IF(SP_NORTE!I249="","*",SP_NORTE!I249)</f>
        <v>73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>
        <f>IF(SP_NORTE!B250="","*",SP_NORTE!B250)</f>
        <v>46071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>
        <f>IF(SP_NORTE!B251="","*",SP_NORTE!B251)</f>
        <v>46071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>
        <f>IF(SP_NORTE!B252="","*",SP_NORTE!B252)</f>
        <v>46071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>
        <f>IF(SP_NORTE!B253="","*",SP_NORTE!B253)</f>
        <v>46071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>
        <f>IF(SP_NORTE!B254="","*",SP_NORTE!B254)</f>
        <v>46071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>
        <f>IF(SP_NORTE!B255="","*",SP_NORTE!B255)</f>
        <v>46071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>
        <f>IF(SP_NORTE!B256="","*",SP_NORTE!B256)</f>
        <v>46071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>
        <f>IF(SP_NORTE!B257="","*",SP_NORTE!B257)</f>
        <v>46071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>
        <f>IF(SP_NORTE!B258="","*",SP_NORTE!B258)</f>
        <v>46071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>
        <f>IF(SP_NORTE!B259="","*",SP_NORTE!B259)</f>
        <v>46071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1502</v>
      </c>
      <c r="C2" s="121" t="s">
        <v>998</v>
      </c>
      <c r="D2" s="76" t="s">
        <v>1000</v>
      </c>
      <c r="E2" s="76" t="s">
        <v>1503</v>
      </c>
      <c r="F2" s="99" t="s">
        <v>1504</v>
      </c>
      <c r="G2" s="76" t="s">
        <v>1505</v>
      </c>
      <c r="H2" s="76" t="s">
        <v>1506</v>
      </c>
      <c r="I2" s="76" t="s">
        <v>1507</v>
      </c>
      <c r="J2" s="76" t="s">
        <v>1508</v>
      </c>
      <c r="K2" s="78" t="s">
        <v>1509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>
        <f>IF(SP_NORTE!B248="","*",SP_NORTE!B248)</f>
        <v>46071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-</v>
      </c>
      <c r="G222" s="95" t="str">
        <f>IF(SP_NORTE!H249="","*",SP_NORTE!H249)</f>
        <v>ZDP2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>
        <f>IF(SP_NORTE!B250="","*",SP_NORTE!B250)</f>
        <v>46071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>
        <f>IF(SP_NORTE!B253="","*",SP_NORTE!B253)</f>
        <v>46071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>
        <f>IF(SP_NORTE!B261="","*",SP_NORTE!B261)</f>
        <v>46071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1510</v>
      </c>
    </row>
    <row r="8" spans="1:73">
      <c r="BT8" s="215"/>
    </row>
    <row r="9" spans="1:73" ht="117.75">
      <c r="BS9" s="213"/>
      <c r="BT9" s="222" t="s">
        <v>1511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1512</v>
      </c>
      <c r="D5" s="266"/>
      <c r="E5" s="266"/>
      <c r="F5" s="266"/>
      <c r="G5" s="266"/>
      <c r="H5" s="266"/>
      <c r="I5" s="266"/>
      <c r="J5" s="267"/>
      <c r="K5" s="268" t="s">
        <v>1513</v>
      </c>
      <c r="L5" s="269"/>
      <c r="M5" s="269"/>
      <c r="N5" s="269"/>
      <c r="O5" s="270" t="s">
        <v>1514</v>
      </c>
      <c r="P5" s="271"/>
    </row>
    <row r="6" spans="1:16" s="74" customFormat="1" ht="15" customHeight="1">
      <c r="A6" s="66" t="s">
        <v>1500</v>
      </c>
      <c r="B6" s="75" t="s">
        <v>1499</v>
      </c>
      <c r="C6" s="76" t="s">
        <v>1012</v>
      </c>
      <c r="D6" s="77" t="s">
        <v>1013</v>
      </c>
      <c r="E6" s="76" t="s">
        <v>1515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1516</v>
      </c>
      <c r="M6" s="80" t="s">
        <v>642</v>
      </c>
      <c r="N6" s="81" t="s">
        <v>1007</v>
      </c>
      <c r="O6" s="156" t="s">
        <v>1050</v>
      </c>
      <c r="P6" s="132" t="s">
        <v>1517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12:25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12:25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12:25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>
        <f>IF(SP_NORTE!B248="","*",SP_NORTE!B248)</f>
        <v>46071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 t="str">
        <f>IF(SP_NORTE!AJ249="","*",SP_NORTE!AJ249)</f>
        <v>ZPD2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>
        <f>IF(SP_NORTE!B250="","*",SP_NORTE!B250)</f>
        <v>46071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>
        <f>IF(SP_NORTE!B253="","*",SP_NORTE!B253)</f>
        <v>46071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>
        <f>IF(SP_NORTE!B261="","*",SP_NORTE!B261)</f>
        <v>46071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2026-02-17T15:09:41Z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