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08" documentId="8_{B6337239-1A00-434D-AAD0-422EA1FEB5AE}" xr6:coauthVersionLast="47" xr6:coauthVersionMax="47" xr10:uidLastSave="{C2E49DDD-D0F2-4F66-B6E5-B18816EDEE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0" i="1" l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<sst xmlns="http://schemas.openxmlformats.org/spreadsheetml/2006/main" count="8754" uniqueCount="1914">
  <si>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</si>
  <si>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</si>
  <si>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</si>
  <si>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</si>
  <si>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</si>
  <si>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</si>
  <si>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</si>
  <si>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</si>
  <si>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</si>
  <si>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</si>
  <si>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</si>
  <si>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</si>
  <si>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</si>
  <si>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</si>
  <si>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</si>
  <si>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</si>
  <si>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</si>
  <si>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</si>
  <si>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</si>
  <si>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</si>
  <si>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</si>
  <si>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</si>
  <si>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</si>
  <si>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</si>
  <si>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</si>
  <si>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</si>
  <si>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</si>
  <si>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</si>
  <si>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</si>
  <si>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</si>
  <si>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</si>
  <si>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</si>
  <si>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</si>
  <si>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</si>
  <si>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</si>
  <si>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</si>
  <si>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</si>
  <si>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</si>
  <si>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</si>
  <si>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</si>
  <si>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</si>
  <si>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</si>
  <si>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</si>
  <si>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</si>
  <si>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</si>
  <si>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</si>
  <si>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</si>
  <si>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</si>
  <si>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</si>
  <si>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</si>
  <si>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</si>
  <si>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</si>
  <si>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</si>
  <si>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</si>
  <si>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</si>
  <si>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</si>
  <si>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</si>
  <si>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</si>
  <si>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</si>
  <si>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</si>
  <si>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</si>
  <si>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</si>
  <si>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</si>
  <si>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</si>
  <si>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</si>
  <si>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</si>
  <si>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</si>
  <si>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</si>
  <si>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</si>
  <si>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</si>
  <si>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</si>
  <si>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</si>
  <si>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</si>
  <si>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</si>
  <si>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</si>
  <si>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</si>
  <si>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</si>
  <si>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</si>
  <si>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</si>
  <si>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</si>
  <si>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</si>
  <si>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</si>
  <si>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</si>
  <si>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</si>
  <si>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</si>
  <si>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</si>
  <si>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</si>
  <si>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</si>
  <si>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</si>
  <si>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</si>
  <si>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</si>
  <si>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</si>
  <si>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</si>
  <si>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</si>
  <si>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</si>
  <si>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</si>
  <si>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</si>
  <si>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</si>
  <si>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</si>
  <si>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</si>
  <si>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</si>
  <si>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</si>
  <si>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</si>
  <si>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</si>
  <si>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</si>
  <si>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</si>
  <si>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</si>
  <si>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</si>
  <si>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</si>
  <si>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</si>
  <si>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</si>
  <si>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</si>
  <si>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</si>
  <si>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</si>
  <si>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</si>
  <si>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</si>
  <si>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</si>
  <si>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</si>
  <si>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</si>
  <si>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</si>
  <si>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</si>
  <si>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</si>
  <si>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</si>
  <si>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</si>
  <si>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</si>
  <si>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</si>
  <si>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</si>
  <si>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</si>
  <si>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</si>
  <si>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</si>
  <si>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</si>
  <si>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</si>
  <si>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</si>
  <si>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</si>
  <si>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</si>
  <si>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</si>
  <si>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</si>
  <si>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</si>
  <si>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</si>
  <si>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</si>
  <si>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</si>
  <si>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</si>
  <si>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</si>
  <si>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</si>
  <si>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</si>
  <si>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</si>
  <si>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</si>
  <si>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</si>
  <si>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</si>
  <si>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</si>
  <si>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</si>
  <si>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</si>
  <si>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</si>
  <si>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</si>
  <si>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</si>
  <si>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</si>
  <si>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</si>
  <si>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</si>
  <si>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</si>
  <si>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</si>
  <si>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</si>
  <si>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</si>
  <si>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</si>
  <si>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</si>
  <si>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</si>
  <si>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</si>
  <si>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</si>
  <si>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</si>
  <si>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</si>
  <si>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</si>
  <si>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</si>
  <si>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</si>
  <si>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</si>
  <si>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</si>
  <si>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</si>
  <si>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</si>
  <si>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</si>
  <si>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</si>
  <si>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</si>
  <si>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</si>
  <si>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</si>
  <si>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</si>
  <si>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</si>
  <si>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</si>
  <si>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</si>
  <si>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</si>
  <si>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</si>
  <si>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</si>
  <si>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</si>
  <si>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</si>
  <si>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</si>
  <si>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</si>
  <si>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</si>
  <si>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</si>
  <si>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</si>
  <si>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</si>
  <si>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</si>
  <si>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</si>
  <si>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</si>
  <si>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</si>
  <si>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</si>
  <si>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</si>
  <si>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</si>
  <si>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</si>
  <si>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</si>
  <si>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</si>
  <si>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</si>
  <si>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</si>
  <si>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</si>
  <si>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</si>
  <si>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</si>
  <si>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</si>
  <si>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</si>
  <si>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</si>
  <si>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</si>
  <si>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</si>
  <si>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</si>
  <si>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</si>
  <si>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</si>
  <si>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</si>
  <si>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</si>
  <si>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</si>
  <si>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</si>
  <si>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</si>
  <si>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</si>
  <si>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</si>
  <si>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</si>
  <si>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</si>
  <si>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</si>
  <si>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</si>
  <si>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</si>
  <si>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</si>
  <si>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</si>
  <si>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</si>
  <si>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</si>
  <si>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</si>
  <si>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</si>
  <si>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</si>
  <si>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</si>
  <si>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</si>
  <si>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</si>
  <si>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</si>
  <si>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</si>
  <si>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</si>
  <si>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</si>
  <si>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</si>
  <si>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</si>
  <si>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</si>
  <si>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</si>
  <si>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</si>
  <si>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</si>
  <si>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</si>
  <si>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</si>
  <si>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</si>
  <si>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</si>
  <si>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</si>
  <si>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</si>
  <si>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</si>
  <si>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</si>
  <si>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</si>
  <si>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</si>
  <si>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</si>
  <si>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</si>
  <si>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</si>
  <si>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</si>
  <si>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</si>
  <si>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</si>
  <si>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</si>
  <si>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</si>
  <si>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</si>
  <si>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</si>
  <si>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</si>
  <si>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</si>
  <si>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</si>
  <si>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</si>
  <si>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</si>
  <si>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</si>
  <si>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</si>
  <si>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</si>
  <si>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</si>
  <si>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</si>
  <si>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</si>
  <si>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</si>
  <si>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</si>
  <si>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</si>
  <si>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</si>
  <si>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</si>
  <si>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</si>
  <si>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</si>
  <si>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</si>
  <si>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</si>
  <si>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</si>
  <si>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</si>
  <si>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</si>
  <si>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</si>
  <si>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</si>
  <si>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</si>
  <si>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</si>
  <si>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</si>
  <si>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</si>
  <si>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</si>
  <si>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</si>
  <si>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</si>
  <si>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</si>
  <si>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</si>
  <si>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</si>
  <si>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</si>
  <si>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</si>
  <si>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</si>
  <si>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</si>
  <si>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</si>
  <si>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</si>
  <si>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</si>
  <si>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</si>
  <si>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</si>
  <si>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</si>
  <si>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</si>
  <si>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</si>
  <si>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</si>
  <si>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</si>
  <si>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</si>
  <si>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</si>
  <si>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</si>
  <si>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</si>
  <si>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</si>
  <si>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</si>
  <si>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</si>
  <si>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</si>
  <si>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</si>
  <si>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</si>
  <si>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</si>
  <si>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</si>
  <si>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</si>
  <si>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</si>
  <si>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</si>
  <si>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</si>
  <si>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</si>
  <si>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</si>
  <si>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</si>
  <si>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</si>
  <si>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</si>
  <si>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</si>
  <si>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</si>
  <si>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</si>
  <si>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</si>
  <si>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</si>
  <si>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</si>
  <si>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</si>
  <si>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</si>
  <si>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</si>
  <si>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</si>
  <si>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</si>
  <si>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</si>
  <si>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</si>
  <si>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</si>
  <si>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</si>
  <si>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</si>
  <si>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</si>
  <si>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</si>
  <si>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</si>
  <si>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</si>
  <si>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</si>
  <si>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</si>
  <si>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</si>
  <si>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</si>
  <si>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</si>
  <si>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</si>
  <si>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</si>
  <si>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</si>
  <si>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</si>
  <si>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</si>
  <si>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</si>
  <si>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</si>
  <si>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</si>
  <si>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</si>
  <si>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</si>
  <si>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</si>
  <si>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</si>
  <si>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</si>
  <si>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</si>
  <si>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</si>
  <si>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</si>
  <si>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</si>
  <si>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</si>
  <si>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</si>
  <si>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</si>
  <si>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</si>
  <si>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</si>
  <si>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</si>
  <si>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</si>
  <si>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</si>
  <si>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</si>
  <si>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</si>
  <si>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</si>
  <si>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</si>
  <si>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</si>
  <si>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</si>
  <si>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</si>
  <si>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</si>
  <si>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</si>
  <si>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</si>
  <si>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</si>
  <si>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</si>
  <si>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</si>
  <si>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</si>
  <si>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</si>
  <si>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</si>
  <si>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</si>
  <si>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</si>
  <si>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</si>
  <si>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</si>
  <si>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</si>
  <si>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</si>
  <si>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</si>
  <si>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</si>
  <si>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</si>
  <si>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</si>
  <si>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</si>
  <si>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</si>
  <si>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</si>
  <si>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</si>
  <si>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</si>
  <si>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</si>
  <si>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</si>
  <si>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</si>
  <si>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</si>
  <si>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</si>
  <si>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</si>
  <si>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</si>
  <si>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</si>
  <si>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</si>
  <si>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</si>
  <si>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</si>
  <si>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</si>
  <si>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</si>
  <si>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</si>
  <si>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</si>
  <si>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</si>
  <si>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</si>
  <si>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</si>
  <si>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</si>
  <si>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</si>
  <si>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</si>
  <si>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</si>
  <si>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</si>
  <si>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</si>
  <si>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</si>
  <si>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</si>
  <si>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</si>
  <si>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</si>
  <si>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</si>
  <si>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</si>
  <si>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</si>
  <si>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</si>
  <si>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</si>
  <si>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</si>
  <si>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</si>
  <si>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</si>
  <si>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</si>
  <si>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</si>
  <si>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</si>
  <si>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</si>
  <si>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</si>
  <si>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</si>
  <si>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</si>
  <si>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</si>
  <si>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</si>
  <si>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</si>
  <si>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</si>
  <si>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</si>
  <si>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</si>
  <si>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</si>
  <si>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</si>
  <si>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</si>
  <si>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</si>
  <si>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</si>
  <si>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</si>
  <si>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</si>
  <si>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</si>
  <si>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</si>
  <si>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</si>
  <si>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</si>
  <si>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</si>
  <si>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</si>
  <si>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</si>
  <si>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</si>
  <si>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</si>
  <si>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</si>
  <si>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</si>
  <si>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</si>
  <si>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</si>
  <si>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</si>
  <si>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</si>
  <si>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</si>
  <si>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</si>
  <si>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</si>
  <si>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</si>
  <si>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</si>
  <si>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</si>
  <si>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</si>
  <si>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</si>
  <si>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</si>
  <si>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</si>
  <si>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</si>
  <si>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</si>
  <si>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</si>
  <si>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</si>
  <si>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</si>
  <si>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</si>
  <si>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</si>
  <si>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</si>
  <si>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</si>
  <si>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</si>
  <si>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</si>
  <si>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</si>
  <si>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</si>
  <si>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</si>
  <si>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</si>
  <si>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</si>
  <si>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</si>
  <si>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</si>
  <si>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</si>
  <si>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</si>
  <si>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</si>
  <si>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</si>
  <si>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</si>
  <si>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</si>
  <si>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</si>
  <si>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</si>
  <si>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</si>
  <si>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</si>
  <si>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</si>
  <si>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</si>
  <si>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</si>
  <si>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</si>
  <si>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</si>
  <si>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</si>
  <si>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</si>
  <si>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</si>
  <si>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</si>
  <si>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</si>
  <si>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</si>
  <si>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</si>
  <si>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</si>
  <si>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</si>
  <si>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</si>
  <si>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</si>
  <si>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</si>
  <si>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</si>
  <si>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</si>
  <si>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</si>
  <si>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</si>
  <si>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</si>
  <si>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</si>
  <si>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</si>
  <si>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</si>
  <si>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</si>
  <si>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</si>
  <si>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</si>
  <si>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</si>
  <si>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</si>
  <si>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</si>
  <si>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</si>
  <si>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</si>
  <si>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</si>
  <si>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</si>
  <si>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</si>
  <si>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</si>
  <si>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</si>
  <si>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</si>
  <si>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</si>
  <si>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</si>
  <si>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</si>
  <si>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</si>
  <si>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</si>
  <si>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</si>
  <si>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</si>
  <si>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</si>
  <si>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</si>
  <si>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</si>
  <si>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</si>
  <si>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</si>
  <si>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</si>
  <si>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</si>
  <si>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</si>
  <si>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</si>
  <si>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</si>
  <si>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</si>
  <si>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</si>
  <si>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</si>
  <si>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</si>
  <si>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</si>
  <si>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</si>
  <si>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</si>
  <si>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</si>
  <si>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</si>
  <si>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</si>
  <si>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</si>
  <si>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</si>
  <si>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</si>
  <si>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</si>
  <si>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</si>
  <si>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</si>
  <si>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</si>
  <si>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</si>
  <si>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</si>
  <si>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</si>
  <si>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</si>
  <si>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</si>
  <si>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</si>
  <si>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</si>
  <si>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</si>
  <si>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</si>
  <si>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</si>
  <si>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</si>
  <si>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</si>
  <si>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</si>
  <si>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</si>
  <si>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</si>
  <si>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</si>
  <si>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</si>
  <si>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</si>
  <si>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</si>
  <si>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</si>
  <si>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</si>
  <si>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</si>
  <si>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</si>
  <si>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</si>
  <si>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</si>
  <si>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</si>
  <si>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</si>
  <si>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</si>
  <si>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</si>
  <si>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</si>
  <si>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</si>
  <si>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</si>
  <si>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</si>
  <si>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</si>
  <si>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</si>
  <si>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</si>
  <si>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</si>
  <si>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</si>
  <si>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</si>
  <si>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</si>
  <si>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</si>
  <si>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</si>
  <si>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</si>
  <si>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</si>
  <si>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</si>
  <si>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</si>
  <si>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</si>
  <si>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</si>
  <si>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</si>
  <si>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</si>
  <si>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</si>
  <si>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</si>
  <si>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</si>
  <si>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</si>
  <si>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</si>
  <si>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</si>
  <si>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</si>
  <si>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</si>
  <si>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</si>
  <si>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</si>
  <si>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</si>
  <si>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</si>
  <si>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</si>
  <si>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</si>
  <si>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</si>
  <si>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</si>
  <si>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</si>
  <si>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</si>
  <si>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</si>
  <si>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</si>
  <si>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</si>
  <si>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</si>
  <si>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</si>
  <si>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</si>
  <si>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</si>
  <si>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</si>
  <si>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</si>
  <si>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</si>
  <si>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</si>
  <si>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</si>
  <si>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</si>
  <si>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</si>
  <si>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</si>
  <si>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</si>
  <si>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</si>
  <si>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</si>
  <si>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</si>
  <si>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</si>
  <si>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</si>
  <si>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</si>
  <si>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</si>
  <si>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</si>
  <si>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</si>
  <si>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</si>
  <si>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</si>
  <si>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</si>
  <si>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</si>
  <si>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</si>
  <si>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</si>
  <si>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</si>
  <si>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</si>
  <si>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</si>
  <si>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</si>
  <si>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</si>
  <si>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</si>
  <si>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</si>
  <si>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</si>
  <si>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</si>
  <si>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</si>
  <si>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</si>
  <si>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</si>
  <si>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</si>
  <si>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</si>
  <si>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</si>
  <si>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</si>
  <si>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</si>
  <si>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</si>
  <si>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</si>
  <si>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</si>
  <si>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</si>
  <si>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</si>
  <si>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</si>
  <si>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</si>
  <si>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</si>
  <si>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</si>
  <si>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</si>
  <si>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</si>
  <si>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</si>
  <si>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</si>
  <si>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</si>
  <si>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</si>
  <si>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</si>
  <si>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</si>
  <si>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</si>
  <si>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</si>
  <si>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</si>
  <si>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</si>
  <si>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</si>
  <si>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</si>
  <si>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</si>
  <si>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</si>
  <si>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</si>
  <si>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</si>
  <si>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</si>
  <si>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</si>
  <si>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</si>
  <si>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</si>
  <si>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</si>
  <si>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</si>
  <si>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</si>
  <si>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</si>
  <si>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</si>
  <si>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</si>
  <si>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</si>
  <si>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</si>
  <si>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</si>
  <si>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</si>
  <si>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</si>
  <si>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</si>
  <si>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</si>
  <si>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</si>
  <si>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</si>
  <si>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</si>
  <si>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</si>
  <si>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</si>
  <si>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</si>
  <si>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</si>
  <si>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</si>
  <si>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</si>
  <si>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</si>
  <si>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</si>
  <si>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</si>
  <si>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</si>
  <si>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</si>
  <si>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</si>
  <si>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</si>
  <si>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</si>
  <si>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</si>
  <si>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</si>
  <si>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</si>
  <si>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</si>
  <si>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</si>
  <si>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</si>
  <si>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</si>
  <si>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</si>
  <si>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</si>
  <si>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</si>
  <si>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</si>
  <si>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</si>
  <si>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</si>
  <si>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</si>
  <si>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</si>
  <si>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</si>
  <si>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</si>
  <si>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</si>
  <si>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</si>
  <si>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</si>
  <si>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</si>
  <si>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</si>
  <si>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</si>
  <si>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</si>
  <si>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</si>
  <si>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</si>
  <si>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</si>
  <si>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</si>
  <si>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</si>
  <si>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</si>
  <si>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</si>
  <si>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</si>
  <si>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</si>
  <si>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</si>
  <si>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</si>
  <si>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</si>
  <si>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</si>
  <si>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</si>
  <si>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</si>
  <si>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</si>
  <si>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</si>
  <si>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</si>
  <si>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</si>
  <si>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</si>
  <si>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</si>
  <si>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</si>
  <si>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</si>
  <si>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</si>
  <si>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</si>
  <si>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</si>
  <si>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</si>
  <si>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</si>
  <si>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</si>
  <si>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</si>
  <si>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</si>
  <si>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</si>
  <si>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</si>
  <si>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</si>
  <si>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</si>
  <si>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</si>
  <si>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</si>
  <si>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</si>
  <si>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</si>
  <si>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</si>
  <si>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</si>
  <si>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</si>
  <si>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</si>
  <si>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</si>
  <si>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</si>
  <si>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</si>
  <si>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</si>
  <si>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</si>
  <si>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</si>
  <si>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</si>
  <si>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</si>
  <si>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</si>
  <si>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</si>
  <si>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</si>
  <si>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</si>
  <si>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</si>
  <si>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</si>
  <si>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</si>
  <si>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</si>
  <si>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</si>
  <si>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</si>
  <si>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</si>
  <si>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</si>
  <si>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</si>
  <si>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</si>
  <si>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</si>
  <si>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</si>
  <si>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</si>
  <si>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</si>
  <si>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</si>
  <si>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</si>
  <si>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</si>
  <si>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</si>
  <si>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</si>
  <si>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</si>
  <si>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</si>
  <si>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</si>
  <si>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</si>
  <si>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</si>
  <si>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</si>
  <si>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</si>
  <si>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</si>
  <si>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</si>
  <si>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</si>
  <si>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</si>
  <si>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</si>
  <si>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</si>
  <si>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</si>
  <si>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</si>
  <si>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</si>
  <si>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</si>
  <si>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</si>
  <si>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</si>
  <si>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</si>
  <si>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</si>
  <si>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</si>
  <si>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</si>
  <si>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</si>
  <si>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</si>
  <si>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</si>
  <si>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</si>
  <si>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</si>
  <si>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</si>
  <si>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</si>
  <si>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</si>
  <si>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</si>
  <si>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</si>
  <si>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</si>
  <si>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</si>
  <si>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</si>
  <si>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</si>
  <si>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</si>
  <si>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</si>
  <si>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</si>
  <si>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</si>
  <si>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</si>
  <si>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</si>
  <si>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</si>
  <si>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</si>
  <si>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</si>
  <si>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</si>
  <si>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</si>
  <si>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</si>
  <si>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</si>
  <si>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</si>
  <si>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</si>
  <si>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</si>
  <si>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</si>
  <si>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</si>
  <si>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</si>
  <si>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</si>
  <si>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</si>
  <si>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</si>
  <si>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</si>
  <si>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</si>
  <si>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</si>
  <si>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</si>
  <si>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</si>
  <si>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</si>
  <si>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</si>
  <si>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</si>
  <si>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</si>
  <si>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</si>
  <si>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</si>
  <si>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</si>
  <si>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</si>
  <si>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</si>
  <si>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</si>
  <si>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</si>
  <si>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</si>
  <si>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</si>
  <si>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</si>
  <si>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</si>
  <si>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</si>
  <si>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</si>
  <si>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</si>
  <si>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</si>
  <si>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</si>
  <si>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</si>
  <si>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</si>
  <si>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</si>
  <si>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</si>
  <si>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</si>
  <si>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</si>
  <si>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</si>
  <si>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</si>
  <si>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</si>
  <si>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</si>
  <si>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</si>
  <si>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</si>
  <si>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</si>
  <si>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</si>
  <si>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</si>
  <si>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</si>
  <si>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</si>
  <si>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</si>
  <si>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</si>
  <si>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</si>
  <si>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</si>
  <si>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</si>
  <si>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</si>
  <si>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</si>
  <si>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</si>
  <si>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</si>
  <si>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</si>
  <si>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</si>
  <si>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</si>
  <si>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</si>
  <si>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</si>
  <si>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</si>
  <si>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</si>
  <si>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</si>
  <si>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</si>
  <si>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</si>
  <si>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</si>
  <si>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</si>
  <si>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</si>
  <si>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</si>
  <si>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</si>
  <si>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</si>
  <si>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</si>
  <si>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</si>
  <si>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</si>
  <si>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</si>
  <si>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</si>
  <si>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</si>
  <si>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</si>
  <si>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</si>
  <si>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</si>
  <si>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</si>
  <si>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</si>
  <si>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</si>
  <si>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</si>
  <si>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</si>
  <si>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</si>
  <si>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</si>
  <si>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</si>
  <si>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</si>
  <si>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</si>
  <si>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</si>
  <si>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</si>
  <si>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</si>
  <si>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</si>
  <si>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</si>
  <si>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</si>
  <si>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</si>
  <si>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</si>
  <si>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</si>
  <si>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</si>
  <si>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</si>
  <si>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</si>
  <si>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</si>
  <si>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</si>
  <si>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</si>
  <si>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</si>
  <si>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</si>
  <si>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</si>
  <si>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</si>
  <si>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</si>
  <si>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</si>
  <si>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</si>
  <si>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</si>
  <si>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</si>
  <si>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</si>
  <si>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</si>
  <si>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</si>
  <si>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</si>
  <si>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</si>
  <si>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</si>
  <si>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</si>
  <si>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</si>
  <si>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</si>
  <si>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</si>
  <si>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</si>
  <si>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</si>
  <si>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</si>
  <si>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</si>
  <si>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</si>
  <si>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</si>
  <si>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</si>
  <si>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</si>
  <si>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</si>
  <si>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</si>
  <si>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</si>
  <si>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</si>
  <si>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</si>
  <si>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</si>
  <si>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</si>
  <si>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</si>
  <si>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</si>
  <si>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</si>
  <si>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</si>
  <si>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</si>
  <si>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</si>
  <si>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</si>
  <si>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</si>
  <si>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</si>
  <si>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</si>
  <si>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</si>
  <si>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</si>
  <si>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</si>
  <si>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</si>
  <si>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</si>
  <si>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</si>
  <si>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</si>
  <si>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</si>
  <si>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</si>
  <si>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</si>
  <si>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</si>
  <si>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</si>
  <si>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</si>
  <si>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</si>
  <si>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</si>
  <si>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</si>
  <si>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</si>
  <si>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</si>
  <si>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</si>
  <si>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</si>
  <si>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</si>
  <si>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</si>
  <si>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</si>
  <si>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</si>
  <si>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</si>
  <si>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</si>
  <si>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</si>
  <si>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</si>
  <si>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</si>
  <si>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</si>
  <si>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</si>
  <si>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</si>
  <si>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</si>
  <si>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</si>
  <si>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</si>
  <si>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</si>
  <si>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</si>
  <si>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</si>
  <si>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</si>
  <si>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</si>
  <si>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</si>
  <si>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</si>
  <si>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</si>
  <si>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</si>
  <si>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</si>
  <si>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</si>
  <si>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</si>
  <si>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</si>
  <si>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</si>
  <si>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</si>
  <si>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</si>
  <si>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</si>
  <si>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</si>
  <si>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</si>
  <si>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</si>
  <si>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</si>
  <si>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</si>
  <si>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</si>
  <si>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</si>
  <si>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</si>
  <si>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</si>
  <si>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</si>
  <si>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</si>
  <si>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</si>
  <si>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</si>
  <si>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</si>
  <si>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</si>
  <si>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</si>
  <si>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</si>
  <si>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</si>
  <si>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</si>
  <si>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</si>
  <si>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</si>
  <si>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</si>
  <si>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</si>
  <si>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</si>
  <si>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</si>
  <si>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</si>
  <si>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</si>
  <si>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</si>
  <si>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</si>
  <si>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</si>
  <si>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</si>
  <si>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</si>
  <si>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</si>
  <si>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</si>
  <si>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</si>
  <si>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</si>
  <si>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</si>
  <si>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</si>
  <si>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</si>
  <si>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</si>
  <si>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</si>
  <si>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</si>
  <si>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</si>
  <si>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</si>
  <si>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</si>
  <si>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</si>
  <si>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</si>
  <si>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</si>
  <si>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</si>
  <si>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</si>
  <si>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</si>
  <si>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</si>
  <si>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</si>
  <si>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</si>
  <si>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</si>
  <si>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</si>
  <si>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</si>
  <si>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</si>
  <si>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</si>
  <si>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</si>
  <si>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</si>
  <si>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</si>
  <si>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</si>
  <si>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</si>
  <si>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</si>
  <si>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</si>
  <si>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</si>
  <si>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</si>
  <si>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</si>
  <si>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</si>
  <si>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</si>
  <si>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</si>
  <si>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</si>
  <si>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</si>
  <si>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</si>
  <si>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</si>
  <si>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</si>
  <si>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</si>
  <si>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</si>
  <si>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</si>
  <si>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</si>
  <si>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</si>
  <si>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</si>
  <si>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</si>
  <si>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</si>
  <si>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</si>
  <si>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</si>
  <si>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</si>
  <si>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</si>
  <si>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</si>
  <si>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</si>
  <si>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</si>
  <si>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</si>
  <si>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</si>
  <si>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</si>
  <si>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</si>
  <si>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</si>
  <si>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</si>
  <si>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</si>
  <si>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</si>
  <si>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</si>
  <si>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</si>
  <si>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</si>
  <si>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</si>
  <si>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</si>
  <si>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</si>
  <si>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</si>
  <si>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</si>
  <si>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</si>
  <si>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</si>
  <si>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</si>
  <si>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</si>
  <si>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</si>
  <si>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</si>
  <si>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</si>
  <si>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</si>
  <si>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</si>
  <si>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</si>
  <si>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</si>
  <si>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</si>
  <si>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</si>
  <si>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</si>
  <si>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</si>
  <si>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</si>
  <si>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</si>
  <si>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</si>
  <si>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</si>
  <si>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</si>
  <si>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</si>
  <si>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</si>
  <si>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</si>
  <si>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</si>
  <si>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</si>
  <si>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</si>
  <si>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</si>
  <si>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</si>
  <si>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</si>
  <si>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</si>
  <si>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</si>
  <si>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</si>
  <si>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</si>
  <si>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</si>
  <si>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</si>
  <si>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</si>
  <si>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</si>
  <si>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</si>
  <si>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</si>
  <si>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</si>
  <si>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</si>
  <si>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</si>
  <si>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</si>
  <si>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</si>
  <si>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</si>
  <si>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</si>
  <si>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</si>
  <si>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</si>
  <si>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</si>
  <si>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</si>
  <si>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</si>
  <si>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</si>
  <si>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</si>
  <si>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</si>
  <si>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</si>
  <si>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</si>
  <si>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</si>
  <si>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</si>
  <si>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</si>
  <si>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</si>
  <si>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</si>
  <si>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</si>
  <si>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</si>
  <si>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</si>
  <si>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</si>
  <si>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</si>
  <si>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</si>
  <si>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</si>
  <si>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</si>
  <si>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</si>
  <si>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</si>
  <si>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</si>
  <si>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</si>
  <si>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</si>
  <si>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</si>
  <si>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</si>
  <si>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</si>
  <si>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</si>
  <si>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</si>
  <si>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</si>
  <si>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</si>
  <si>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</si>
  <si>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</si>
  <si>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</si>
  <si>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</si>
  <si>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</si>
  <si>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</si>
  <si>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</si>
  <si>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</si>
  <si>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</si>
  <si>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</si>
  <si>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</si>
  <si>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</si>
  <si>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</si>
  <si>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</si>
  <si>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</si>
  <si>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</si>
  <si>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</si>
  <si>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</si>
  <si>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</si>
  <si>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</si>
  <si>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</si>
  <si>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</si>
  <si>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</si>
  <si>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</si>
  <si>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</si>
  <si>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</si>
  <si>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</si>
  <si>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</si>
  <si>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</si>
  <si>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</si>
  <si>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</si>
  <si>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</si>
  <si>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</si>
  <si>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</si>
  <si>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</si>
  <si>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</si>
  <si>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</si>
  <si>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</si>
  <si>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</si>
  <si>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</si>
  <si>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</si>
  <si>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</si>
  <si>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</si>
  <si>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</si>
  <si>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</si>
  <si>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</si>
  <si>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</si>
  <si>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</si>
  <si>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</si>
  <si>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</si>
  <si>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</si>
  <si>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</si>
  <si>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</si>
  <si>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</si>
  <si>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</si>
  <si>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</si>
  <si>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</si>
  <si>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</si>
  <si>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</si>
  <si>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</si>
  <si>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</si>
  <si>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</si>
  <si>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</si>
  <si>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</si>
  <si>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</si>
  <si>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</si>
  <si>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</si>
  <si>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</si>
  <si>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</si>
  <si>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</si>
  <si>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</si>
  <si>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</si>
  <si>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</si>
  <si>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</si>
  <si>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</si>
  <si>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</si>
  <si>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</si>
  <si>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</si>
  <si>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</si>
  <si>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</si>
  <si>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</si>
  <si>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</si>
  <si>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</si>
  <si>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</si>
  <si>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</si>
  <si>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</si>
  <si>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</si>
  <si>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</si>
  <si>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</si>
  <si>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</si>
  <si>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</si>
  <si>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</si>
  <si>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</si>
  <si>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</si>
  <si>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</si>
  <si>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</si>
  <si>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</si>
  <si>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</si>
  <si>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</si>
  <si>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</si>
  <si>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</si>
  <si>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</si>
  <si>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</si>
  <si>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</si>
  <si>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</si>
  <si>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</si>
  <si>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</si>
  <si>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</si>
  <si>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</si>
  <si>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</si>
  <si>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</si>
  <si>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</si>
  <si>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</si>
  <si>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</si>
  <si>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</si>
  <si>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</si>
  <si>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</si>
  <si>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</si>
  <si>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</si>
  <si>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</si>
  <si>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</si>
  <si>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</si>
  <si>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</si>
  <si>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</si>
  <si>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</si>
  <si>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</si>
  <si>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</si>
  <si>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</si>
  <si>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</si>
  <si>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</si>
  <si>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</si>
  <si>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</si>
  <si>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</si>
  <si>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</si>
  <si>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</si>
  <si>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</si>
  <si>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</si>
  <si>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</si>
  <si>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</si>
  <si>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</si>
  <si>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</si>
  <si>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</si>
  <si>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</si>
  <si>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</si>
  <si>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</si>
  <si>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</si>
  <si>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</si>
  <si>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</si>
  <si>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</si>
  <si>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</si>
  <si>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</si>
  <si>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</si>
  <si>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</si>
  <si>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</si>
  <si>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</si>
  <si>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</si>
  <si>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</si>
  <si>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</si>
  <si>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</si>
  <si>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</si>
  <si>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</si>
  <si>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</si>
  <si>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</si>
  <si>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</si>
  <si>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</si>
  <si>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</si>
  <si>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</si>
  <si>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</si>
  <si>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</si>
  <si>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</si>
  <si>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</si>
  <si>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</si>
  <si>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</si>
  <si>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</si>
  <si>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</si>
  <si>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</si>
  <si>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</si>
  <si>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</si>
  <si>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</si>
  <si>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</si>
  <si>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</si>
  <si>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</si>
  <si>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</si>
  <si>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</si>
  <si>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</si>
  <si>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</si>
  <si>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</si>
  <si>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</si>
  <si>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</si>
  <si>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</si>
  <si>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</si>
  <si>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</si>
  <si>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</si>
  <si>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</si>
  <si>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</si>
  <si>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</si>
  <si>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</si>
  <si>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</si>
  <si>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</si>
  <si>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</si>
  <si>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</si>
  <si>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</si>
  <si>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</si>
  <si>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</si>
  <si>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</si>
  <si>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</si>
  <si>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</si>
  <si>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</si>
  <si>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</si>
  <si>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</si>
  <si>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</si>
  <si>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</si>
  <si>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</si>
  <si>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</si>
  <si>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</si>
  <si>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</si>
  <si>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</si>
  <si>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</si>
  <si>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</si>
  <si>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</si>
  <si>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</si>
  <si>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</si>
  <si>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</si>
  <si>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</si>
  <si>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</si>
  <si>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</si>
  <si>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</si>
  <si>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</si>
  <si>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</si>
  <si>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</si>
  <si>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</si>
  <si>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</si>
  <si>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</si>
  <si>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</si>
  <si>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</si>
  <si>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</si>
  <si>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</si>
  <si>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</si>
  <si>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</si>
  <si>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</si>
  <si>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</si>
  <si>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</si>
  <si>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</si>
  <si>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</si>
  <si>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</si>
  <si>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</si>
  <si>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</si>
  <si>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</si>
  <si>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</si>
  <si>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</si>
  <si>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</si>
  <si>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</si>
  <si>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</si>
  <si>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</si>
  <si>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</si>
  <si>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</si>
  <si>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</si>
  <si>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</si>
  <si>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</si>
  <si>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</si>
  <si>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</si>
  <si>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</si>
  <si>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</si>
  <si>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</si>
  <si>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</si>
  <si>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</si>
  <si>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</si>
  <si>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</si>
  <si>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</si>
  <si>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</si>
  <si>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</si>
  <si>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</si>
  <si>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</si>
  <si>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</si>
  <si>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</si>
  <si>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</si>
  <si>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</si>
  <si>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</si>
  <si>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</si>
  <si>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</si>
  <si>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</si>
  <si>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</si>
  <si>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</si>
  <si>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</si>
  <si>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</si>
  <si>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</si>
  <si>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</si>
  <si>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</si>
  <si>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</si>
  <si>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</si>
  <si>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</si>
  <si>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</si>
  <si>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</si>
  <si>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</si>
  <si>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</si>
  <si>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</si>
  <si>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</si>
  <si>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</si>
  <si>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</si>
  <si>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</si>
  <si>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</si>
  <si>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</si>
  <si>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</si>
  <si>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</si>
  <si>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</si>
  <si>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</si>
  <si>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</si>
  <si>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</si>
  <si>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</si>
  <si>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</si>
  <si>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</si>
  <si>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</si>
  <si>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</si>
  <si>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</si>
  <si>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</si>
  <si>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</si>
  <si>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</si>
  <si>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</si>
  <si>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</si>
  <si>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</si>
  <si>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</si>
  <si>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</si>
  <si>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</si>
  <si>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</si>
  <si>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</si>
  <si>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</si>
  <si>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</si>
  <si>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</si>
  <si>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</si>
  <si>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</si>
  <si>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</si>
  <si>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</si>
  <si>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</si>
  <si>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</si>
  <si>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</si>
  <si>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</si>
  <si>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</si>
  <si>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</si>
  <si>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</si>
  <si>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</si>
  <si>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</si>
  <si>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</si>
  <si>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</si>
  <si>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</si>
  <si>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</si>
  <si>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</si>
  <si>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</si>
  <si>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</si>
  <si>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</si>
  <si>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</si>
  <si>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</si>
  <si>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</si>
  <si>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</si>
  <si>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</si>
  <si>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</si>
  <si>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</si>
  <si>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</si>
  <si>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</si>
  <si>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</si>
  <si>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</si>
  <si>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</si>
  <si>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</si>
  <si>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</si>
  <si>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</si>
  <si>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</si>
  <si>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</si>
  <si>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</si>
  <si>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</si>
  <si>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</si>
  <si>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</si>
  <si>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</si>
  <si>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</si>
  <si>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</si>
  <si>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</si>
  <si>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</si>
  <si>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</si>
  <si>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</si>
  <si>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</si>
  <si>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</si>
  <si>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</si>
  <si>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</si>
  <si>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</si>
  <si>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</si>
  <si>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</si>
  <si>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</si>
  <si>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</si>
  <si>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</si>
  <si>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</si>
  <si>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</si>
  <si>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</si>
  <si>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</si>
  <si>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</si>
  <si>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</si>
  <si>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</si>
  <si>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</si>
  <si>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</si>
  <si>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</si>
  <si>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</si>
  <si>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</si>
  <si>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</si>
  <si>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</si>
  <si>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</si>
  <si>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</si>
  <si>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</si>
  <si>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</si>
  <si>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</si>
  <si>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</si>
  <si>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</si>
  <si>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</si>
  <si>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</si>
  <si>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</si>
  <si>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</si>
  <si>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</si>
  <si>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</si>
  <si>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</si>
  <si>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</si>
  <si>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</si>
  <si>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</si>
  <si>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</si>
  <si>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</si>
  <si>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</si>
  <si>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</si>
  <si>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</si>
  <si>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</si>
  <si>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</si>
  <si>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</si>
  <si>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</si>
  <si>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</si>
  <si>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</si>
  <si>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</si>
  <si>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</si>
  <si>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</si>
  <si>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</si>
  <si>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</si>
  <si>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</si>
  <si>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</si>
  <si>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</si>
  <si>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</si>
  <si>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</si>
  <si>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</si>
  <si>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</si>
  <si>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</si>
  <si>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</si>
  <si>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</si>
  <si>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</si>
  <si>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</si>
  <si>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</si>
  <si>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</si>
  <si>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</si>
  <si>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</si>
  <si>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</si>
  <si>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</si>
  <si>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</si>
  <si>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</si>
  <si>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</si>
  <si>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</si>
  <si>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</si>
  <si>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</si>
  <si>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</si>
  <si>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</si>
  <si>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</si>
  <si>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</si>
  <si>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</si>
  <si>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</si>
  <si>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</si>
  <si>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</si>
  <si>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</si>
  <si>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</si>
  <si>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</si>
  <si>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</si>
  <si>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</si>
  <si>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</si>
  <si>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</si>
  <si>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</si>
  <si>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</si>
  <si>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</si>
  <si>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</si>
  <si>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</si>
  <si>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</si>
  <si>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</si>
  <si>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</si>
  <si>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</si>
  <si>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</si>
  <si>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</si>
  <si>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</si>
  <si>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</si>
  <si>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</si>
  <si>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</si>
  <si>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</si>
  <si>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</si>
  <si>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</si>
  <si>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</si>
  <si>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</si>
  <si>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</si>
  <si>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</si>
  <si>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</si>
  <si>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</si>
  <si>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</si>
  <si>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</si>
  <si>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</si>
  <si>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</si>
  <si>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</si>
  <si>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</si>
  <si>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</si>
  <si>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</si>
  <si>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</si>
  <si>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</si>
  <si>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</si>
  <si>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</si>
  <si>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</si>
  <si>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</si>
  <si>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</si>
  <si>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</si>
  <si>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</si>
  <si>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</si>
  <si>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</si>
  <si>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</si>
  <si>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</si>
  <si>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</si>
  <si>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</si>
  <si>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</si>
  <si>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</si>
  <si>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</si>
  <si>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</si>
  <si>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</si>
  <si>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</si>
  <si>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</si>
  <si>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</si>
  <si>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</si>
  <si>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</si>
  <si>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 xml:space="preserve">MC1 11:11, não foi autorizado a circular </t>
  </si>
  <si>
    <t>Não foi autorizado a circular pelo CCO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</si>
  <si>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</si>
  <si>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</si>
  <si>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</si>
  <si>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</si>
  <si>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</si>
  <si>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</si>
  <si>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</si>
  <si>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</si>
  <si>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 xml:space="preserve">Avariou 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</si>
  <si>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</si>
  <si>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</si>
  <si>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</si>
  <si>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</si>
  <si>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</si>
  <si>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</si>
  <si>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</si>
  <si>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</si>
  <si>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</si>
  <si>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</si>
  <si>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</si>
  <si>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</si>
  <si>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</si>
  <si>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</si>
  <si>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</si>
  <si>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</si>
  <si>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</si>
  <si>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</si>
  <si>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</si>
  <si>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</si>
  <si>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</si>
  <si>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</si>
  <si>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</si>
  <si>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</si>
  <si>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TGRTIQ</t>
  </si>
  <si>
    <t>2 Alzineide e Daniel</t>
  </si>
  <si>
    <t>Efrain</t>
  </si>
  <si>
    <t xml:space="preserve">Descarga de dormentes </t>
  </si>
  <si>
    <t>2 Alex e Maicon</t>
  </si>
  <si>
    <t>TCE-S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</si>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</sst>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75" activePane="topRight" state="frozen"/>
      <selection pane="topRight" activeCell="L290" sqref="L29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0</v>
      </c>
      <c r="BI260" s="16"/>
      <c r="BJ260" s="16" t="s">
        <v>1853</v>
      </c>
      <c r="BK260" s="16" t="s">
        <v>1854</v>
      </c>
      <c r="BL260" s="15"/>
      <c r="BM260" s="14" t="s">
        <v>987</v>
      </c>
      <c r="BN260" s="14" t="s">
        <v>987</v>
      </c>
      <c r="BO260" s="165" t="s">
        <v>987</v>
      </c>
      <c r="BP260" s="16" t="s">
        <v>1855</v>
      </c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>SemOportunidadeSemOportunidade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1856</v>
      </c>
      <c r="BK262" s="16" t="s">
        <v>1857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1858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1859</v>
      </c>
      <c r="BK264" s="16" t="s">
        <v>1860</v>
      </c>
      <c r="BL264" s="15"/>
      <c r="BM264" s="14"/>
      <c r="BN264" s="14"/>
      <c r="BO264" s="165"/>
      <c r="BP264" s="16"/>
      <c r="BQ264" s="12" t="e">
        <f t="shared" si="37"/>
        <v>#VALUE!</v>
      </c>
      <c r="BR264" s="18" t="e">
        <f t="shared" si="38"/>
        <v>#VALUE!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1864</v>
      </c>
      <c r="BQ266" s="12" t="str">
        <f t="shared" si="37"/>
        <v>Produção</v>
      </c>
      <c r="BR266" s="18">
        <f t="shared" si="38"/>
        <v>2.0888888888888895</v>
      </c>
      <c r="BS266" s="18">
        <f t="shared" si="39"/>
        <v>0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1866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1867</v>
      </c>
      <c r="BK267" s="16" t="s">
        <v>1868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1869</v>
      </c>
      <c r="BK268" s="16" t="s">
        <v>1869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1870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5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1871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1.6666666666666667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1872</v>
      </c>
      <c r="N271" s="204" t="s">
        <v>1873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1874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1875</v>
      </c>
      <c r="N272" s="204" t="s">
        <v>1876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1877</v>
      </c>
      <c r="X272" s="218" t="s">
        <v>957</v>
      </c>
      <c r="Y272" s="158" t="s">
        <v>960</v>
      </c>
      <c r="Z272" s="158" t="s">
        <v>953</v>
      </c>
      <c r="AA272" s="83" t="s">
        <v>1878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1879</v>
      </c>
      <c r="BK272" s="16" t="s">
        <v>1880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1881</v>
      </c>
      <c r="N273" s="204" t="s">
        <v>1882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1883</v>
      </c>
      <c r="X273" s="218" t="s">
        <v>957</v>
      </c>
      <c r="Y273" s="158" t="s">
        <v>960</v>
      </c>
      <c r="Z273" s="158" t="s">
        <v>953</v>
      </c>
      <c r="AA273" s="83" t="s">
        <v>1884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1885</v>
      </c>
      <c r="BK273" s="16" t="s">
        <v>1885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1886</v>
      </c>
      <c r="BK274" s="16" t="s">
        <v>1887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1888</v>
      </c>
      <c r="M279" s="204" t="s">
        <v>1888</v>
      </c>
      <c r="N279" s="333" t="s">
        <v>1889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1890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/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1892</v>
      </c>
      <c r="X283" s="218" t="s">
        <v>952</v>
      </c>
      <c r="Y283" s="158"/>
      <c r="Z283" s="158" t="s">
        <v>953</v>
      </c>
      <c r="AA283" s="83" t="s">
        <v>1893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1894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/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/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/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249</v>
      </c>
      <c r="J290" s="217">
        <v>101</v>
      </c>
      <c r="K290" s="217">
        <v>48</v>
      </c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PORTO NACIONAL - OURO VERDE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PJA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>
        <f>IF(BS_CONTROLE[[#This Row],[SUB]]=0, "-", BS_CONTROLE[[#This Row],[SUB]])</f>
        <v>101</v>
      </c>
      <c r="AP290" s="280">
        <f>IF(BS_CONTROLE[[#This Row],[KM - Inicio]]=0, "-", BS_CONTROLE[[#This Row],[KM - Inicio]])</f>
        <v>48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PORTO NACIONAL - OURO VERDE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e">
        <f t="shared" si="37"/>
        <v>#DIV/0!</v>
      </c>
      <c r="BR290" s="18" t="e">
        <f t="shared" si="38"/>
        <v>#DIV/0!</v>
      </c>
      <c r="BS290" s="18" t="e">
        <f t="shared" si="39"/>
        <v>#DIV/0!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1895</v>
      </c>
      <c r="W1" s="366"/>
      <c r="X1" s="366"/>
      <c r="Y1" s="104"/>
    </row>
    <row r="2" spans="1:25" s="100" customFormat="1" ht="11.25" customHeight="1">
      <c r="A2" s="105" t="s">
        <v>1896</v>
      </c>
      <c r="B2" s="105" t="s">
        <v>1897</v>
      </c>
      <c r="C2" s="105" t="s">
        <v>603</v>
      </c>
      <c r="D2" s="106" t="s">
        <v>1164</v>
      </c>
      <c r="E2" s="106" t="s">
        <v>1165</v>
      </c>
      <c r="F2" s="106" t="s">
        <v>1898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1899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PJA</v>
      </c>
      <c r="K288" s="110" t="str">
        <f>IF(FN_MC!M290="","*",FN_MC!M290)</f>
        <v>-</v>
      </c>
      <c r="L288" s="110" t="str">
        <f>IF(FN_MC!N290="","*",FN_MC!N290)</f>
        <v>-</v>
      </c>
      <c r="M288" s="111">
        <f>IF(FN_MC!J290="","*",FN_MC!J290)</f>
        <v>101</v>
      </c>
      <c r="N288" s="290">
        <f>IF(FN_MC!K290="","*",FN_MC!K290)</f>
        <v>48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1900</v>
      </c>
      <c r="D5" s="368"/>
      <c r="E5" s="368"/>
      <c r="F5" s="368"/>
      <c r="G5" s="368"/>
      <c r="H5" s="368"/>
      <c r="I5" s="368"/>
      <c r="J5" s="369"/>
      <c r="K5" s="370" t="s">
        <v>1901</v>
      </c>
      <c r="L5" s="371"/>
      <c r="M5" s="371"/>
      <c r="N5" s="371"/>
      <c r="O5" s="372" t="s">
        <v>1902</v>
      </c>
      <c r="P5" s="373"/>
      <c r="Q5" s="374"/>
    </row>
    <row r="6" spans="1:17" s="93" customFormat="1" ht="15.75" customHeight="1">
      <c r="A6" s="87" t="s">
        <v>1898</v>
      </c>
      <c r="B6" s="94" t="s">
        <v>1897</v>
      </c>
      <c r="C6" s="95" t="s">
        <v>1164</v>
      </c>
      <c r="D6" s="96" t="s">
        <v>1165</v>
      </c>
      <c r="E6" s="95" t="s">
        <v>1903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1904</v>
      </c>
      <c r="M6" s="139" t="s">
        <v>626</v>
      </c>
      <c r="N6" s="140" t="s">
        <v>1159</v>
      </c>
      <c r="O6" s="246" t="s">
        <v>1202</v>
      </c>
      <c r="P6" s="157"/>
      <c r="Q6" s="193" t="s">
        <v>1905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-</v>
      </c>
      <c r="H281" s="154">
        <f>IF(FN_MC!K290="","*",FN_MC!K290)</f>
        <v>48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PAS</v>
      </c>
      <c r="L281" s="141" t="str">
        <f>IF(FN_MC!AM290="","*",FN_MC!AM290)</f>
        <v>-</v>
      </c>
      <c r="M281" s="141">
        <f>IF(FN_MC!AP290="","*",FN_MC!AP290)</f>
        <v>48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1906</v>
      </c>
      <c r="C2" s="95" t="s">
        <v>1149</v>
      </c>
      <c r="D2" s="95" t="s">
        <v>1151</v>
      </c>
      <c r="E2" s="95" t="s">
        <v>1907</v>
      </c>
      <c r="F2" s="95" t="s">
        <v>1908</v>
      </c>
      <c r="G2" s="95" t="s">
        <v>1909</v>
      </c>
      <c r="H2" s="95" t="s">
        <v>1910</v>
      </c>
      <c r="I2" s="95" t="s">
        <v>1911</v>
      </c>
      <c r="J2" s="95" t="s">
        <v>1912</v>
      </c>
      <c r="K2" s="131" t="s">
        <v>1913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*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*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-</v>
      </c>
      <c r="G264" s="121" t="str">
        <f>IF(FN_MC!I290="","*",FN_MC!I290)</f>
        <v>PJA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2025-11-20T16:29:49Z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