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083" documentId="120_S{118792C3-22EF-5104-A093-F22BFE3913F3}" xr6:coauthVersionLast="47" xr6:coauthVersionMax="47" xr10:uidLastSave="{A52892C7-80CA-4B96-8D39-76CE5B320A0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2" i="1" l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3" i="11" s="1"/>
  <c r="M127" i="1" a="1"/>
  <c r="M127" i="1"/>
  <c r="K124" i="11" s="1"/>
  <c r="M128" i="1" a="1"/>
  <c r="M128" i="1"/>
  <c r="K125" i="11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62" i="1" l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N135" i="10" s="1"/>
  <c r="AN146" i="1"/>
  <c r="AM147" i="1"/>
  <c r="N136" i="10" s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6" i="10" l="1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<sst xmlns="http://schemas.openxmlformats.org/spreadsheetml/2006/main" count="6013" uniqueCount="1378">
  <si>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</si>
  <si>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</si>
  <si>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</si>
  <si>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</si>
  <si>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</si>
  <si>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</si>
  <si>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</si>
  <si>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</si>
  <si>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</si>
  <si>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</si>
  <si>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</si>
  <si>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</si>
  <si>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</si>
  <si>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</si>
  <si>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</si>
  <si>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</si>
  <si>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</si>
  <si>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</si>
  <si>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</si>
  <si>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</si>
  <si>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</si>
  <si>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</si>
  <si>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</si>
  <si>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</si>
  <si>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</si>
  <si>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</si>
  <si>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</si>
  <si>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</si>
  <si>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</si>
  <si>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</si>
  <si>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</si>
  <si>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</si>
  <si>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</si>
  <si>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</si>
  <si>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</si>
  <si>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</si>
  <si>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</si>
  <si>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</si>
  <si>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</si>
  <si>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</si>
  <si>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</si>
  <si>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</si>
  <si>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</si>
  <si>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</si>
  <si>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</si>
  <si>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</si>
  <si>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</si>
  <si>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</si>
  <si>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</si>
  <si>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</si>
  <si>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</si>
  <si>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</si>
  <si>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</si>
  <si>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</si>
  <si>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</si>
  <si>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</si>
  <si>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</si>
  <si>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</si>
  <si>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</si>
  <si>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</si>
  <si>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</si>
  <si>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</si>
  <si>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</si>
  <si>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</si>
  <si>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</si>
  <si>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</si>
  <si>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</si>
  <si>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</si>
  <si>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</si>
  <si>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</si>
  <si>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</si>
  <si>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</si>
  <si>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</si>
  <si>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</si>
  <si>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</si>
  <si>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</si>
  <si>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</si>
  <si>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</si>
  <si>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</si>
  <si>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</si>
  <si>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</si>
  <si>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</si>
  <si>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</si>
  <si>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</si>
  <si>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</si>
  <si>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</si>
  <si>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</si>
  <si>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</si>
  <si>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</si>
  <si>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</si>
  <si>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</si>
  <si>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</si>
  <si>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</si>
  <si>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</si>
  <si>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</si>
  <si>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</si>
  <si>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</si>
  <si>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</si>
  <si>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</si>
  <si>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</si>
  <si>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</si>
  <si>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</si>
  <si>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</si>
  <si>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</si>
  <si>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</si>
  <si>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</si>
  <si>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</si>
  <si>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</si>
  <si>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</si>
  <si>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</si>
  <si>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</si>
  <si>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</si>
  <si>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</si>
  <si>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</si>
  <si>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</si>
  <si>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</si>
  <si>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</si>
  <si>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</si>
  <si>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</si>
  <si>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</si>
  <si>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</si>
  <si>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</si>
  <si>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</si>
  <si>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</si>
  <si>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</si>
  <si>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</si>
  <si>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</si>
  <si>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</si>
  <si>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</si>
  <si>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</si>
  <si>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</si>
  <si>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</si>
  <si>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</si>
  <si>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</si>
  <si>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</si>
  <si>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</si>
  <si>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</si>
  <si>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</si>
  <si>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</si>
  <si>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</si>
  <si>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</si>
  <si>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</si>
  <si>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</si>
  <si>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</si>
  <si>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</si>
  <si>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</si>
  <si>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</si>
  <si>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</si>
  <si>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</si>
  <si>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</si>
  <si>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</si>
  <si>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</si>
  <si>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</si>
  <si>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</si>
  <si>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</si>
  <si>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</si>
  <si>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</si>
  <si>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</si>
  <si>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</si>
  <si>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</si>
  <si>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</si>
  <si>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</si>
  <si>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</si>
  <si>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</si>
  <si>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</si>
  <si>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</si>
  <si>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</si>
  <si>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</si>
  <si>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</si>
  <si>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</si>
  <si>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</si>
  <si>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</si>
  <si>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</si>
  <si>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</si>
  <si>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</si>
  <si>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</si>
  <si>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</si>
  <si>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</si>
  <si>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</si>
  <si>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</si>
  <si>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</si>
  <si>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</si>
  <si>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</si>
  <si>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</si>
  <si>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</si>
  <si>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</si>
  <si>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</si>
  <si>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</si>
  <si>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</si>
  <si>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</si>
  <si>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</si>
  <si>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</si>
  <si>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</si>
  <si>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</si>
  <si>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</si>
  <si>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</si>
  <si>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</si>
  <si>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</si>
  <si>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</si>
  <si>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</si>
  <si>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</si>
  <si>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</si>
  <si>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</si>
  <si>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</si>
  <si>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</si>
  <si>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</si>
  <si>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</si>
  <si>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</si>
  <si>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</si>
  <si>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</si>
  <si>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</si>
  <si>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</si>
  <si>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</si>
  <si>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</si>
  <si>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</si>
  <si>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</si>
  <si>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</si>
  <si>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</si>
  <si>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</si>
  <si>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</si>
  <si>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</si>
  <si>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</si>
  <si>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</si>
  <si>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</si>
  <si>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</si>
  <si>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</si>
  <si>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</si>
  <si>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</si>
  <si>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</si>
  <si>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</si>
  <si>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</si>
  <si>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</si>
  <si>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</si>
  <si>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</si>
  <si>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</si>
  <si>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</si>
  <si>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</si>
  <si>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</si>
  <si>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</si>
  <si>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</si>
  <si>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</si>
  <si>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</si>
  <si>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</si>
  <si>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</si>
  <si>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</si>
  <si>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</si>
  <si>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</si>
  <si>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</si>
  <si>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</si>
  <si>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</si>
  <si>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</si>
  <si>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</si>
  <si>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</si>
  <si>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</si>
  <si>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</si>
  <si>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</si>
  <si>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</si>
  <si>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</si>
  <si>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</si>
  <si>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</si>
  <si>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</si>
  <si>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</si>
  <si>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</si>
  <si>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</si>
  <si>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</si>
  <si>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</si>
  <si>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</si>
  <si>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</si>
  <si>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</si>
  <si>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</si>
  <si>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</si>
  <si>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</si>
  <si>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</si>
  <si>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</si>
  <si>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</si>
  <si>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</si>
  <si>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</si>
  <si>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</si>
  <si>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</si>
  <si>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</si>
  <si>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</si>
  <si>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</si>
  <si>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</si>
  <si>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</si>
  <si>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</si>
  <si>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</si>
  <si>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</si>
  <si>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</si>
  <si>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</si>
  <si>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</si>
  <si>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</si>
  <si>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</si>
  <si>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</si>
  <si>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</si>
  <si>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</si>
  <si>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</si>
  <si>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</si>
  <si>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</si>
  <si>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</si>
  <si>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</si>
  <si>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</si>
  <si>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</si>
  <si>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</si>
  <si>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</si>
  <si>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</si>
  <si>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</si>
  <si>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</si>
  <si>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</si>
  <si>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</si>
  <si>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</si>
  <si>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</si>
  <si>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</si>
  <si>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</si>
  <si>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</si>
  <si>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</si>
  <si>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</si>
  <si>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</si>
  <si>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</si>
  <si>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</si>
  <si>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</si>
  <si>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</si>
  <si>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</si>
  <si>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</si>
  <si>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</si>
  <si>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</si>
  <si>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</si>
  <si>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</si>
  <si>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</si>
  <si>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</si>
  <si>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</si>
  <si>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</si>
  <si>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</si>
  <si>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</si>
  <si>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</si>
  <si>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</si>
  <si>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</si>
  <si>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</si>
  <si>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</si>
  <si>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</si>
  <si>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</si>
  <si>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</si>
  <si>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</si>
  <si>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</si>
  <si>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</si>
  <si>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</si>
  <si>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</si>
  <si>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</si>
  <si>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</si>
  <si>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</si>
  <si>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</si>
  <si>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</si>
  <si>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</si>
  <si>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</si>
  <si>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</si>
  <si>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</si>
  <si>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</si>
  <si>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</si>
  <si>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</si>
  <si>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</si>
  <si>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</si>
  <si>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</si>
  <si>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</si>
  <si>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</si>
  <si>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</si>
  <si>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</si>
  <si>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</si>
  <si>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</si>
  <si>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</si>
  <si>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</si>
  <si>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</si>
  <si>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</si>
  <si>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</si>
  <si>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</si>
  <si>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</si>
  <si>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</si>
  <si>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</si>
  <si>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</si>
  <si>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</si>
  <si>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</si>
  <si>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</si>
  <si>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</si>
  <si>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</si>
  <si>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</si>
  <si>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</si>
  <si>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</si>
  <si>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</si>
  <si>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</si>
  <si>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</si>
  <si>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</si>
  <si>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</si>
  <si>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</si>
  <si>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</si>
  <si>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</si>
  <si>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</si>
  <si>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</si>
  <si>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</si>
  <si>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</si>
  <si>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</si>
  <si>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</si>
  <si>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</si>
  <si>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</si>
  <si>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</si>
  <si>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</si>
  <si>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</si>
  <si>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</si>
  <si>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</si>
  <si>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</si>
  <si>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</si>
  <si>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</si>
  <si>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</si>
  <si>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</si>
  <si>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</si>
  <si>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</si>
  <si>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</si>
  <si>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</si>
  <si>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</si>
  <si>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</si>
  <si>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</si>
  <si>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</si>
  <si>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</si>
  <si>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</si>
  <si>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</si>
  <si>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</si>
  <si>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</si>
  <si>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</si>
  <si>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</si>
  <si>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</si>
  <si>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</si>
  <si>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</si>
  <si>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</si>
  <si>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</si>
  <si>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</si>
  <si>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</si>
  <si>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</si>
  <si>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</si>
  <si>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</si>
  <si>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</si>
  <si>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</si>
  <si>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</si>
  <si>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</si>
  <si>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</si>
  <si>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</si>
  <si>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</si>
  <si>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</si>
  <si>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</si>
  <si>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</si>
  <si>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</si>
  <si>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</si>
  <si>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</si>
  <si>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</si>
  <si>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</si>
  <si>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</si>
  <si>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</si>
  <si>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</si>
  <si>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</si>
  <si>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</si>
  <si>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</si>
  <si>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</si>
  <si>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</si>
  <si>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</si>
  <si>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</si>
  <si>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</si>
  <si>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</si>
  <si>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</si>
  <si>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</si>
  <si>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</si>
  <si>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</si>
  <si>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</si>
  <si>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</si>
  <si>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</si>
  <si>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</si>
  <si>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</si>
  <si>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</si>
  <si>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</si>
  <si>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</si>
  <si>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</si>
  <si>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</si>
  <si>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</si>
  <si>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</si>
  <si>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</si>
  <si>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</si>
  <si>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</si>
  <si>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</si>
  <si>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</si>
  <si>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</si>
  <si>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</si>
  <si>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</si>
  <si>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</si>
  <si>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</si>
  <si>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</si>
  <si>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</si>
  <si>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</si>
  <si>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</si>
  <si>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</si>
  <si>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</si>
  <si>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</si>
  <si>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</si>
  <si>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</si>
  <si>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</si>
  <si>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</si>
  <si>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</si>
  <si>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</si>
  <si>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</si>
  <si>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</si>
  <si>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</si>
  <si>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</si>
  <si>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</si>
  <si>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</si>
  <si>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</si>
  <si>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</si>
  <si>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</si>
  <si>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</si>
  <si>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</si>
  <si>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</si>
  <si>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</si>
  <si>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</si>
  <si>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</si>
  <si>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</si>
  <si>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</si>
  <si>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</si>
  <si>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</si>
  <si>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</si>
  <si>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</si>
  <si>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</si>
  <si>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</si>
  <si>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</si>
  <si>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</si>
  <si>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</si>
  <si>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</si>
  <si>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</si>
  <si>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</si>
  <si>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</si>
  <si>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</si>
  <si>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</si>
  <si>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</si>
  <si>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</si>
  <si>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</si>
  <si>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</si>
  <si>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</si>
  <si>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</si>
  <si>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</si>
  <si>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</si>
  <si>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</si>
  <si>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</si>
  <si>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</si>
  <si>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</si>
  <si>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</si>
  <si>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</si>
  <si>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</si>
  <si>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</si>
  <si>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</si>
  <si>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</si>
  <si>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</si>
  <si>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</si>
  <si>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</si>
  <si>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</si>
  <si>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</si>
  <si>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</si>
  <si>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</si>
  <si>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</si>
  <si>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</si>
  <si>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</si>
  <si>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</si>
  <si>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</si>
  <si>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</si>
  <si>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</si>
  <si>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</si>
  <si>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</si>
  <si>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</si>
  <si>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</si>
  <si>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</si>
  <si>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</si>
  <si>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</si>
  <si>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</si>
  <si>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</si>
  <si>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</si>
  <si>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</si>
  <si>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</si>
  <si>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</si>
  <si>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</si>
  <si>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</si>
  <si>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</si>
  <si>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</si>
  <si>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</si>
  <si>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</si>
  <si>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</si>
  <si>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</si>
  <si>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</si>
  <si>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</si>
  <si>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</si>
  <si>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</si>
  <si>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</si>
  <si>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</si>
  <si>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</si>
  <si>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</si>
  <si>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</si>
  <si>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</si>
  <si>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</si>
  <si>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</si>
  <si>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</si>
  <si>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</si>
  <si>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</si>
  <si>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</si>
  <si>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</si>
  <si>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</si>
  <si>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</si>
  <si>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</si>
  <si>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</si>
  <si>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</si>
  <si>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</si>
  <si>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</si>
  <si>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</si>
  <si>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</si>
  <si>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</si>
  <si>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</si>
  <si>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</si>
  <si>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</si>
  <si>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</si>
  <si>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</si>
  <si>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</si>
  <si>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</si>
  <si>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</si>
  <si>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</si>
  <si>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</si>
  <si>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</si>
  <si>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</si>
  <si>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</si>
  <si>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</si>
  <si>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</si>
  <si>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</si>
  <si>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</si>
  <si>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</si>
  <si>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</si>
  <si>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</si>
  <si>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</si>
  <si>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</si>
  <si>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</si>
  <si>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</si>
  <si>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</si>
  <si>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</si>
  <si>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</si>
  <si>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</si>
  <si>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</si>
  <si>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</si>
  <si>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</si>
  <si>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</si>
  <si>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</si>
  <si>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</si>
  <si>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</si>
  <si>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</si>
  <si>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</si>
  <si>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</si>
  <si>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</si>
  <si>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</si>
  <si>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</si>
  <si>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</si>
  <si>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</si>
  <si>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</si>
  <si>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</si>
  <si>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</si>
  <si>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</si>
  <si>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</si>
  <si>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</si>
  <si>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</si>
  <si>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</si>
  <si>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</si>
  <si>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</si>
  <si>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</si>
  <si>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</si>
  <si>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</si>
  <si>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</si>
  <si>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</si>
  <si>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</si>
  <si>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</si>
  <si>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</si>
  <si>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</si>
  <si>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</si>
  <si>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</si>
  <si>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</si>
  <si>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</si>
  <si>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</si>
  <si>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</si>
  <si>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</si>
  <si>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</si>
  <si>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</si>
  <si>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</si>
  <si>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</si>
  <si>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</si>
  <si>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</si>
  <si>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</si>
  <si>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</si>
  <si>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</si>
  <si>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</si>
  <si>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</si>
  <si>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</si>
  <si>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</si>
  <si>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</si>
  <si>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</si>
  <si>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</si>
  <si>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</si>
  <si>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</si>
  <si>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</si>
  <si>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</si>
  <si>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</si>
  <si>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</si>
  <si>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</si>
  <si>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</si>
  <si>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</si>
  <si>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</si>
  <si>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</si>
  <si>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</si>
  <si>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</si>
  <si>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</si>
  <si>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</si>
  <si>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</si>
  <si>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</si>
  <si>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</si>
  <si>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</si>
  <si>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</si>
  <si>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</si>
  <si>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</si>
  <si>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</si>
  <si>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</si>
  <si>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</si>
  <si>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</si>
  <si>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</si>
  <si>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</si>
  <si>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</si>
  <si>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</si>
  <si>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</si>
  <si>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</si>
  <si>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</si>
  <si>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</si>
  <si>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</si>
  <si>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</si>
  <si>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</si>
  <si>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</si>
  <si>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</si>
  <si>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</si>
  <si>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</si>
  <si>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</si>
  <si>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</si>
  <si>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</si>
  <si>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</si>
  <si>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</si>
  <si>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</si>
  <si>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</si>
  <si>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</si>
  <si>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</si>
  <si>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</si>
  <si>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</si>
  <si>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</si>
  <si>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</si>
  <si>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</si>
  <si>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</si>
  <si>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</si>
  <si>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</si>
  <si>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</si>
  <si>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</si>
  <si>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</si>
  <si>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</si>
  <si>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</si>
  <si>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</si>
  <si>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</si>
  <si>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</si>
  <si>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</si>
  <si>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</si>
  <si>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</si>
  <si>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</si>
  <si>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</si>
  <si>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</si>
  <si>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</si>
  <si>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</si>
  <si>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</si>
  <si>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</si>
  <si>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</si>
  <si>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</si>
  <si>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</si>
  <si>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</si>
  <si>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</si>
  <si>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</si>
  <si>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</si>
  <si>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</si>
  <si>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</si>
  <si>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</si>
  <si>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</si>
  <si>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</si>
  <si>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</si>
  <si>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</si>
  <si>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</si>
  <si>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</si>
  <si>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</si>
  <si>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</si>
  <si>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</si>
  <si>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</si>
  <si>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</si>
  <si>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</si>
  <si>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</si>
  <si>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</si>
  <si>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</si>
  <si>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</si>
  <si>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</si>
  <si>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</si>
  <si>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</si>
  <si>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</si>
  <si>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</si>
  <si>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</si>
  <si>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</si>
  <si>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</si>
  <si>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</si>
  <si>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</si>
  <si>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</si>
  <si>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</si>
  <si>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</si>
  <si>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</si>
  <si>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</si>
  <si>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</si>
  <si>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</si>
  <si>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</si>
  <si>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</si>
  <si>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</si>
  <si>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</si>
  <si>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</si>
  <si>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</si>
  <si>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</si>
  <si>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</si>
  <si>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</si>
  <si>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</si>
  <si>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</si>
  <si>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</si>
  <si>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</si>
  <si>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</si>
  <si>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</si>
  <si>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</si>
  <si>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</si>
  <si>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</si>
  <si>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</si>
  <si>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</si>
  <si>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</si>
  <si>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</si>
  <si>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</si>
  <si>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</si>
  <si>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</si>
  <si>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</si>
  <si>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</si>
  <si>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</si>
  <si>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</si>
  <si>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</si>
  <si>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</si>
  <si>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</si>
  <si>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</si>
  <si>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</si>
  <si>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</si>
  <si>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</si>
  <si>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</si>
  <si>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</si>
  <si>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</si>
  <si>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</si>
  <si>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</si>
  <si>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</si>
  <si>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</si>
  <si>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</si>
  <si>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</si>
  <si>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</si>
  <si>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</si>
  <si>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</si>
  <si>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</si>
  <si>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</si>
  <si>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</si>
  <si>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</si>
  <si>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</si>
  <si>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</si>
  <si>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</si>
  <si>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</si>
  <si>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</si>
  <si>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</si>
  <si>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</si>
  <si>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</si>
  <si>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</si>
  <si>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</si>
  <si>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</si>
  <si>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</si>
  <si>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</si>
  <si>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</si>
  <si>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</si>
  <si>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</si>
  <si>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</si>
  <si>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</si>
  <si>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</si>
  <si>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</si>
  <si>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</si>
  <si>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</si>
  <si>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</si>
  <si>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</si>
  <si>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</si>
  <si>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</si>
  <si>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</si>
  <si>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</si>
  <si>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</si>
  <si>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</si>
  <si>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</si>
  <si>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</si>
  <si>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</si>
  <si>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</si>
  <si>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</si>
  <si>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</si>
  <si>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</si>
  <si>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</si>
  <si>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</si>
  <si>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</si>
  <si>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</si>
  <si>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</si>
  <si>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</si>
  <si>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</si>
  <si>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</si>
  <si>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</si>
  <si>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</si>
  <si>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</si>
  <si>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</si>
  <si>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</si>
  <si>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</si>
  <si>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</si>
  <si>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</si>
  <si>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</si>
  <si>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</si>
  <si>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</si>
  <si>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</si>
  <si>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</si>
  <si>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</si>
  <si>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</si>
  <si>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</si>
  <si>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</si>
  <si>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</si>
  <si>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</si>
  <si>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</si>
  <si>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</si>
  <si>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</si>
  <si>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</si>
  <si>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</si>
  <si>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</si>
  <si>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</si>
  <si>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</si>
  <si>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</si>
  <si>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</si>
  <si>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</si>
  <si>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</si>
  <si>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</si>
  <si>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</si>
  <si>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</si>
  <si>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</si>
  <si>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</si>
  <si>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</si>
  <si>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</si>
  <si>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</si>
  <si>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</si>
  <si>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</si>
  <si>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</si>
  <si>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</si>
  <si>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</si>
  <si>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</si>
  <si>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</si>
  <si>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</si>
  <si>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</si>
  <si>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</si>
  <si>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</si>
  <si>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</si>
  <si>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</si>
  <si>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</si>
  <si>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</si>
  <si>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</si>
  <si>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</si>
  <si>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</si>
  <si>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</si>
  <si>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</si>
  <si>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</si>
  <si>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</si>
  <si>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</si>
  <si>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</si>
  <si>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</si>
  <si>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</si>
  <si>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</si>
  <si>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</si>
  <si>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</si>
  <si>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</si>
  <si>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</si>
  <si>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</si>
  <si>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</si>
  <si>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</si>
  <si>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</si>
  <si>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</si>
  <si>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</si>
  <si>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</si>
  <si>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</si>
  <si>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</si>
  <si>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</si>
  <si>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</si>
  <si>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</si>
  <si>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</si>
  <si>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</si>
  <si>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</si>
  <si>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</si>
  <si>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</si>
  <si>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</si>
  <si>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</si>
  <si>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</si>
  <si>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</si>
  <si>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</si>
  <si>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</si>
  <si>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</si>
  <si>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</si>
  <si>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</si>
  <si>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</si>
  <si>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</si>
  <si>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</si>
  <si>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</si>
  <si>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</si>
  <si>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</si>
  <si>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</si>
  <si>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</si>
  <si>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</si>
  <si>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</si>
  <si>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</si>
  <si>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</si>
  <si>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</si>
  <si>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</si>
  <si>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</si>
  <si>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</si>
  <si>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</si>
  <si>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</si>
  <si>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</si>
  <si>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</si>
  <si>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</si>
  <si>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</si>
  <si>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</si>
  <si>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</si>
  <si>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</si>
  <si>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</si>
  <si>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</si>
  <si>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</si>
  <si>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</si>
  <si>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</si>
  <si>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</si>
  <si>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</si>
  <si>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</si>
  <si>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</si>
  <si>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</si>
  <si>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</si>
  <si>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</si>
  <si>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</si>
  <si>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</si>
  <si>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</si>
  <si>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</si>
  <si>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</si>
  <si>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</si>
  <si>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</si>
  <si>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</si>
  <si>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</si>
  <si>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</si>
  <si>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</si>
  <si>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</si>
  <si>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</si>
  <si>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</si>
  <si>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</si>
  <si>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</si>
  <si>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</si>
  <si>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</si>
  <si>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</si>
  <si>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</si>
  <si>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</si>
  <si>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</si>
  <si>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</si>
  <si>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</si>
  <si>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</si>
  <si>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</si>
  <si>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</si>
  <si>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</si>
  <si>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</si>
  <si>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</si>
  <si>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</si>
  <si>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</si>
  <si>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</si>
  <si>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</si>
  <si>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</si>
  <si>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</si>
  <si>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</si>
  <si>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</si>
  <si>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</si>
  <si>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</si>
  <si>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</si>
  <si>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</si>
  <si>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</si>
  <si>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</si>
  <si>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</si>
  <si>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</si>
  <si>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</si>
  <si>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</si>
  <si>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</si>
  <si>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</si>
  <si>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</si>
  <si>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</si>
  <si>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</si>
  <si>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</si>
  <si>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</si>
  <si>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</si>
  <si>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</si>
  <si>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</si>
  <si>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</si>
  <si>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</si>
  <si>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</si>
  <si>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</si>
  <si>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</si>
  <si>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</si>
  <si>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</si>
  <si>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</si>
  <si>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</si>
  <si>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</si>
  <si>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</si>
  <si>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</si>
  <si>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</si>
  <si>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</si>
  <si>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</si>
  <si>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</si>
  <si>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</si>
  <si>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</si>
  <si>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</si>
  <si>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</si>
  <si>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</si>
  <si>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</si>
  <si>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</si>
  <si>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</si>
  <si>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</si>
  <si>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</si>
  <si>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</si>
  <si>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</si>
  <si>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</si>
  <si>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</si>
  <si>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</si>
  <si>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</si>
  <si>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</si>
  <si>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</si>
  <si>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</si>
  <si>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</si>
  <si>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</si>
  <si>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</si>
  <si>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</si>
  <si>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</si>
  <si>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</si>
  <si>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</si>
  <si>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</si>
  <si>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</si>
  <si>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</si>
  <si>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</si>
  <si>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</si>
  <si>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</si>
  <si>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</si>
  <si>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</si>
  <si>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</si>
  <si>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</si>
  <si>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</si>
  <si>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</si>
  <si>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</si>
  <si>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</si>
  <si>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</si>
  <si>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</si>
  <si>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</si>
  <si>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</si>
  <si>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</si>
  <si>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</si>
  <si>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</si>
  <si>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</si>
  <si>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</si>
  <si>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</si>
  <si>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</si>
  <si>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</si>
  <si>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</si>
  <si>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</si>
  <si>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</si>
  <si>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</si>
  <si>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</si>
  <si>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</si>
  <si>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</si>
  <si>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</si>
  <si>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</si>
  <si>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</si>
  <si>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</si>
  <si>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</si>
  <si>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</si>
  <si>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</si>
  <si>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</si>
  <si>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</si>
  <si>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</si>
  <si>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</si>
  <si>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</si>
  <si>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</si>
  <si>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</si>
  <si>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</si>
  <si>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</si>
  <si>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</si>
  <si>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</si>
  <si>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</si>
  <si>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</si>
  <si>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</si>
  <si>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</si>
  <si>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</si>
  <si>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</si>
  <si>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</si>
  <si>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</si>
  <si>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</si>
  <si>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</si>
  <si>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</si>
  <si>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</si>
  <si>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</si>
  <si>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</si>
  <si>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</si>
  <si>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</si>
  <si>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</si>
  <si>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</si>
  <si>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</si>
  <si>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</si>
  <si>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</si>
  <si>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</si>
  <si>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</si>
  <si>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</si>
  <si>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</si>
  <si>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</si>
  <si>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</si>
  <si>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</si>
  <si>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</si>
  <si>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</si>
  <si>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</si>
  <si>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</si>
  <si>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</si>
  <si>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</si>
  <si>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</si>
  <si>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</si>
  <si>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</si>
  <si>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</si>
  <si>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</si>
  <si>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</si>
  <si>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</si>
  <si>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</si>
  <si>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</si>
  <si>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</si>
  <si>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</si>
  <si>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</si>
  <si>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</si>
  <si>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</si>
  <si>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</si>
  <si>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</si>
  <si>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</si>
  <si>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</si>
  <si>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</si>
  <si>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</si>
  <si>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</si>
  <si>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</si>
  <si>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</si>
  <si>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</si>
  <si>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</si>
  <si>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</si>
  <si>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</si>
  <si>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</si>
  <si>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</si>
  <si>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</si>
  <si>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</si>
  <si>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</si>
  <si>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</si>
  <si>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</si>
  <si>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</si>
  <si>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</si>
  <si>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</si>
  <si>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</si>
  <si>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</si>
  <si>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</si>
  <si>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</si>
  <si>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</si>
  <si>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</si>
  <si>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</si>
  <si>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</si>
  <si>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</si>
  <si>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</si>
  <si>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</si>
  <si>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</si>
  <si>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</si>
  <si>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</si>
  <si>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</si>
  <si>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</si>
  <si>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</si>
  <si>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</si>
  <si>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</si>
  <si>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</si>
  <si>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</si>
  <si>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</si>
  <si>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</si>
  <si>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</si>
  <si>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</si>
  <si>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</si>
  <si>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</si>
  <si>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</si>
  <si>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</si>
  <si>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</si>
  <si>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</si>
  <si>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</si>
  <si>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</si>
  <si>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</si>
  <si>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</si>
  <si>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</si>
  <si>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</si>
  <si>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</si>
  <si>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</si>
  <si>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</si>
  <si>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</si>
  <si>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</si>
  <si>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</si>
  <si>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</si>
  <si>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</si>
  <si>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</si>
  <si>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</si>
  <si>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</si>
  <si>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</si>
  <si>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</si>
  <si>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</si>
  <si>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</si>
  <si>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</si>
  <si>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</si>
  <si>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</si>
  <si>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</si>
  <si>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</si>
  <si>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</si>
  <si>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</si>
  <si>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</si>
  <si>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</si>
  <si>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</si>
  <si>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</si>
  <si>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</si>
  <si>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</si>
  <si>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</si>
  <si>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</si>
  <si>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 xml:space="preserve">Aguardando TP ficar pronta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</si>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</sst>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8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BH1" activePane="topRight" state="frozen"/>
      <selection pane="topRight" activeCell="BJ132" sqref="BJ1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9" t="s">
        <v>1020</v>
      </c>
      <c r="C1" s="260"/>
      <c r="D1" s="260"/>
      <c r="E1" s="3"/>
      <c r="F1" s="259" t="s">
        <v>1021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1022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1023</v>
      </c>
      <c r="BI1" s="275"/>
      <c r="BJ1" s="275"/>
      <c r="BK1" s="276"/>
      <c r="BL1" s="5"/>
      <c r="BM1" s="266" t="s">
        <v>1024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9" t="s">
        <v>1025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1028</v>
      </c>
      <c r="AT2" s="270"/>
      <c r="AU2" s="270"/>
      <c r="AV2" s="270"/>
      <c r="AW2" s="270"/>
      <c r="AX2" s="270"/>
      <c r="AY2" s="273"/>
      <c r="AZ2" s="6"/>
      <c r="BA2" s="263" t="s">
        <v>1029</v>
      </c>
      <c r="BB2" s="265"/>
      <c r="BC2" s="269" t="s">
        <v>1026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3" t="s">
        <v>1030</v>
      </c>
      <c r="AJ3" s="265"/>
      <c r="AK3" s="263" t="s">
        <v>1031</v>
      </c>
      <c r="AL3" s="264"/>
      <c r="AM3" s="287"/>
      <c r="AN3" s="288"/>
      <c r="AO3" s="264"/>
      <c r="AP3" s="264"/>
      <c r="AQ3" s="265"/>
      <c r="AR3" s="66"/>
      <c r="AS3" s="285" t="s">
        <v>1037</v>
      </c>
      <c r="AT3" s="286"/>
      <c r="AU3" s="285" t="s">
        <v>1038</v>
      </c>
      <c r="AV3" s="286"/>
      <c r="AW3" s="285" t="s">
        <v>1039</v>
      </c>
      <c r="AX3" s="286"/>
      <c r="AY3" s="66" t="s">
        <v>1040</v>
      </c>
      <c r="AZ3" s="66"/>
      <c r="BA3" s="283"/>
      <c r="BB3" s="284"/>
      <c r="BC3" s="263" t="s">
        <v>1033</v>
      </c>
      <c r="BD3" s="264"/>
      <c r="BE3" s="264"/>
      <c r="BF3" s="265"/>
      <c r="BG3" s="65"/>
      <c r="BH3" s="277"/>
      <c r="BI3" s="278"/>
      <c r="BJ3" s="278"/>
      <c r="BK3" s="279"/>
      <c r="BL3" s="65"/>
      <c r="BM3" s="266" t="s">
        <v>1041</v>
      </c>
      <c r="BN3" s="267"/>
      <c r="BO3" s="267"/>
      <c r="BP3" s="268"/>
      <c r="BQ3" s="266" t="s">
        <v>839</v>
      </c>
      <c r="BR3" s="267"/>
      <c r="BS3" s="268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1</v>
      </c>
      <c r="BI122" s="18"/>
      <c r="BJ122" s="18" t="s">
        <v>1336</v>
      </c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1</v>
      </c>
      <c r="BI123" s="18"/>
      <c r="BJ123" s="18" t="s">
        <v>1337</v>
      </c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1338</v>
      </c>
      <c r="BK124" s="18" t="s">
        <v>1338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1338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1339</v>
      </c>
      <c r="BK130" s="18" t="s">
        <v>1339</v>
      </c>
      <c r="BL130" s="17"/>
      <c r="BM130" s="144" t="s">
        <v>539</v>
      </c>
      <c r="BN130" s="144" t="s">
        <v>568</v>
      </c>
      <c r="BO130" s="144" t="s">
        <v>619</v>
      </c>
      <c r="BP130" s="18" t="s">
        <v>1339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1340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1</v>
      </c>
      <c r="BI131" s="18"/>
      <c r="BJ131" s="18" t="s">
        <v>1341</v>
      </c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1342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1343</v>
      </c>
      <c r="N132" s="141" t="s">
        <v>1342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 t="s">
        <v>1337</v>
      </c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1344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1344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1345</v>
      </c>
      <c r="N138" s="141" t="s">
        <v>1346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1347</v>
      </c>
      <c r="X138" s="116" t="s">
        <v>519</v>
      </c>
      <c r="Y138" s="143" t="s">
        <v>522</v>
      </c>
      <c r="Z138" s="116"/>
      <c r="AA138" s="164" t="s">
        <v>1348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1349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1350</v>
      </c>
      <c r="BK140" s="18" t="s">
        <v>1350</v>
      </c>
      <c r="BL140" s="17"/>
      <c r="BM140" s="144" t="s">
        <v>545</v>
      </c>
      <c r="BN140" s="144" t="s">
        <v>569</v>
      </c>
      <c r="BO140" s="144"/>
      <c r="BP140" s="18" t="s">
        <v>1350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1351</v>
      </c>
      <c r="W144" s="117" t="s">
        <v>1352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1340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 hidden="1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1353</v>
      </c>
      <c r="N150" s="141" t="s">
        <v>1354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1355</v>
      </c>
      <c r="W150" s="117" t="s">
        <v>1356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1349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1357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38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24" operator="equal">
      <formula>"NÃO"</formula>
    </cfRule>
    <cfRule type="cellIs" dxfId="235" priority="425" operator="equal">
      <formula>"SIM"</formula>
    </cfRule>
  </conditionalFormatting>
  <conditionalFormatting sqref="AZ357:AZ815 AZ6:AZ355">
    <cfRule type="expression" dxfId="234" priority="42880">
      <formula>#REF!=1</formula>
    </cfRule>
  </conditionalFormatting>
  <conditionalFormatting sqref="BF65 V65 U6:U64 U66:U817 BE6:BE835 AY6:AY835">
    <cfRule type="cellIs" dxfId="233" priority="42864" operator="equal">
      <formula>"ERRO"</formula>
    </cfRule>
  </conditionalFormatting>
  <conditionalFormatting sqref="BQ192:BQ819 BQ6:BQ190">
    <cfRule type="cellIs" dxfId="232" priority="42859" operator="equal">
      <formula>"Produção e Intervalo"</formula>
    </cfRule>
    <cfRule type="cellIs" dxfId="231" priority="42860" operator="equal">
      <formula>"Aderente"</formula>
    </cfRule>
    <cfRule type="cellIs" dxfId="230" priority="42861" operator="equal">
      <formula>"Intervalo"</formula>
    </cfRule>
    <cfRule type="cellIs" dxfId="229" priority="42862" operator="equal">
      <formula>"Produção"</formula>
    </cfRule>
    <cfRule type="cellIs" dxfId="228" priority="42863" operator="equal">
      <formula>"ERRO"</formula>
    </cfRule>
  </conditionalFormatting>
  <conditionalFormatting sqref="BR6:BS835">
    <cfRule type="cellIs" dxfId="227" priority="42841" operator="equal">
      <formula>"*"</formula>
    </cfRule>
    <cfRule type="cellIs" dxfId="226" priority="42842" operator="greaterThanOrEqual">
      <formula>1</formula>
    </cfRule>
    <cfRule type="cellIs" dxfId="225" priority="42843" operator="lessThan">
      <formula>1</formula>
    </cfRule>
  </conditionalFormatting>
  <conditionalFormatting sqref="BH818 BH441:BH815 BH6:BH27 BH28:BI34 BH35:BH84 BH85:BI88 BH89:BH438">
    <cfRule type="iconSet" priority="44664">
      <iconSet showValue="0">
        <cfvo type="percent" val="0"/>
        <cfvo type="num" val="1"/>
        <cfvo type="num" val="1" gte="0"/>
      </iconSet>
    </cfRule>
    <cfRule type="iconSet" priority="446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123 BK125:BK129 BK141:BK835 BK131:BK13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81">
      <formula>#REF!=1</formula>
    </cfRule>
  </conditionalFormatting>
  <conditionalFormatting sqref="BP12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43:BK144 BK164 BK160:BK162 BK125:BK129">
    <cfRule type="iconSet" priority="44696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137 BP208 BP203:BP206 BP210 BP213:BP216 BP222 BP224 BP6 BP189:BP191 BP193:BP194 BP196 BP229:BP243 BP246:BP252 BP254 BP258:BP374 BP376:BP614 BP10 BP40:BP92 BP94:BP102 BP113:BP116 BP118:BP119 BP128:BP129 BP133:BP134 BP148:BP150 BP146 BP152 BP141:BP144 BP154:BP173">
    <cfRule type="iconSet" priority="44715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51">
      <iconSet showValue="0">
        <cfvo type="percent" val="0"/>
        <cfvo type="num" val="1"/>
        <cfvo type="num" val="1" gte="0"/>
      </iconSet>
    </cfRule>
  </conditionalFormatting>
  <conditionalFormatting sqref="BJ42:BK42 BJ62 BJ173 BJ137 BJ210:BJ221 BJ202:BJ208 BJ175:BJ199 BJ223:BJ363 BH439:BH440 BJ365:BJ438 BJ440:BJ815 BJ33:BJ41 BJ43:BJ60 BJ6:BJ31 BJ64:BJ72 BJ146 BJ74:BJ130 BJ140:BJ144 BJ148:BJ171 BJ132:BJ134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62" operator="equal">
      <formula>"OPORTUNIDADE"</formula>
    </cfRule>
  </conditionalFormatting>
  <conditionalFormatting sqref="Z222">
    <cfRule type="cellIs" dxfId="222" priority="260" operator="equal">
      <formula>"NÃO"</formula>
    </cfRule>
    <cfRule type="cellIs" dxfId="221" priority="261" operator="equal">
      <formula>"SIM"</formula>
    </cfRule>
  </conditionalFormatting>
  <conditionalFormatting sqref="Z224">
    <cfRule type="cellIs" dxfId="220" priority="259" operator="equal">
      <formula>"OPORTUNIDADE"</formula>
    </cfRule>
  </conditionalFormatting>
  <conditionalFormatting sqref="Z224">
    <cfRule type="cellIs" dxfId="219" priority="257" operator="equal">
      <formula>"NÃO"</formula>
    </cfRule>
    <cfRule type="cellIs" dxfId="218" priority="258" operator="equal">
      <formula>"SIM"</formula>
    </cfRule>
  </conditionalFormatting>
  <conditionalFormatting sqref="BP21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52" operator="equal">
      <formula>"OPORTUNIDADE"</formula>
    </cfRule>
  </conditionalFormatting>
  <conditionalFormatting sqref="Y222">
    <cfRule type="cellIs" dxfId="216" priority="250" operator="equal">
      <formula>"NÃO"</formula>
    </cfRule>
    <cfRule type="cellIs" dxfId="215" priority="251" operator="equal">
      <formula>"SIM"</formula>
    </cfRule>
  </conditionalFormatting>
  <conditionalFormatting sqref="Y224">
    <cfRule type="cellIs" dxfId="214" priority="249" operator="equal">
      <formula>"OPORTUNIDADE"</formula>
    </cfRule>
  </conditionalFormatting>
  <conditionalFormatting sqref="Y224">
    <cfRule type="cellIs" dxfId="213" priority="247" operator="equal">
      <formula>"NÃO"</formula>
    </cfRule>
    <cfRule type="cellIs" dxfId="212" priority="248" operator="equal">
      <formula>"SIM"</formula>
    </cfRule>
  </conditionalFormatting>
  <conditionalFormatting sqref="BP21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198" operator="equal">
      <formula>"OPORTUNIDADE"</formula>
    </cfRule>
  </conditionalFormatting>
  <conditionalFormatting sqref="Z241">
    <cfRule type="cellIs" dxfId="210" priority="196" operator="equal">
      <formula>"NÃO"</formula>
    </cfRule>
    <cfRule type="cellIs" dxfId="209" priority="197" operator="equal">
      <formula>"SIM"</formula>
    </cfRule>
  </conditionalFormatting>
  <conditionalFormatting sqref="Y241:Y245">
    <cfRule type="cellIs" dxfId="208" priority="195" operator="equal">
      <formula>"OPORTUNIDADE"</formula>
    </cfRule>
  </conditionalFormatting>
  <conditionalFormatting sqref="Y241:Y245">
    <cfRule type="cellIs" dxfId="207" priority="193" operator="equal">
      <formula>"NÃO"</formula>
    </cfRule>
    <cfRule type="cellIs" dxfId="206" priority="194" operator="equal">
      <formula>"SIM"</formula>
    </cfRule>
  </conditionalFormatting>
  <conditionalFormatting sqref="Y239">
    <cfRule type="cellIs" dxfId="205" priority="192" operator="equal">
      <formula>"OPORTUNIDADE"</formula>
    </cfRule>
  </conditionalFormatting>
  <conditionalFormatting sqref="Y239">
    <cfRule type="cellIs" dxfId="204" priority="190" operator="equal">
      <formula>"NÃO"</formula>
    </cfRule>
    <cfRule type="cellIs" dxfId="203" priority="191" operator="equal">
      <formula>"SIM"</formula>
    </cfRule>
  </conditionalFormatting>
  <conditionalFormatting sqref="Y238">
    <cfRule type="cellIs" dxfId="202" priority="189" operator="equal">
      <formula>"OPORTUNIDADE"</formula>
    </cfRule>
  </conditionalFormatting>
  <conditionalFormatting sqref="Y238">
    <cfRule type="cellIs" dxfId="201" priority="187" operator="equal">
      <formula>"NÃO"</formula>
    </cfRule>
    <cfRule type="cellIs" dxfId="200" priority="188" operator="equal">
      <formula>"SIM"</formula>
    </cfRule>
  </conditionalFormatting>
  <conditionalFormatting sqref="Y237">
    <cfRule type="cellIs" dxfId="199" priority="186" operator="equal">
      <formula>"OPORTUNIDADE"</formula>
    </cfRule>
  </conditionalFormatting>
  <conditionalFormatting sqref="Y237">
    <cfRule type="cellIs" dxfId="198" priority="184" operator="equal">
      <formula>"NÃO"</formula>
    </cfRule>
    <cfRule type="cellIs" dxfId="197" priority="185" operator="equal">
      <formula>"SIM"</formula>
    </cfRule>
  </conditionalFormatting>
  <conditionalFormatting sqref="Y236">
    <cfRule type="cellIs" dxfId="196" priority="183" operator="equal">
      <formula>"OPORTUNIDADE"</formula>
    </cfRule>
  </conditionalFormatting>
  <conditionalFormatting sqref="Y236">
    <cfRule type="cellIs" dxfId="195" priority="181" operator="equal">
      <formula>"NÃO"</formula>
    </cfRule>
    <cfRule type="cellIs" dxfId="194" priority="182" operator="equal">
      <formula>"SIM"</formula>
    </cfRule>
  </conditionalFormatting>
  <conditionalFormatting sqref="Y235">
    <cfRule type="cellIs" dxfId="193" priority="180" operator="equal">
      <formula>"OPORTUNIDADE"</formula>
    </cfRule>
  </conditionalFormatting>
  <conditionalFormatting sqref="Y235">
    <cfRule type="cellIs" dxfId="192" priority="178" operator="equal">
      <formula>"NÃO"</formula>
    </cfRule>
    <cfRule type="cellIs" dxfId="191" priority="179" operator="equal">
      <formula>"SIM"</formula>
    </cfRule>
  </conditionalFormatting>
  <conditionalFormatting sqref="Y234">
    <cfRule type="cellIs" dxfId="190" priority="177" operator="equal">
      <formula>"OPORTUNIDADE"</formula>
    </cfRule>
  </conditionalFormatting>
  <conditionalFormatting sqref="Y234">
    <cfRule type="cellIs" dxfId="189" priority="175" operator="equal">
      <formula>"NÃO"</formula>
    </cfRule>
    <cfRule type="cellIs" dxfId="188" priority="176" operator="equal">
      <formula>"SIM"</formula>
    </cfRule>
  </conditionalFormatting>
  <conditionalFormatting sqref="BQ191">
    <cfRule type="cellIs" dxfId="187" priority="170" operator="equal">
      <formula>"Produção e Intervalo"</formula>
    </cfRule>
    <cfRule type="cellIs" dxfId="186" priority="171" operator="equal">
      <formula>"Aderente"</formula>
    </cfRule>
    <cfRule type="cellIs" dxfId="185" priority="172" operator="equal">
      <formula>"Intervalo"</formula>
    </cfRule>
    <cfRule type="cellIs" dxfId="184" priority="173" operator="equal">
      <formula>"Produção"</formula>
    </cfRule>
    <cfRule type="cellIs" dxfId="183" priority="174" operator="equal">
      <formula>"ERRO"</formula>
    </cfRule>
  </conditionalFormatting>
  <conditionalFormatting sqref="BJ200:BK20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63" operator="equal">
      <formula>"OPORTUNIDADE"</formula>
    </cfRule>
  </conditionalFormatting>
  <conditionalFormatting sqref="Y252">
    <cfRule type="cellIs" dxfId="181" priority="161" operator="equal">
      <formula>"NÃO"</formula>
    </cfRule>
    <cfRule type="cellIs" dxfId="180" priority="162" operator="equal">
      <formula>"SIM"</formula>
    </cfRule>
  </conditionalFormatting>
  <conditionalFormatting sqref="Y260">
    <cfRule type="cellIs" dxfId="179" priority="157" operator="equal">
      <formula>"OPORTUNIDADE"</formula>
    </cfRule>
  </conditionalFormatting>
  <conditionalFormatting sqref="Y260">
    <cfRule type="cellIs" dxfId="178" priority="155" operator="equal">
      <formula>"NÃO"</formula>
    </cfRule>
    <cfRule type="cellIs" dxfId="177" priority="156" operator="equal">
      <formula>"SIM"</formula>
    </cfRule>
  </conditionalFormatting>
  <conditionalFormatting sqref="BP24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38" operator="equal">
      <formula>"OPORTUNIDADE"</formula>
    </cfRule>
  </conditionalFormatting>
  <conditionalFormatting sqref="Y272:Z272">
    <cfRule type="cellIs" dxfId="175" priority="136" operator="equal">
      <formula>"NÃO"</formula>
    </cfRule>
    <cfRule type="cellIs" dxfId="174" priority="137" operator="equal">
      <formula>"SIM"</formula>
    </cfRule>
  </conditionalFormatting>
  <conditionalFormatting sqref="BP25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31" operator="equal">
      <formula>"OPORTUNIDADE"</formula>
    </cfRule>
  </conditionalFormatting>
  <conditionalFormatting sqref="Z269">
    <cfRule type="cellIs" dxfId="172" priority="129" operator="equal">
      <formula>"NÃO"</formula>
    </cfRule>
    <cfRule type="cellIs" dxfId="171" priority="130" operator="equal">
      <formula>"SIM"</formula>
    </cfRule>
  </conditionalFormatting>
  <conditionalFormatting sqref="BK27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80" operator="equal">
      <formula>"OPORTUNIDADE"</formula>
    </cfRule>
  </conditionalFormatting>
  <conditionalFormatting sqref="Y6:Z25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18">
    <cfRule type="cellIs" dxfId="167" priority="77" operator="equal">
      <formula>"OPORTUNIDADE"</formula>
    </cfRule>
  </conditionalFormatting>
  <conditionalFormatting sqref="Z18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18">
    <cfRule type="cellIs" dxfId="164" priority="74" operator="equal">
      <formula>"OPORTUNIDADE"</formula>
    </cfRule>
  </conditionalFormatting>
  <conditionalFormatting sqref="Y18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23">
    <cfRule type="cellIs" dxfId="161" priority="71" operator="equal">
      <formula>"OPORTUNIDADE"</formula>
    </cfRule>
  </conditionalFormatting>
  <conditionalFormatting sqref="Z23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23">
    <cfRule type="cellIs" dxfId="158" priority="68" operator="equal">
      <formula>"OPORTUNIDADE"</formula>
    </cfRule>
  </conditionalFormatting>
  <conditionalFormatting sqref="Y23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BK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N142:BO142 BM6:BM815 BO138:BO140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43:BN14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1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1358</v>
      </c>
      <c r="V1" s="294"/>
      <c r="W1" s="294"/>
    </row>
    <row r="2" spans="1:23" s="91" customFormat="1">
      <c r="A2" s="94" t="s">
        <v>1359</v>
      </c>
      <c r="B2" s="94" t="s">
        <v>1360</v>
      </c>
      <c r="C2" s="94" t="s">
        <v>508</v>
      </c>
      <c r="D2" s="95" t="s">
        <v>1062</v>
      </c>
      <c r="E2" s="95" t="s">
        <v>1063</v>
      </c>
      <c r="F2" s="95" t="s">
        <v>1361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1362</v>
      </c>
      <c r="T2" s="98" t="s">
        <v>1065</v>
      </c>
      <c r="U2" s="170">
        <f ca="1">TODAY()-1</f>
        <v>45968</v>
      </c>
      <c r="V2" s="170">
        <f ca="1">U2-1</f>
        <v>45967</v>
      </c>
      <c r="W2" s="170">
        <f ca="1">V2-1</f>
        <v>45966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1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1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2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1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81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81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2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>
        <f ca="1">_xlfn.XLOOKUP(G40&amp;$W$2,BS_CONTROLE[CHAVE],BS_CONTROLE[Quantidade_11],"-")</f>
        <v>1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1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81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2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1036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>
        <f ca="1">_xlfn.XLOOKUP(G70&amp;$W$2,BS_CONTROLE[CHAVE],BS_CONTROLE[Quantidade_11],"-")</f>
        <v>1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>
        <f ca="1">_xlfn.XLOOKUP(G72&amp;$W$2,BS_CONTROLE[CHAVE],BS_CONTROLE[Quantidade_11],"-")</f>
        <v>1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>
        <f ca="1">_xlfn.XLOOKUP(G75&amp;$W$2,BS_CONTROLE[CHAVE],BS_CONTROLE[Quantidade_11],"-")</f>
        <v>850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1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>
        <f ca="1">_xlfn.XLOOKUP(G77&amp;$V$2,BS_CONTROLE[CHAVE],BS_CONTROLE[Quantidade_11],"-")</f>
        <v>1</v>
      </c>
      <c r="W77" s="169">
        <f ca="1">_xlfn.XLOOKUP(G77&amp;$W$2,BS_CONTROLE[CHAVE],BS_CONTROLE[Quantidade_11],"-")</f>
        <v>0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81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1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>
        <f ca="1">_xlfn.XLOOKUP(G91&amp;$V$2,BS_CONTROLE[CHAVE],BS_CONTROLE[Quantidade_11],"-")</f>
        <v>1</v>
      </c>
      <c r="W91" s="169">
        <f ca="1">_xlfn.XLOOKUP(G91&amp;$W$2,BS_CONTROLE[CHAVE],BS_CONTROLE[Quantidade_11],"-")</f>
        <v>0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1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1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1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>
        <f ca="1">_xlfn.XLOOKUP(G111&amp;$U$2,BS_CONTROLE[CHAVE],BS_CONTROLE[Quantidade_11],"-")</f>
        <v>0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>
        <f ca="1">_xlfn.XLOOKUP(G112&amp;$U$2,BS_CONTROLE[CHAVE],BS_CONTROLE[Quantidade_11],"-")</f>
        <v>0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2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>
        <f ca="1">_xlfn.XLOOKUP(G115&amp;$U$2,BS_CONTROLE[CHAVE],BS_CONTROLE[Quantidade_11],"-")</f>
        <v>0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2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1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1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1036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81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1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1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1363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1364</v>
      </c>
      <c r="D5" s="296"/>
      <c r="E5" s="296"/>
      <c r="F5" s="296"/>
      <c r="G5" s="296"/>
      <c r="H5" s="296"/>
      <c r="I5" s="296"/>
      <c r="J5" s="297"/>
      <c r="K5" s="298" t="s">
        <v>1365</v>
      </c>
      <c r="L5" s="299"/>
      <c r="M5" s="299"/>
      <c r="N5" s="299"/>
      <c r="O5" s="300" t="s">
        <v>1366</v>
      </c>
      <c r="P5" s="301"/>
    </row>
    <row r="6" spans="1:16" s="81" customFormat="1" ht="15" customHeight="1">
      <c r="A6" s="73" t="s">
        <v>1361</v>
      </c>
      <c r="B6" s="82" t="s">
        <v>1360</v>
      </c>
      <c r="C6" s="83" t="s">
        <v>1062</v>
      </c>
      <c r="D6" s="84" t="s">
        <v>1063</v>
      </c>
      <c r="E6" s="83" t="s">
        <v>1367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1368</v>
      </c>
      <c r="M6" s="87" t="s">
        <v>708</v>
      </c>
      <c r="N6" s="88" t="s">
        <v>1057</v>
      </c>
      <c r="O6" s="204" t="s">
        <v>1100</v>
      </c>
      <c r="P6" s="149" t="s">
        <v>1369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1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>
        <f>IF(SP_NORTE!BH124="","*",SP_NORTE!BH124)</f>
        <v>0</v>
      </c>
      <c r="P123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 t="str">
        <f>IF(SP_NORTE!B141="","*",SP_NORTE!B141)</f>
        <v>*</v>
      </c>
      <c r="B132" s="90" t="str">
        <f>IF(SP_NORTE!X141="","*",SP_NORTE!X141)</f>
        <v>*</v>
      </c>
      <c r="C132" s="90" t="str">
        <f>IF(SP_NORTE!S141="","*",SP_NORTE!S141)</f>
        <v>-</v>
      </c>
      <c r="D132" s="90" t="str">
        <f>IF(SP_NORTE!T141="","*",SP_NORTE!T141)</f>
        <v>-</v>
      </c>
      <c r="E132" s="90" t="str">
        <f>IF(SP_NORTE!D141="","*",SP_NORTE!D141)</f>
        <v>*</v>
      </c>
      <c r="F132" s="90" t="str">
        <f>IF(SP_NORTE!H141="","*",SP_NORTE!H141)</f>
        <v>*</v>
      </c>
      <c r="G132" s="90" t="str">
        <f>IF(SP_NORTE!M141="","*",SP_NORTE!M141)</f>
        <v>*</v>
      </c>
      <c r="H132" s="129" t="str">
        <f>IF(SP_NORTE!K141="","*",SP_NORTE!K141)</f>
        <v>*</v>
      </c>
      <c r="I132" s="126" t="str">
        <f>IF(SP_NORTE!O141="","*",SP_NORTE!O141)</f>
        <v>*</v>
      </c>
      <c r="J132" s="126" t="str">
        <f>IF(SP_NORTE!P141="","*",SP_NORTE!P141)</f>
        <v>*</v>
      </c>
      <c r="K132" s="90">
        <f>IF(SP_NORTE!AK141="","*",SP_NORTE!AK141)</f>
        <v>0</v>
      </c>
      <c r="L132" s="90" t="str">
        <f>IF(SP_NORTE!AM141="","*",SP_NORTE!AM141)</f>
        <v>-</v>
      </c>
      <c r="M132" s="90">
        <f>IF(SP_NORTE!AP141="","*",SP_NORTE!AP141)</f>
        <v>0</v>
      </c>
      <c r="N132" s="90" t="str">
        <f>IF(SP_NORTE!AM141="","*",SP_NORTE!AM141)</f>
        <v>-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1370</v>
      </c>
      <c r="C2" s="134" t="s">
        <v>1047</v>
      </c>
      <c r="D2" s="83" t="s">
        <v>1049</v>
      </c>
      <c r="E2" s="83" t="s">
        <v>1371</v>
      </c>
      <c r="F2" s="111" t="s">
        <v>1372</v>
      </c>
      <c r="G2" s="83" t="s">
        <v>1373</v>
      </c>
      <c r="H2" s="83" t="s">
        <v>1374</v>
      </c>
      <c r="I2" s="83" t="s">
        <v>1375</v>
      </c>
      <c r="J2" s="83" t="s">
        <v>1376</v>
      </c>
      <c r="K2" s="85" t="s">
        <v>1377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2025-11-08T13:19:22Z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