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08" documentId="120_S{118792C3-22EF-5104-A093-F22BFE3913F3}" xr6:coauthVersionLast="47" xr6:coauthVersionMax="47" xr10:uidLastSave="{204AEF72-BC73-429E-B128-4ABDE3ED38B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I68" i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 s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C73" i="1" a="1"/>
  <c r="BC73" i="1" s="1"/>
  <c r="BE73" i="1" a="1"/>
  <c r="BE73" i="1" s="1"/>
  <c r="BR73" i="1"/>
  <c r="BS73" i="1"/>
  <c r="BT73" i="1"/>
  <c r="A74" i="1"/>
  <c r="C74" i="1"/>
  <c r="G74" i="1"/>
  <c r="AM74" i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N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N79" i="1" a="1"/>
  <c r="N79" i="1"/>
  <c r="L76" i="15" s="1"/>
  <c r="R79" i="1"/>
  <c r="S79" i="1" a="1"/>
  <c r="S79" i="1"/>
  <c r="D76" i="15" s="1"/>
  <c r="T79" i="1" a="1"/>
  <c r="T79" i="1" s="1"/>
  <c r="E76" i="15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D79" i="1" a="1"/>
  <c r="BD79" i="1" s="1"/>
  <c r="BR79" i="1"/>
  <c r="BS79" i="1"/>
  <c r="BT79" i="1"/>
  <c r="A80" i="1"/>
  <c r="C80" i="1"/>
  <c r="G80" i="1"/>
  <c r="M80" i="1" a="1"/>
  <c r="M80" i="1" s="1"/>
  <c r="N80" i="1" a="1"/>
  <c r="N80" i="1"/>
  <c r="L77" i="15" s="1"/>
  <c r="R80" i="1"/>
  <c r="S80" i="1" a="1"/>
  <c r="S80" i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AY80" i="1"/>
  <c r="BB80" i="1"/>
  <c r="BE80" i="1" a="1"/>
  <c r="BE80" i="1"/>
  <c r="BR80" i="1"/>
  <c r="BS80" i="1"/>
  <c r="BT80" i="1"/>
  <c r="A81" i="1"/>
  <c r="C81" i="1"/>
  <c r="G81" i="1"/>
  <c r="M81" i="1" a="1"/>
  <c r="M81" i="1" s="1"/>
  <c r="N81" i="1" a="1"/>
  <c r="N81" i="1" s="1"/>
  <c r="L78" i="15" s="1"/>
  <c r="R81" i="1"/>
  <c r="S81" i="1" a="1"/>
  <c r="S81" i="1" s="1"/>
  <c r="D78" i="15" s="1"/>
  <c r="T81" i="1" a="1"/>
  <c r="T81" i="1" s="1"/>
  <c r="E78" i="15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N82" i="1" a="1"/>
  <c r="N82" i="1"/>
  <c r="L79" i="15" s="1"/>
  <c r="R82" i="1"/>
  <c r="S82" i="1" a="1"/>
  <c r="S82" i="1"/>
  <c r="D79" i="15" s="1"/>
  <c r="T82" i="1" a="1"/>
  <c r="T82" i="1" s="1"/>
  <c r="E79" i="15" s="1"/>
  <c r="U82" i="1" a="1"/>
  <c r="U82" i="1"/>
  <c r="AI82" i="1"/>
  <c r="AJ82" i="1"/>
  <c r="AK82" i="1"/>
  <c r="K82" i="10" s="1"/>
  <c r="AL82" i="1"/>
  <c r="AO82" i="1"/>
  <c r="AP82" i="1"/>
  <c r="M82" i="10" s="1"/>
  <c r="AQ82" i="1"/>
  <c r="AY82" i="1"/>
  <c r="BB82" i="1"/>
  <c r="BD82" i="1" a="1"/>
  <c r="BD82" i="1" s="1"/>
  <c r="BR82" i="1"/>
  <c r="BS82" i="1"/>
  <c r="BT82" i="1"/>
  <c r="A83" i="1"/>
  <c r="C83" i="1"/>
  <c r="G83" i="1"/>
  <c r="M83" i="1" a="1"/>
  <c r="M83" i="1" s="1"/>
  <c r="N83" i="1" a="1"/>
  <c r="N83" i="1"/>
  <c r="L80" i="15" s="1"/>
  <c r="R83" i="1"/>
  <c r="S83" i="1" a="1"/>
  <c r="S83" i="1"/>
  <c r="D80" i="15" s="1"/>
  <c r="T83" i="1" a="1"/>
  <c r="T83" i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/>
  <c r="N85" i="1" a="1"/>
  <c r="N85" i="1" s="1"/>
  <c r="L82" i="15" s="1"/>
  <c r="R85" i="1"/>
  <c r="S85" i="1" a="1"/>
  <c r="S85" i="1" s="1"/>
  <c r="D82" i="15" s="1"/>
  <c r="T85" i="1" a="1"/>
  <c r="T85" i="1" s="1"/>
  <c r="E82" i="15" s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C85" i="1" a="1"/>
  <c r="BC85" i="1" s="1"/>
  <c r="BE85" i="1" a="1"/>
  <c r="BE85" i="1"/>
  <c r="BR85" i="1"/>
  <c r="BS85" i="1"/>
  <c r="BT85" i="1"/>
  <c r="A86" i="1"/>
  <c r="C86" i="1"/>
  <c r="G86" i="1"/>
  <c r="M86" i="1" a="1"/>
  <c r="M86" i="1" s="1"/>
  <c r="K83" i="15" s="1"/>
  <c r="N86" i="1" a="1"/>
  <c r="N86" i="1"/>
  <c r="L83" i="15" s="1"/>
  <c r="R86" i="1"/>
  <c r="S86" i="1" a="1"/>
  <c r="S86" i="1"/>
  <c r="D83" i="15" s="1"/>
  <c r="T86" i="1" a="1"/>
  <c r="T86" i="1"/>
  <c r="E83" i="15" s="1"/>
  <c r="U86" i="1" a="1"/>
  <c r="U86" i="1" s="1"/>
  <c r="AI86" i="1"/>
  <c r="AJ86" i="1"/>
  <c r="AK86" i="1"/>
  <c r="K86" i="10" s="1"/>
  <c r="AL86" i="1"/>
  <c r="AM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N87" i="1" a="1"/>
  <c r="N87" i="1" s="1"/>
  <c r="L84" i="15" s="1"/>
  <c r="R87" i="1"/>
  <c r="S87" i="1" a="1"/>
  <c r="S87" i="1"/>
  <c r="D84" i="15" s="1"/>
  <c r="T87" i="1" a="1"/>
  <c r="T87" i="1" s="1"/>
  <c r="E84" i="15" s="1"/>
  <c r="U87" i="1" a="1"/>
  <c r="U87" i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D87" i="1" a="1"/>
  <c r="BD87" i="1" s="1"/>
  <c r="BR87" i="1"/>
  <c r="BS87" i="1"/>
  <c r="BT87" i="1"/>
  <c r="A88" i="1"/>
  <c r="C88" i="1"/>
  <c r="G88" i="1"/>
  <c r="M88" i="1" a="1"/>
  <c r="M88" i="1" s="1"/>
  <c r="N88" i="1" a="1"/>
  <c r="N88" i="1"/>
  <c r="L85" i="15" s="1"/>
  <c r="R88" i="1"/>
  <c r="S88" i="1" a="1"/>
  <c r="S88" i="1"/>
  <c r="D85" i="15" s="1"/>
  <c r="T88" i="1" a="1"/>
  <c r="T88" i="1"/>
  <c r="E85" i="15" s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 s="1"/>
  <c r="N89" i="1" a="1"/>
  <c r="N89" i="1"/>
  <c r="L86" i="15" s="1"/>
  <c r="R89" i="1"/>
  <c r="S89" i="1" a="1"/>
  <c r="S89" i="1" s="1"/>
  <c r="D86" i="15" s="1"/>
  <c r="T89" i="1" a="1"/>
  <c r="T89" i="1"/>
  <c r="E86" i="15" s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/>
  <c r="AI91" i="1"/>
  <c r="AJ91" i="1"/>
  <c r="AK91" i="1"/>
  <c r="K91" i="10" s="1"/>
  <c r="AL91" i="1"/>
  <c r="AO91" i="1"/>
  <c r="AP91" i="1"/>
  <c r="M91" i="10" s="1"/>
  <c r="AQ91" i="1"/>
  <c r="AY91" i="1"/>
  <c r="BB91" i="1"/>
  <c r="BR91" i="1"/>
  <c r="BS91" i="1"/>
  <c r="BT91" i="1"/>
  <c r="A92" i="1"/>
  <c r="C92" i="1"/>
  <c r="G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AJ94" i="1"/>
  <c r="AK94" i="1"/>
  <c r="K94" i="10" s="1"/>
  <c r="AL94" i="1"/>
  <c r="AO94" i="1"/>
  <c r="AP94" i="1"/>
  <c r="M94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B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970" i="1" l="1"/>
  <c r="K967" i="15"/>
  <c r="AM586" i="1"/>
  <c r="K583" i="15"/>
  <c r="AM583" i="1"/>
  <c r="K580" i="15"/>
  <c r="AM256" i="1"/>
  <c r="K253" i="15"/>
  <c r="AM253" i="1"/>
  <c r="K250" i="15"/>
  <c r="AM220" i="1"/>
  <c r="K217" i="15"/>
  <c r="AM174" i="1"/>
  <c r="K171" i="15"/>
  <c r="AM171" i="1"/>
  <c r="K168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L583" i="10"/>
  <c r="N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L220" i="10"/>
  <c r="N220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L142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<sst xmlns="http://schemas.openxmlformats.org/spreadsheetml/2006/main" count="3692" uniqueCount="1181">
  <si>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</si>
  <si>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</si>
  <si>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</si>
  <si>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</si>
  <si>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</si>
  <si>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</si>
  <si>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</si>
  <si>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</si>
  <si>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</si>
  <si>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</si>
  <si>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</si>
  <si>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</si>
  <si>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</si>
  <si>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</si>
  <si>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</si>
  <si>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</si>
  <si>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</si>
  <si>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</si>
  <si>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</si>
  <si>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</si>
  <si>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</si>
  <si>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</si>
  <si>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</si>
  <si>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</si>
  <si>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</si>
  <si>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</si>
  <si>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</si>
  <si>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</si>
  <si>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</si>
  <si>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</si>
  <si>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</si>
  <si>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</si>
  <si>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</si>
  <si>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</si>
  <si>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</si>
  <si>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</si>
  <si>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</si>
  <si>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</si>
  <si>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</si>
  <si>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</si>
  <si>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</si>
  <si>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</si>
  <si>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</si>
  <si>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</si>
  <si>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</si>
  <si>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</si>
  <si>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</si>
  <si>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</si>
  <si>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</si>
  <si>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</si>
  <si>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</si>
  <si>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</si>
  <si>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</si>
  <si>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</si>
  <si>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</si>
  <si>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</si>
  <si>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</si>
  <si>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</si>
  <si>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</si>
  <si>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</si>
  <si>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</si>
  <si>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</si>
  <si>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</si>
  <si>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</si>
  <si>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</si>
  <si>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</si>
  <si>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</si>
  <si>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</si>
  <si>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</si>
  <si>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</si>
  <si>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</si>
  <si>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</si>
  <si>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</si>
  <si>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</si>
  <si>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</si>
  <si>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</si>
  <si>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</si>
  <si>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</si>
  <si>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</si>
  <si>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</si>
  <si>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</si>
  <si>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</si>
  <si>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</si>
  <si>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</si>
  <si>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</si>
  <si>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</si>
  <si>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</si>
  <si>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</si>
  <si>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</si>
  <si>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</si>
  <si>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</si>
  <si>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</si>
  <si>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</si>
  <si>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</si>
  <si>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</si>
  <si>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</si>
  <si>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</si>
  <si>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</si>
  <si>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</si>
  <si>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</si>
  <si>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</si>
  <si>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</si>
  <si>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</si>
  <si>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</si>
  <si>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</si>
  <si>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</si>
  <si>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</si>
  <si>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</si>
  <si>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</si>
  <si>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</si>
  <si>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</si>
  <si>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</si>
  <si>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</si>
  <si>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</si>
  <si>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</si>
  <si>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</si>
  <si>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</si>
  <si>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</si>
  <si>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</si>
  <si>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</si>
  <si>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</si>
  <si>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</si>
  <si>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</si>
  <si>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</si>
  <si>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</si>
  <si>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</si>
  <si>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</si>
  <si>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</si>
  <si>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</si>
  <si>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</si>
  <si>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</si>
  <si>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</si>
  <si>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</si>
  <si>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</si>
  <si>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</si>
  <si>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</si>
  <si>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</si>
  <si>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</si>
  <si>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</si>
  <si>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</si>
  <si>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</si>
  <si>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</si>
  <si>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</si>
  <si>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</si>
  <si>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</si>
  <si>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</si>
  <si>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</si>
  <si>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</si>
  <si>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</si>
  <si>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</si>
  <si>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</si>
  <si>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</si>
  <si>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</si>
  <si>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</si>
  <si>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</si>
  <si>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</si>
  <si>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</si>
  <si>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</si>
  <si>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</si>
  <si>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</si>
  <si>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</si>
  <si>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</si>
  <si>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</si>
  <si>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</si>
  <si>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</si>
  <si>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</si>
  <si>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</si>
  <si>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</si>
  <si>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</si>
  <si>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</si>
  <si>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</si>
  <si>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</si>
  <si>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</si>
  <si>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</si>
  <si>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</si>
  <si>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</si>
  <si>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</si>
  <si>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</si>
  <si>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</si>
  <si>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</si>
  <si>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</si>
  <si>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</si>
  <si>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</si>
  <si>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</si>
  <si>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</si>
  <si>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</si>
  <si>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</si>
  <si>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</si>
  <si>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</si>
  <si>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</si>
  <si>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</si>
  <si>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</si>
  <si>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</si>
  <si>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</si>
  <si>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</si>
  <si>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</si>
  <si>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</si>
  <si>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</si>
  <si>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</si>
  <si>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</si>
  <si>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</si>
  <si>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</si>
  <si>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</si>
  <si>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</si>
  <si>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</si>
  <si>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</si>
  <si>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</si>
  <si>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</si>
  <si>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</si>
  <si>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</si>
  <si>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</si>
  <si>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</si>
  <si>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</si>
  <si>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</si>
  <si>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</si>
  <si>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</si>
  <si>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</si>
  <si>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</si>
  <si>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</si>
  <si>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</si>
  <si>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</si>
  <si>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</si>
  <si>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</si>
  <si>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</si>
  <si>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</si>
  <si>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</si>
  <si>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</si>
  <si>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</si>
  <si>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</si>
  <si>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</si>
  <si>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</si>
  <si>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</si>
  <si>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</si>
  <si>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</si>
  <si>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</si>
  <si>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</si>
  <si>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</si>
  <si>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</si>
  <si>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</si>
  <si>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</si>
  <si>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</si>
  <si>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</si>
  <si>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</si>
  <si>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</si>
  <si>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</si>
  <si>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</si>
  <si>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</si>
  <si>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</si>
  <si>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</si>
  <si>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</si>
  <si>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</si>
  <si>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</si>
  <si>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</si>
  <si>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</si>
  <si>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</si>
  <si>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</si>
  <si>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</si>
  <si>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</si>
  <si>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</si>
  <si>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</si>
  <si>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</si>
  <si>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</si>
  <si>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</si>
  <si>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</si>
  <si>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</si>
  <si>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</si>
  <si>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</si>
  <si>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</si>
  <si>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</si>
  <si>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</si>
  <si>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</si>
  <si>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</si>
  <si>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</si>
  <si>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</si>
  <si>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</si>
  <si>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</si>
  <si>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</si>
  <si>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</si>
  <si>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</si>
  <si>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</si>
  <si>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</si>
  <si>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</si>
  <si>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</si>
  <si>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</si>
  <si>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</si>
  <si>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</si>
  <si>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</si>
  <si>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</si>
  <si>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</si>
  <si>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</si>
  <si>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</si>
  <si>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</si>
  <si>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</si>
  <si>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</si>
  <si>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</si>
  <si>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</si>
  <si>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</si>
  <si>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</si>
  <si>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</si>
  <si>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</si>
  <si>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</si>
  <si>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</si>
  <si>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</si>
  <si>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</si>
  <si>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</si>
  <si>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</si>
  <si>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</si>
  <si>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</si>
  <si>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</si>
  <si>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</si>
  <si>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</si>
  <si>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</si>
  <si>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</si>
  <si>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</si>
  <si>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</si>
  <si>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</si>
  <si>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</si>
  <si>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</si>
  <si>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</si>
  <si>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</si>
  <si>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</si>
  <si>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</si>
  <si>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</si>
  <si>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</si>
  <si>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</si>
  <si>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</si>
  <si>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</si>
  <si>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</si>
  <si>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</si>
  <si>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</si>
  <si>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</si>
  <si>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</si>
  <si>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</si>
  <si>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</si>
  <si>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</si>
  <si>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</si>
  <si>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</si>
  <si>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</si>
  <si>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</si>
  <si>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</si>
  <si>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</si>
  <si>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</si>
  <si>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</si>
  <si>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</si>
  <si>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</si>
  <si>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</si>
  <si>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</si>
  <si>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</si>
  <si>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</si>
  <si>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</si>
  <si>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</si>
  <si>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</si>
  <si>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</si>
  <si>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</si>
  <si>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</si>
  <si>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</si>
  <si>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</si>
  <si>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</si>
  <si>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</si>
  <si>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</si>
  <si>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</si>
  <si>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</si>
  <si>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</si>
  <si>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</si>
  <si>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</si>
  <si>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</si>
  <si>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</si>
  <si>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</si>
  <si>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</si>
  <si>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</si>
  <si>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</si>
  <si>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</si>
  <si>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</si>
  <si>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</si>
  <si>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</si>
  <si>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</si>
  <si>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</si>
  <si>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</si>
  <si>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</si>
  <si>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</si>
  <si>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</si>
  <si>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</si>
  <si>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</si>
  <si>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</si>
  <si>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</si>
  <si>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</si>
  <si>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</si>
  <si>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</si>
  <si>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</si>
  <si>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</si>
  <si>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</si>
  <si>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</si>
  <si>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</si>
  <si>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</si>
  <si>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</si>
  <si>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</si>
  <si>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</si>
  <si>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</si>
  <si>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</si>
  <si>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</si>
  <si>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</si>
  <si>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</si>
  <si>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</si>
  <si>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</si>
  <si>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</si>
  <si>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</si>
  <si>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</si>
  <si>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</si>
  <si>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</si>
  <si>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</si>
  <si>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</si>
  <si>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</si>
  <si>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</si>
  <si>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</si>
  <si>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</si>
  <si>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</si>
  <si>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</si>
  <si>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</si>
  <si>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</si>
  <si>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</si>
  <si>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</si>
  <si>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</si>
  <si>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</si>
  <si>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</si>
  <si>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</si>
  <si>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</si>
  <si>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</si>
  <si>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</si>
  <si>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</si>
  <si>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</si>
  <si>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</si>
  <si>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</si>
  <si>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</si>
  <si>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</si>
  <si>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</si>
  <si>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</si>
  <si>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</si>
  <si>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</si>
  <si>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</si>
  <si>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</si>
  <si>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</si>
  <si>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</si>
  <si>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</si>
  <si>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</si>
  <si>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</si>
  <si>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</si>
  <si>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</si>
  <si>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</si>
  <si>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</si>
  <si>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</si>
  <si>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</si>
  <si>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</si>
  <si>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</si>
  <si>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</si>
  <si>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</si>
  <si>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</si>
  <si>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</si>
  <si>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</si>
  <si>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</si>
  <si>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</si>
  <si>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</si>
  <si>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</si>
  <si>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</si>
  <si>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</si>
  <si>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</si>
  <si>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</si>
  <si>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</si>
  <si>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</si>
  <si>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</si>
  <si>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</si>
  <si>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</si>
  <si>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</si>
  <si>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</si>
  <si>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</si>
  <si>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</si>
  <si>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</si>
  <si>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</si>
  <si>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</si>
  <si>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</si>
  <si>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</si>
  <si>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</si>
  <si>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</si>
  <si>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</si>
  <si>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</si>
  <si>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</si>
  <si>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</si>
  <si>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</si>
  <si>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</si>
  <si>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</si>
  <si>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</si>
  <si>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</si>
  <si>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</si>
  <si>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</si>
  <si>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</si>
  <si>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</si>
  <si>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</si>
  <si>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</si>
  <si>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</si>
  <si>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</si>
  <si>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</si>
  <si>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</si>
  <si>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</si>
  <si>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</si>
  <si>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</si>
  <si>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</si>
  <si>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</si>
  <si>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</si>
  <si>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</si>
  <si>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</si>
  <si>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</si>
  <si>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</si>
  <si>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</si>
  <si>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</si>
  <si>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</si>
  <si>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</si>
  <si>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</si>
  <si>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</si>
  <si>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</si>
  <si>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</si>
  <si>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</si>
  <si>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</si>
  <si>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</si>
  <si>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</si>
  <si>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</si>
  <si>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</si>
  <si>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</si>
  <si>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</si>
  <si>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</si>
  <si>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</si>
  <si>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</si>
  <si>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</si>
  <si>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</si>
  <si>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</si>
  <si>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</si>
  <si>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</si>
  <si>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</si>
  <si>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</si>
  <si>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</si>
  <si>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</si>
  <si>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</si>
  <si>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</si>
  <si>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</si>
  <si>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</si>
  <si>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</si>
  <si>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</si>
  <si>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</si>
  <si>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</si>
  <si>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</si>
  <si>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</si>
  <si>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</si>
  <si>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</si>
  <si>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</si>
  <si>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</si>
  <si>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</si>
  <si>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</si>
  <si>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</si>
  <si>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</si>
  <si>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</si>
  <si>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</si>
  <si>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</si>
  <si>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</si>
  <si>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</si>
  <si>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</si>
  <si>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</si>
  <si>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</si>
  <si>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</si>
  <si>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</si>
  <si>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</si>
  <si>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</si>
  <si>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</si>
  <si>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</si>
  <si>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</si>
  <si>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</si>
  <si>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</si>
  <si>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</si>
  <si>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</si>
  <si>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</si>
  <si>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</si>
  <si>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</si>
  <si>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</si>
  <si>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</si>
  <si>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</si>
  <si>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</si>
  <si>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</si>
  <si>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</si>
  <si>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</si>
  <si>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</si>
  <si>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</si>
  <si>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</si>
  <si>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</si>
  <si>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</si>
  <si>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</si>
  <si>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</si>
  <si>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</si>
  <si>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</si>
  <si>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</si>
  <si>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</si>
  <si>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</si>
  <si>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</si>
  <si>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</si>
  <si>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</si>
  <si>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</si>
  <si>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</si>
  <si>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</si>
  <si>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</si>
  <si>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</si>
  <si>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</si>
  <si>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</si>
  <si>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</si>
  <si>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</si>
  <si>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</si>
  <si>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</si>
  <si>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</si>
  <si>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</si>
  <si>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</si>
  <si>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</si>
  <si>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</si>
  <si>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</si>
  <si>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</si>
  <si>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</si>
  <si>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</si>
  <si>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</si>
  <si>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</si>
  <si>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</si>
  <si>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</si>
  <si>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</si>
  <si>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</si>
  <si>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</si>
  <si>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</si>
  <si>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</si>
  <si>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</si>
  <si>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</si>
  <si>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</si>
  <si>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</si>
  <si>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</si>
  <si>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</si>
  <si>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</si>
  <si>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</si>
  <si>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</si>
  <si>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</si>
  <si>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</si>
  <si>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</si>
  <si>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</si>
  <si>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</si>
  <si>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</si>
  <si>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</si>
  <si>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</si>
  <si>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</si>
  <si>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</si>
  <si>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</si>
  <si>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</si>
  <si>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</si>
  <si>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</si>
  <si>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</si>
  <si>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</si>
  <si>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</si>
  <si>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</si>
  <si>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</si>
  <si>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</si>
  <si>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</si>
  <si>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</si>
  <si>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</si>
  <si>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</si>
  <si>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</si>
  <si>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</si>
  <si>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</si>
  <si>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</si>
  <si>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</si>
  <si>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</si>
  <si>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</si>
  <si>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</si>
  <si>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</si>
  <si>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</si>
  <si>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</si>
  <si>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</si>
  <si>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</si>
  <si>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</si>
  <si>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</si>
  <si>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</si>
  <si>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</si>
  <si>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</si>
  <si>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</si>
  <si>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</si>
  <si>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</si>
  <si>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</si>
  <si>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</si>
  <si>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</si>
  <si>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</si>
  <si>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</si>
  <si>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</si>
  <si>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</si>
  <si>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</si>
  <si>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</si>
  <si>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</si>
  <si>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</si>
  <si>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</si>
  <si>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</si>
  <si>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</si>
  <si>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</si>
  <si>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</si>
  <si>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</si>
  <si>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</si>
  <si>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</si>
  <si>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</si>
  <si>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</si>
  <si>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</si>
  <si>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</si>
  <si>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</si>
  <si>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</si>
  <si>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</si>
  <si>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</si>
  <si>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</si>
  <si>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</si>
  <si>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</si>
  <si>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</si>
  <si>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</si>
  <si>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</si>
  <si>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</si>
  <si>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</si>
  <si>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</si>
  <si>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</si>
  <si>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</si>
  <si>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</si>
  <si>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</si>
  <si>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</si>
  <si>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</si>
  <si>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</si>
  <si>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</si>
  <si>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</si>
  <si>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</si>
  <si>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</si>
  <si>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</si>
  <si>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</si>
  <si>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</si>
  <si>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</si>
  <si>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</si>
  <si>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</si>
  <si>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</si>
  <si>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</si>
  <si>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</si>
  <si>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</si>
  <si>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</si>
  <si>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</si>
  <si>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</si>
  <si>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</si>
  <si>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</si>
  <si>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</si>
  <si>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</si>
  <si>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</si>
  <si>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</si>
  <si>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</si>
  <si>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</si>
  <si>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</si>
  <si>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</si>
  <si>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</si>
  <si>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</si>
  <si>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</si>
  <si>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</si>
  <si>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</si>
  <si>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</si>
  <si>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</si>
  <si>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</si>
  <si>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</si>
  <si>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</si>
  <si>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</si>
  <si>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</si>
  <si>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</si>
  <si>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</si>
  <si>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</si>
  <si>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</si>
  <si>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</si>
  <si>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</si>
  <si>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</si>
  <si>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</si>
  <si>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</si>
  <si>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</si>
  <si>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</si>
  <si>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</si>
  <si>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</si>
  <si>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</si>
  <si>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</si>
  <si>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</si>
  <si>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</si>
  <si>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</si>
  <si>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</si>
  <si>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</si>
  <si>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</si>
  <si>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</si>
  <si>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</si>
  <si>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</si>
  <si>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</si>
  <si>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</si>
  <si>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</si>
  <si>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</si>
  <si>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</si>
  <si>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</si>
  <si>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</si>
  <si>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</si>
  <si>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</si>
  <si>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</si>
  <si>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</si>
  <si>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</si>
  <si>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</si>
  <si>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</si>
  <si>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</si>
  <si>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</si>
  <si>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</si>
  <si>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</si>
  <si>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</si>
  <si>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</si>
  <si>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</si>
  <si>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</si>
  <si>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</si>
  <si>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</si>
  <si>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</si>
  <si>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</si>
  <si>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</si>
  <si>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</si>
  <si>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</si>
  <si>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</si>
  <si>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</si>
  <si>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</si>
  <si>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</si>
  <si>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</si>
  <si>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</si>
  <si>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</si>
  <si>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</si>
  <si>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</si>
  <si>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</si>
  <si>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</si>
  <si>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</si>
  <si>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</si>
  <si>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</si>
  <si>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</si>
  <si>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</si>
  <si>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</si>
  <si>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</si>
  <si>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</si>
  <si>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</si>
  <si>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</si>
  <si>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</si>
  <si>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</si>
  <si>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</si>
  <si>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</si>
  <si>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</si>
  <si>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</si>
  <si>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</si>
  <si>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</si>
  <si>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</si>
  <si>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</si>
  <si>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</si>
  <si>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</si>
  <si>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</si>
  <si>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</si>
  <si>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</si>
  <si>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</si>
  <si>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</si>
  <si>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</si>
  <si>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</si>
  <si>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</si>
  <si>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</si>
  <si>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</si>
  <si>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</si>
  <si>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</si>
  <si>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</si>
  <si>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</si>
  <si>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</si>
  <si>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</si>
  <si>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</si>
  <si>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</si>
  <si>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</si>
  <si>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</si>
  <si>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</si>
  <si>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</si>
  <si>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</si>
  <si>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</si>
  <si>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</si>
  <si>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</si>
  <si>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</si>
  <si>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</si>
  <si>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</si>
  <si>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</si>
  <si>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</si>
  <si>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</si>
  <si>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</si>
  <si>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</si>
  <si>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</si>
  <si>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</si>
  <si>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</si>
  <si>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</si>
  <si>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</si>
  <si>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</si>
  <si>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</si>
  <si>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</si>
  <si>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</si>
  <si>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</si>
  <si>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</si>
  <si>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</si>
  <si>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</si>
  <si>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</si>
  <si>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</si>
  <si>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</si>
  <si>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</si>
  <si>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</si>
  <si>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</si>
  <si>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</si>
  <si>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</si>
  <si>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</si>
  <si>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</si>
  <si>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</si>
  <si>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</si>
  <si>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</si>
  <si>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</si>
  <si>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</si>
  <si>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</si>
  <si>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</si>
  <si>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</si>
  <si>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</si>
  <si>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</si>
  <si>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</si>
  <si>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</si>
  <si>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</si>
  <si>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</si>
  <si>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</si>
  <si>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</si>
  <si>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</si>
  <si>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</si>
  <si>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</si>
  <si>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</si>
  <si>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</si>
  <si>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</si>
  <si>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</si>
  <si>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</si>
  <si>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</si>
  <si>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</si>
  <si>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</si>
  <si>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</si>
  <si>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</si>
  <si>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</si>
  <si>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</si>
  <si>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</si>
  <si>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</si>
  <si>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</si>
  <si>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</si>
  <si>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</si>
  <si>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</si>
  <si>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</si>
  <si>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</si>
  <si>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</si>
  <si>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</si>
  <si>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</si>
  <si>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</si>
  <si>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</si>
  <si>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</si>
  <si>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</si>
  <si>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</si>
  <si>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</si>
  <si>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</si>
  <si>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</si>
  <si>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</si>
  <si>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</si>
  <si>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</si>
  <si>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</si>
  <si>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</si>
  <si>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</si>
  <si>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</si>
  <si>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</si>
  <si>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</si>
  <si>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</si>
  <si>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</si>
  <si>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</si>
  <si>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</si>
  <si>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</si>
  <si>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</si>
  <si>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</si>
  <si>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</si>
  <si>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</si>
  <si>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</si>
  <si>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</si>
  <si>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</si>
  <si>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</si>
  <si>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</si>
  <si>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</si>
  <si>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</si>
  <si>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</si>
  <si>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</si>
  <si>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</si>
  <si>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</si>
  <si>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</si>
  <si>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</si>
  <si>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</si>
  <si>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</si>
  <si>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</si>
  <si>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</si>
  <si>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</si>
  <si>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</si>
  <si>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</si>
  <si>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</si>
  <si>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</si>
  <si>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</si>
  <si>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</si>
  <si>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</si>
  <si>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</si>
  <si>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</si>
  <si>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</si>
  <si>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</si>
  <si>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</si>
  <si>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</si>
  <si>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</si>
  <si>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</si>
  <si>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</si>
  <si>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</si>
  <si>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</si>
  <si>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</si>
  <si>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</si>
  <si>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</si>
  <si>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</si>
  <si>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</si>
  <si>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</si>
  <si>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</si>
  <si>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</si>
  <si>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</si>
  <si>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</si>
  <si>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</si>
  <si>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</si>
  <si>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</si>
  <si>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</si>
  <si>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</si>
  <si>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</si>
  <si>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</si>
  <si>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</si>
  <si>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</si>
  <si>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</si>
  <si>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</si>
  <si>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</si>
  <si>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</si>
  <si>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</si>
  <si>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</si>
  <si>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</si>
  <si>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</si>
  <si>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</si>
  <si>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</si>
  <si>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</si>
  <si>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</si>
  <si>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</si>
  <si>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</si>
  <si>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</si>
  <si>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</si>
  <si>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</si>
  <si>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</si>
  <si>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</si>
  <si>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</si>
  <si>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</si>
  <si>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</si>
  <si>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</si>
  <si>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</si>
  <si>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</si>
  <si>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</si>
  <si>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</si>
  <si>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</si>
  <si>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</si>
  <si>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</si>
  <si>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</si>
  <si>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Em intervalo das 11h07 até 15h07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</si>
  <si>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</si>
  <si>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</si>
  <si>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</si>
  <si>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</si>
  <si>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</si>
  <si>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</si>
  <si>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</si>
  <si>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</si>
  <si>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</si>
  <si>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</si>
  <si>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</si>
  <si>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</si>
  <si>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Em deslocamento para km de trabalho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</si>
  <si>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</si>
  <si>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</si>
  <si>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</si>
  <si>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</si>
  <si>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</si>
  <si>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</si>
  <si>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</si>
  <si>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</si>
  <si>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</si>
  <si>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</si>
  <si>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</si>
  <si>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</si>
  <si>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109ZCD2</t>
  </si>
  <si>
    <t>Alívio de tensão</t>
  </si>
  <si>
    <t>ZSW-2</t>
  </si>
  <si>
    <t>ZSWS</t>
  </si>
  <si>
    <t>PDM - Substituição de dormentes</t>
  </si>
  <si>
    <t>ZFY1982 / ZYU2</t>
  </si>
  <si>
    <t>PDM - Descarga de dormentes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</si>
  <si>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</si>
  <si>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</si>
  <si>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K79ZEZ2/ZXWK792</t>
  </si>
  <si>
    <t>Augusto</t>
  </si>
  <si>
    <t>Bloco Modernização Recolhimento de dormentes + Solda</t>
  </si>
  <si>
    <t>Deslocamento e entrando pelo AMV Norte- Eng. Ferraz*- Atividade: Recolhimento de Dormentes
* Abertura do intervalo com chegada do W61 em K79ZEZ-2
* Recolha de dormente do Km 80+000 ao 81+500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</si>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</sst>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R1" activePane="topRight" state="frozen"/>
      <selection pane="topRight" activeCell="BA40" sqref="BA4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1" t="s">
        <v>925</v>
      </c>
      <c r="C1" s="182"/>
      <c r="D1" s="182"/>
      <c r="E1" s="3"/>
      <c r="F1" s="181" t="s">
        <v>926</v>
      </c>
      <c r="G1" s="182"/>
      <c r="H1" s="183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4"/>
      <c r="AH1" s="5"/>
      <c r="AI1" s="191" t="s">
        <v>927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928</v>
      </c>
      <c r="BI1" s="197"/>
      <c r="BJ1" s="197"/>
      <c r="BK1" s="198"/>
      <c r="BL1" s="5"/>
      <c r="BM1" s="188" t="s">
        <v>929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1" t="s">
        <v>930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933</v>
      </c>
      <c r="AT2" s="192"/>
      <c r="AU2" s="192"/>
      <c r="AV2" s="192"/>
      <c r="AW2" s="192"/>
      <c r="AX2" s="192"/>
      <c r="AY2" s="195"/>
      <c r="AZ2" s="6"/>
      <c r="BA2" s="185" t="s">
        <v>934</v>
      </c>
      <c r="BB2" s="187"/>
      <c r="BC2" s="191" t="s">
        <v>931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5" t="s">
        <v>935</v>
      </c>
      <c r="AJ3" s="187"/>
      <c r="AK3" s="185" t="s">
        <v>936</v>
      </c>
      <c r="AL3" s="186"/>
      <c r="AM3" s="207"/>
      <c r="AN3" s="208"/>
      <c r="AO3" s="186"/>
      <c r="AP3" s="186"/>
      <c r="AQ3" s="187"/>
      <c r="AR3" s="63"/>
      <c r="AS3" s="179" t="s">
        <v>942</v>
      </c>
      <c r="AT3" s="180"/>
      <c r="AU3" s="179" t="s">
        <v>943</v>
      </c>
      <c r="AV3" s="180"/>
      <c r="AW3" s="179" t="s">
        <v>944</v>
      </c>
      <c r="AX3" s="180"/>
      <c r="AY3" s="63" t="s">
        <v>945</v>
      </c>
      <c r="AZ3" s="63"/>
      <c r="BA3" s="205"/>
      <c r="BB3" s="206"/>
      <c r="BC3" s="185" t="s">
        <v>938</v>
      </c>
      <c r="BD3" s="186"/>
      <c r="BE3" s="186"/>
      <c r="BF3" s="187"/>
      <c r="BG3" s="62"/>
      <c r="BH3" s="199"/>
      <c r="BI3" s="200"/>
      <c r="BJ3" s="200"/>
      <c r="BK3" s="201"/>
      <c r="BL3" s="62"/>
      <c r="BM3" s="188" t="s">
        <v>946</v>
      </c>
      <c r="BN3" s="189"/>
      <c r="BO3" s="189"/>
      <c r="BP3" s="190"/>
      <c r="BQ3" s="188" t="s">
        <v>717</v>
      </c>
      <c r="BR3" s="189"/>
      <c r="BS3" s="190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0.62986111111111109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0.16666666666666663</v>
      </c>
      <c r="AZ27" s="153"/>
      <c r="BA27" s="109">
        <v>0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1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0.99999999999999978</v>
      </c>
      <c r="BS27" s="19">
        <f t="shared" si="5"/>
        <v>0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/>
      <c r="BI35" s="17"/>
      <c r="BJ35" s="17" t="s">
        <v>1075</v>
      </c>
      <c r="BK35" s="18" t="s">
        <v>1076</v>
      </c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1077</v>
      </c>
      <c r="W36" s="151" t="s">
        <v>1078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1077</v>
      </c>
      <c r="BG36" s="16"/>
      <c r="BH36" s="17">
        <v>2</v>
      </c>
      <c r="BI36" s="17"/>
      <c r="BJ36" s="17" t="s">
        <v>1079</v>
      </c>
      <c r="BK36" s="18" t="s">
        <v>1079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1080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1077</v>
      </c>
      <c r="W37" s="151" t="s">
        <v>1078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1077</v>
      </c>
      <c r="BG37" s="16"/>
      <c r="BH37" s="17">
        <v>2</v>
      </c>
      <c r="BI37" s="17"/>
      <c r="BJ37" s="17" t="s">
        <v>1081</v>
      </c>
      <c r="BK37" s="18" t="s">
        <v>1081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1077</v>
      </c>
      <c r="W38" s="151" t="s">
        <v>1082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1077</v>
      </c>
      <c r="BG38" s="16"/>
      <c r="BH38" s="17">
        <v>0</v>
      </c>
      <c r="BI38" s="17"/>
      <c r="BJ38" s="17" t="s">
        <v>1054</v>
      </c>
      <c r="BK38" s="18" t="s">
        <v>1083</v>
      </c>
      <c r="BL38" s="16"/>
      <c r="BM38" s="130" t="s">
        <v>416</v>
      </c>
      <c r="BN38" s="130" t="s">
        <v>445</v>
      </c>
      <c r="BO38" s="130" t="s">
        <v>496</v>
      </c>
      <c r="BP38" s="18" t="s">
        <v>1083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1077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1077</v>
      </c>
      <c r="BG39" s="16"/>
      <c r="BH39" s="17">
        <v>0</v>
      </c>
      <c r="BI39" s="17"/>
      <c r="BJ39" s="17" t="s">
        <v>1084</v>
      </c>
      <c r="BK39" s="18" t="s">
        <v>1084</v>
      </c>
      <c r="BL39" s="16"/>
      <c r="BM39" s="130" t="s">
        <v>426</v>
      </c>
      <c r="BN39" s="130" t="s">
        <v>426</v>
      </c>
      <c r="BO39" s="130" t="s">
        <v>426</v>
      </c>
      <c r="BP39" s="18" t="s">
        <v>1084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1085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1086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1086</v>
      </c>
      <c r="BG40" s="16"/>
      <c r="BH40" s="17">
        <v>3</v>
      </c>
      <c r="BI40" s="17"/>
      <c r="BJ40" s="17" t="s">
        <v>1087</v>
      </c>
      <c r="BK40" s="18" t="s">
        <v>1088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">
        <v>322</v>
      </c>
      <c r="N47" s="127" t="s">
        <v>1089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1090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1091</v>
      </c>
      <c r="N48" s="150" t="s">
        <v>1092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 hidden="1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/>
      <c r="AS51" s="108"/>
      <c r="AT51" s="108"/>
      <c r="AU51" s="136"/>
      <c r="AV51" s="136"/>
      <c r="AW51" s="14"/>
      <c r="AX51" s="14"/>
      <c r="AY51" s="164">
        <f t="shared" si="7"/>
        <v>0</v>
      </c>
      <c r="AZ51" s="153"/>
      <c r="BA51" s="109"/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/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1093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1077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1094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1077</v>
      </c>
      <c r="W56" s="151" t="s">
        <v>1095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/>
      <c r="AS57" s="108"/>
      <c r="AT57" s="108"/>
      <c r="AU57" s="136"/>
      <c r="AV57" s="136"/>
      <c r="AW57" s="14"/>
      <c r="AX57" s="14"/>
      <c r="AY57" s="164">
        <f t="shared" si="7"/>
        <v>0</v>
      </c>
      <c r="AZ57" s="153"/>
      <c r="BA57" s="109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1077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1096</v>
      </c>
      <c r="I66" s="106" t="s">
        <v>1096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1097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/>
      <c r="AS66" s="108"/>
      <c r="AT66" s="108"/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 ht="31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1098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1099</v>
      </c>
      <c r="W67" s="151" t="s">
        <v>1100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/>
      <c r="AS67" s="108"/>
      <c r="AT67" s="108"/>
      <c r="AU67" s="136"/>
      <c r="AV67" s="136"/>
      <c r="AW67" s="14"/>
      <c r="AX67" s="14"/>
      <c r="AY67" s="164">
        <f t="shared" si="7"/>
        <v>0</v>
      </c>
      <c r="AZ67" s="153"/>
      <c r="BA67" s="109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/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1098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1099</v>
      </c>
      <c r="W68" s="151" t="s">
        <v>1101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tr">
        <f>IF(BS_CONTROLE[[#This Row],[Atividade]]=0, "-", BS_CONTROLE[[#This Row],[Atividade]])</f>
        <v>MODERNIZAÇÃO - RECOLHIMENTO DE DORMENTE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/>
      <c r="AS68" s="108"/>
      <c r="AT68" s="108"/>
      <c r="AU68" s="136"/>
      <c r="AV68" s="136"/>
      <c r="AW68" s="14"/>
      <c r="AX68" s="14"/>
      <c r="AY68" s="164">
        <f t="shared" si="7"/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1099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/>
      <c r="AS69" s="108"/>
      <c r="AT69" s="108"/>
      <c r="AU69" s="136"/>
      <c r="AV69" s="136"/>
      <c r="AW69" s="14"/>
      <c r="AX69" s="14"/>
      <c r="AY69" s="164">
        <f t="shared" si="7"/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/>
      </c>
    </row>
    <row r="70" spans="1:72" hidden="1">
      <c r="A70" s="47" t="str">
        <f t="shared" si="2"/>
        <v>V8546056</v>
      </c>
      <c r="B70" s="102">
        <v>46056</v>
      </c>
      <c r="C70" s="135">
        <f>IF(BS_CONTROLE[[#This Row],[DATA]]="","",WEEKNUM(BS_CONTROLE[[#This Row],[DATA]]))</f>
        <v>6</v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1102</v>
      </c>
      <c r="I70" s="106" t="s">
        <v>1103</v>
      </c>
      <c r="J70" s="105">
        <v>54</v>
      </c>
      <c r="K70" s="105">
        <v>106.4</v>
      </c>
      <c r="L70" s="105" t="s">
        <v>568</v>
      </c>
      <c r="M70" s="127" t="s">
        <v>1104</v>
      </c>
      <c r="N70" s="127" t="s">
        <v>1105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1106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8" t="str">
        <f t="shared" si="6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1107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1099</v>
      </c>
      <c r="W71" s="151" t="s">
        <v>1108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/>
      <c r="AS71" s="108"/>
      <c r="AT71" s="108"/>
      <c r="AU71" s="136"/>
      <c r="AV71" s="136"/>
      <c r="AW71" s="14"/>
      <c r="AX71" s="14"/>
      <c r="AY71" s="164">
        <f t="shared" si="7"/>
        <v>0</v>
      </c>
      <c r="AZ71" s="153"/>
      <c r="BA71" s="109"/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/>
      </c>
    </row>
    <row r="72" spans="1:72" ht="32.25" hidden="1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1080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1099</v>
      </c>
      <c r="W72" s="151" t="s">
        <v>1109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/>
      <c r="AS72" s="108"/>
      <c r="AT72" s="108"/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/>
      </c>
    </row>
    <row r="73" spans="1:72" hidden="1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1077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 hidden="1">
      <c r="A74" s="47" t="str">
        <f t="shared" si="8"/>
        <v>V85</v>
      </c>
      <c r="B74" s="102"/>
      <c r="C74" s="135" t="str">
        <f>IF(BS_CONTROLE[[#This Row],[DATA]]="","",WEEKNUM(BS_CONTROLE[[#This Row],[DATA]]))</f>
        <v/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1102</v>
      </c>
      <c r="I74" s="106" t="s">
        <v>1102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/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1110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1111</v>
      </c>
      <c r="C4" s="160" t="s">
        <v>1112</v>
      </c>
      <c r="D4" s="160" t="s">
        <v>1113</v>
      </c>
      <c r="E4" s="160" t="s">
        <v>1114</v>
      </c>
      <c r="F4" s="160" t="s">
        <v>4</v>
      </c>
      <c r="G4" s="160" t="s">
        <v>1115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1116</v>
      </c>
      <c r="C6" s="161">
        <v>407867</v>
      </c>
      <c r="D6" s="161" t="s">
        <v>1117</v>
      </c>
      <c r="E6" s="161" t="s">
        <v>799</v>
      </c>
      <c r="F6" s="161" t="s">
        <v>1118</v>
      </c>
      <c r="G6" s="162"/>
    </row>
    <row r="7" spans="2:7">
      <c r="B7" s="161" t="s">
        <v>1119</v>
      </c>
      <c r="C7" s="161">
        <v>293644</v>
      </c>
      <c r="D7" s="161" t="s">
        <v>1120</v>
      </c>
      <c r="E7" s="161" t="s">
        <v>799</v>
      </c>
      <c r="F7" s="161" t="s">
        <v>1118</v>
      </c>
      <c r="G7" s="162"/>
    </row>
    <row r="8" spans="2:7">
      <c r="B8" s="161" t="s">
        <v>1121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1122</v>
      </c>
      <c r="C9" s="161">
        <v>256790</v>
      </c>
      <c r="D9" s="161" t="s">
        <v>1123</v>
      </c>
      <c r="E9" s="161" t="s">
        <v>800</v>
      </c>
      <c r="F9" s="161" t="s">
        <v>1124</v>
      </c>
      <c r="G9" s="162">
        <v>46357</v>
      </c>
    </row>
    <row r="10" spans="2:7">
      <c r="B10" s="161" t="s">
        <v>1125</v>
      </c>
      <c r="C10" s="161">
        <v>265193</v>
      </c>
      <c r="D10" s="161" t="s">
        <v>1126</v>
      </c>
      <c r="E10" s="161" t="s">
        <v>801</v>
      </c>
      <c r="F10" s="161" t="s">
        <v>1127</v>
      </c>
      <c r="G10" s="161" t="s">
        <v>1128</v>
      </c>
    </row>
    <row r="11" spans="2:7">
      <c r="B11" s="161" t="s">
        <v>1129</v>
      </c>
      <c r="C11" s="161">
        <v>293716</v>
      </c>
      <c r="D11" s="161" t="s">
        <v>1130</v>
      </c>
      <c r="E11" s="161" t="s">
        <v>801</v>
      </c>
      <c r="F11" s="161" t="s">
        <v>1127</v>
      </c>
      <c r="G11" s="162">
        <v>46204</v>
      </c>
    </row>
    <row r="12" spans="2:7">
      <c r="B12" s="161" t="s">
        <v>1131</v>
      </c>
      <c r="C12" s="161">
        <v>257258</v>
      </c>
      <c r="D12" s="161" t="s">
        <v>1132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1133</v>
      </c>
      <c r="C13" s="161">
        <v>371147</v>
      </c>
      <c r="D13" s="161" t="s">
        <v>1134</v>
      </c>
      <c r="E13" s="161" t="s">
        <v>802</v>
      </c>
      <c r="F13" s="161" t="s">
        <v>128</v>
      </c>
      <c r="G13" s="161" t="s">
        <v>1128</v>
      </c>
    </row>
    <row r="14" spans="2:7">
      <c r="B14" s="161" t="s">
        <v>1135</v>
      </c>
      <c r="C14" s="161">
        <v>259230</v>
      </c>
      <c r="D14" s="161" t="s">
        <v>1136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1137</v>
      </c>
      <c r="C15" s="161">
        <v>370705</v>
      </c>
      <c r="D15" s="161"/>
      <c r="E15" s="161" t="s">
        <v>802</v>
      </c>
      <c r="F15" s="161" t="s">
        <v>128</v>
      </c>
      <c r="G15" s="161" t="s">
        <v>1128</v>
      </c>
    </row>
    <row r="16" spans="2:7">
      <c r="B16" s="161" t="s">
        <v>1138</v>
      </c>
      <c r="C16" s="161">
        <v>258542</v>
      </c>
      <c r="D16" s="161" t="s">
        <v>1139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1140</v>
      </c>
      <c r="C17" s="161">
        <v>257050</v>
      </c>
      <c r="D17" s="161" t="s">
        <v>1141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8" sqref="F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1142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1143</v>
      </c>
      <c r="D4" s="163" t="s">
        <v>1144</v>
      </c>
      <c r="E4" s="163" t="s">
        <v>1145</v>
      </c>
      <c r="F4" s="160" t="s">
        <v>1146</v>
      </c>
      <c r="G4" s="163" t="s">
        <v>1147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1148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1149</v>
      </c>
      <c r="G7" s="167" t="s">
        <v>1150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1148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1148</v>
      </c>
      <c r="G9" s="167" t="s">
        <v>1151</v>
      </c>
    </row>
    <row r="10" spans="2:7" ht="19.5" customHeight="1">
      <c r="B10" s="167" t="s">
        <v>1152</v>
      </c>
      <c r="C10" s="167">
        <v>9038</v>
      </c>
      <c r="D10" s="168">
        <v>46049</v>
      </c>
      <c r="E10" s="167">
        <v>15098</v>
      </c>
      <c r="F10" s="169" t="s">
        <v>1153</v>
      </c>
      <c r="G10" s="167" t="s">
        <v>1154</v>
      </c>
    </row>
    <row r="11" spans="2:7" ht="19.5" customHeight="1">
      <c r="B11" s="167" t="s">
        <v>719</v>
      </c>
      <c r="C11" s="167" t="s">
        <v>1155</v>
      </c>
      <c r="D11" s="168">
        <v>46048</v>
      </c>
      <c r="E11" s="167">
        <v>11300</v>
      </c>
      <c r="F11" s="169" t="s">
        <v>1156</v>
      </c>
      <c r="G11" s="167" t="s">
        <v>1157</v>
      </c>
    </row>
    <row r="12" spans="2:7" ht="19.5" customHeight="1">
      <c r="B12" s="167" t="s">
        <v>719</v>
      </c>
      <c r="C12" s="167" t="s">
        <v>1158</v>
      </c>
      <c r="D12" s="168">
        <v>46048</v>
      </c>
      <c r="E12" s="167">
        <v>13300</v>
      </c>
      <c r="F12" s="169" t="s">
        <v>1156</v>
      </c>
      <c r="G12" s="167" t="s">
        <v>1159</v>
      </c>
    </row>
    <row r="13" spans="2:7" ht="19.5" customHeight="1">
      <c r="B13" s="167" t="s">
        <v>719</v>
      </c>
      <c r="C13" s="167" t="s">
        <v>1160</v>
      </c>
      <c r="D13" s="168">
        <v>46048</v>
      </c>
      <c r="E13" s="167">
        <v>10500</v>
      </c>
      <c r="F13" s="169" t="s">
        <v>1156</v>
      </c>
      <c r="G13" s="167"/>
    </row>
    <row r="14" spans="2:7" ht="19.5" customHeight="1">
      <c r="B14" s="167" t="s">
        <v>719</v>
      </c>
      <c r="C14" s="167" t="s">
        <v>1161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1162</v>
      </c>
      <c r="D5" s="213"/>
      <c r="E5" s="213"/>
      <c r="F5" s="213"/>
      <c r="G5" s="213"/>
      <c r="H5" s="213"/>
      <c r="I5" s="213"/>
      <c r="J5" s="214"/>
      <c r="K5" s="215" t="s">
        <v>1163</v>
      </c>
      <c r="L5" s="216"/>
      <c r="M5" s="216"/>
      <c r="N5" s="216"/>
      <c r="O5" s="217" t="s">
        <v>1164</v>
      </c>
      <c r="P5" s="218"/>
    </row>
    <row r="6" spans="1:16" s="74" customFormat="1" ht="15" customHeight="1">
      <c r="A6" s="66" t="s">
        <v>1165</v>
      </c>
      <c r="B6" s="75" t="s">
        <v>1166</v>
      </c>
      <c r="C6" s="76" t="s">
        <v>967</v>
      </c>
      <c r="D6" s="77" t="s">
        <v>968</v>
      </c>
      <c r="E6" s="76" t="s">
        <v>1167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1168</v>
      </c>
      <c r="M6" s="80" t="s">
        <v>586</v>
      </c>
      <c r="N6" s="81" t="s">
        <v>962</v>
      </c>
      <c r="O6" s="158" t="s">
        <v>1005</v>
      </c>
      <c r="P6" s="133" t="s">
        <v>1169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1</v>
      </c>
      <c r="P28" s="147" t="str">
        <f>IF($A$2=1,IF(SP_SUL!BJ27="","*",SP_SUL!BJ27),IF(SP_SUL!BK27="","*",SP_SUL!BK27))</f>
        <v>MC1 09h58 / autorizado entrada na via 10h15 / Em intervalo das 11h07 até 15h07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MC1 13h42 / Em deslocamento para km de trabalho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3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>
        <f>IF(SP_SUL!B70="","*",SP_SUL!B70)</f>
        <v>46056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1170</v>
      </c>
      <c r="V1" s="224"/>
      <c r="W1" s="224"/>
    </row>
    <row r="2" spans="1:23" ht="15" customHeight="1">
      <c r="A2" s="87" t="s">
        <v>1171</v>
      </c>
      <c r="B2" s="87" t="s">
        <v>1166</v>
      </c>
      <c r="C2" s="87" t="s">
        <v>386</v>
      </c>
      <c r="D2" s="88" t="s">
        <v>967</v>
      </c>
      <c r="E2" s="88" t="s">
        <v>4</v>
      </c>
      <c r="F2" s="88" t="s">
        <v>1165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1172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500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>
        <f>IF(SP_SUL!B70="","*",SP_SUL!B70)</f>
        <v>46056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 t="str">
        <f>IF(SP_SUL!B74="","*",SP_SUL!B74)</f>
        <v>*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1173</v>
      </c>
      <c r="C2" s="121" t="s">
        <v>952</v>
      </c>
      <c r="D2" s="76" t="s">
        <v>954</v>
      </c>
      <c r="E2" s="76" t="s">
        <v>1174</v>
      </c>
      <c r="F2" s="99" t="s">
        <v>1175</v>
      </c>
      <c r="G2" s="76" t="s">
        <v>1176</v>
      </c>
      <c r="H2" s="76" t="s">
        <v>1177</v>
      </c>
      <c r="I2" s="76" t="s">
        <v>1178</v>
      </c>
      <c r="J2" s="76" t="s">
        <v>1179</v>
      </c>
      <c r="K2" s="78" t="s">
        <v>1180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>
        <f>IF(SP_SUL!B70="","*",SP_SUL!B70)</f>
        <v>46056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 hidden="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 hidden="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 hidden="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2026-02-03T02:13:13Z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