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26" documentId="8_{B6337239-1A00-434D-AAD0-422EA1FEB5AE}" xr6:coauthVersionLast="47" xr6:coauthVersionMax="47" xr10:uidLastSave="{9ABFEF28-146D-4AED-A9C5-F14DDDC9CAC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<sst xmlns="http://schemas.openxmlformats.org/spreadsheetml/2006/main" count="5270" uniqueCount="1442">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</sst>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H149" activePane="bottomRight" state="frozen"/>
      <selection pane="bottomRight" activeCell="L155" sqref="L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 t="s">
        <v>1353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1354</v>
      </c>
      <c r="BK112" s="16" t="s">
        <v>1355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1356</v>
      </c>
      <c r="N116" s="203" t="s">
        <v>1357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1358</v>
      </c>
      <c r="BK116" s="16" t="s">
        <v>1359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1360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1361</v>
      </c>
      <c r="BK117" s="16" t="s">
        <v>1362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1363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1364</v>
      </c>
      <c r="BK119" s="16" t="s">
        <v>1365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1367</v>
      </c>
      <c r="BK121" s="16" t="s">
        <v>1368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1371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1373</v>
      </c>
      <c r="BK127" s="16" t="s">
        <v>1374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1375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1373</v>
      </c>
      <c r="BK129" s="16" t="s">
        <v>1374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1377</v>
      </c>
      <c r="BK131" s="16" t="s">
        <v>1378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1384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1383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1385</v>
      </c>
      <c r="AN135" s="283" t="s">
        <v>1386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1387</v>
      </c>
      <c r="BK135" s="16" t="s">
        <v>1388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246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432</v>
      </c>
      <c r="I138" s="172" t="s">
        <v>949</v>
      </c>
      <c r="J138" s="216">
        <v>98</v>
      </c>
      <c r="K138" s="216">
        <v>754</v>
      </c>
      <c r="L138" s="83">
        <v>502</v>
      </c>
      <c r="M138" s="203" t="s">
        <v>1389</v>
      </c>
      <c r="N138" s="203" t="s">
        <v>1390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1330</v>
      </c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425</v>
      </c>
      <c r="I140" s="172" t="s">
        <v>425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1221</v>
      </c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295</v>
      </c>
      <c r="E143" s="319" t="s">
        <v>1391</v>
      </c>
      <c r="F143" s="171" t="s">
        <v>194</v>
      </c>
      <c r="G143" s="9" t="str">
        <f>IF(D143="","*",VLOOKUP(F143,BS_ATIVIDADE[#All],3,FALSE))</f>
        <v>SOLDA</v>
      </c>
      <c r="H143" s="172" t="s">
        <v>933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1238</v>
      </c>
      <c r="W143" s="172" t="s">
        <v>1302</v>
      </c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618</v>
      </c>
      <c r="I147" s="172" t="s">
        <v>432</v>
      </c>
      <c r="J147" s="216">
        <v>74</v>
      </c>
      <c r="K147" s="216">
        <v>291</v>
      </c>
      <c r="L147" s="83">
        <v>754</v>
      </c>
      <c r="M147" s="203" t="s">
        <v>1369</v>
      </c>
      <c r="N147" s="203" t="s">
        <v>1370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1247</v>
      </c>
      <c r="W147" s="172" t="s">
        <v>1371</v>
      </c>
      <c r="X147" s="217" t="s">
        <v>964</v>
      </c>
      <c r="Y147" s="157"/>
      <c r="Z147" s="157"/>
      <c r="AA147" s="83">
        <v>2</v>
      </c>
      <c r="AB147" s="70" t="s">
        <v>961</v>
      </c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325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605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1277</v>
      </c>
      <c r="W149" s="172" t="s">
        <v>1302</v>
      </c>
      <c r="X149" s="217"/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618</v>
      </c>
      <c r="I152" s="172" t="s">
        <v>618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1275</v>
      </c>
      <c r="W152" s="172" t="s">
        <v>1392</v>
      </c>
      <c r="X152" s="217" t="s">
        <v>959</v>
      </c>
      <c r="Y152" s="157"/>
      <c r="Z152" s="157"/>
      <c r="AA152" s="83" t="s">
        <v>1260</v>
      </c>
      <c r="AB152" s="70" t="s">
        <v>956</v>
      </c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/>
      <c r="G155" s="9" t="e">
        <f>IF(D155="","*",VLOOKUP(F155,BS_ATIVIDADE[#All],3,FALSE))</f>
        <v>#N/A</v>
      </c>
      <c r="H155" s="172" t="s">
        <v>600</v>
      </c>
      <c r="I155" s="172" t="s">
        <v>600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1275</v>
      </c>
      <c r="W155" s="172" t="s">
        <v>1393</v>
      </c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e">
        <f>IF(D155="","*",VLOOKUP(AI155,BS_ATIVIDADE[#Data],3,FALSE))</f>
        <v>#N/A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269</v>
      </c>
      <c r="E159" s="319">
        <v>158</v>
      </c>
      <c r="F159" s="171"/>
      <c r="G159" s="9" t="e">
        <f>IF(D159="","*",VLOOKUP(F159,BS_ATIVIDADE[#All],3,FALSE))</f>
        <v>#N/A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>
        <v>0.41666666666666669</v>
      </c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e">
        <f>IF(D159="","*",VLOOKUP(AI159,BS_ATIVIDADE[#Data],3,FALSE))</f>
        <v>#N/A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1394</v>
      </c>
      <c r="W1" s="386"/>
      <c r="X1" s="386"/>
      <c r="Y1" s="103"/>
    </row>
    <row r="2" spans="1:25" s="100" customFormat="1" ht="11.25" customHeight="1">
      <c r="A2" s="104" t="s">
        <v>1395</v>
      </c>
      <c r="B2" s="104" t="s">
        <v>1396</v>
      </c>
      <c r="C2" s="104" t="s">
        <v>7</v>
      </c>
      <c r="D2" s="105" t="s">
        <v>1170</v>
      </c>
      <c r="E2" s="105" t="s">
        <v>1171</v>
      </c>
      <c r="F2" s="105" t="s">
        <v>1397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1398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>*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*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1399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1400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1401</v>
      </c>
      <c r="E3" s="321" t="s">
        <v>1402</v>
      </c>
      <c r="F3" s="321" t="s">
        <v>1403</v>
      </c>
      <c r="G3" s="321" t="s">
        <v>1404</v>
      </c>
      <c r="H3" s="321" t="s">
        <v>1405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1406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1407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1408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1409</v>
      </c>
      <c r="C4" s="326" t="s">
        <v>1410</v>
      </c>
      <c r="D4" s="326" t="s">
        <v>1411</v>
      </c>
      <c r="E4" s="326" t="s">
        <v>1412</v>
      </c>
      <c r="F4" s="326" t="s">
        <v>359</v>
      </c>
      <c r="G4" s="326" t="s">
        <v>1413</v>
      </c>
      <c r="H4" s="191"/>
    </row>
    <row r="5" spans="1:8" ht="43.5">
      <c r="A5" s="191"/>
      <c r="B5" s="327" t="s">
        <v>1414</v>
      </c>
      <c r="C5" s="327">
        <v>309525</v>
      </c>
      <c r="D5" s="327" t="s">
        <v>1415</v>
      </c>
      <c r="E5" s="327" t="s">
        <v>246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1416</v>
      </c>
      <c r="C6" s="327">
        <v>256875</v>
      </c>
      <c r="D6" s="327" t="s">
        <v>1417</v>
      </c>
      <c r="E6" s="327" t="s">
        <v>246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1418</v>
      </c>
      <c r="C7" s="327">
        <v>257278</v>
      </c>
      <c r="D7" s="327" t="s">
        <v>1419</v>
      </c>
      <c r="E7" s="327" t="s">
        <v>237</v>
      </c>
      <c r="F7" s="327" t="s">
        <v>1420</v>
      </c>
      <c r="G7" s="328">
        <v>46235</v>
      </c>
      <c r="H7" s="191"/>
    </row>
    <row r="8" spans="1:8" ht="43.5">
      <c r="A8" s="191"/>
      <c r="B8" s="327" t="s">
        <v>1421</v>
      </c>
      <c r="C8" s="327">
        <v>261794</v>
      </c>
      <c r="D8" s="327" t="s">
        <v>1422</v>
      </c>
      <c r="E8" s="327" t="s">
        <v>237</v>
      </c>
      <c r="F8" s="327" t="s">
        <v>1420</v>
      </c>
      <c r="G8" s="328">
        <v>46082</v>
      </c>
      <c r="H8" s="191"/>
    </row>
    <row r="9" spans="1:8" ht="43.5">
      <c r="A9" s="191"/>
      <c r="B9" s="327" t="s">
        <v>1423</v>
      </c>
      <c r="C9" s="327">
        <v>257033</v>
      </c>
      <c r="D9" s="327" t="s">
        <v>1424</v>
      </c>
      <c r="E9" s="327" t="s">
        <v>237</v>
      </c>
      <c r="F9" s="327" t="s">
        <v>546</v>
      </c>
      <c r="G9" s="327" t="s">
        <v>1425</v>
      </c>
      <c r="H9" s="191"/>
    </row>
    <row r="10" spans="1:8" ht="43.5">
      <c r="A10" s="191"/>
      <c r="B10" s="327" t="s">
        <v>1426</v>
      </c>
      <c r="C10" s="327">
        <v>396578</v>
      </c>
      <c r="D10" s="327" t="s">
        <v>1427</v>
      </c>
      <c r="E10" s="327" t="s">
        <v>237</v>
      </c>
      <c r="F10" s="327" t="s">
        <v>546</v>
      </c>
      <c r="G10" s="327" t="s">
        <v>1425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1428</v>
      </c>
      <c r="C2" s="95" t="s">
        <v>1155</v>
      </c>
      <c r="D2" s="95" t="s">
        <v>1157</v>
      </c>
      <c r="E2" s="95" t="s">
        <v>1429</v>
      </c>
      <c r="F2" s="95" t="s">
        <v>1430</v>
      </c>
      <c r="G2" s="95" t="s">
        <v>1431</v>
      </c>
      <c r="H2" s="95" t="s">
        <v>1432</v>
      </c>
      <c r="I2" s="95" t="s">
        <v>1433</v>
      </c>
      <c r="J2" s="95" t="s">
        <v>1434</v>
      </c>
      <c r="K2" s="130" t="s">
        <v>1435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1436</v>
      </c>
      <c r="D5" s="391"/>
      <c r="E5" s="391"/>
      <c r="F5" s="391"/>
      <c r="G5" s="391"/>
      <c r="H5" s="391"/>
      <c r="I5" s="391"/>
      <c r="J5" s="392"/>
      <c r="K5" s="393" t="s">
        <v>1437</v>
      </c>
      <c r="L5" s="394"/>
      <c r="M5" s="394"/>
      <c r="N5" s="394"/>
      <c r="O5" s="395" t="s">
        <v>1438</v>
      </c>
      <c r="P5" s="396"/>
      <c r="Q5" s="397"/>
    </row>
    <row r="6" spans="1:17" s="93" customFormat="1" ht="15.75" customHeight="1">
      <c r="A6" s="87" t="s">
        <v>1397</v>
      </c>
      <c r="B6" s="94" t="s">
        <v>1396</v>
      </c>
      <c r="C6" s="95" t="s">
        <v>1170</v>
      </c>
      <c r="D6" s="96" t="s">
        <v>1171</v>
      </c>
      <c r="E6" s="95" t="s">
        <v>1439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1440</v>
      </c>
      <c r="M6" s="138" t="s">
        <v>30</v>
      </c>
      <c r="N6" s="139" t="s">
        <v>1165</v>
      </c>
      <c r="O6" s="245" t="s">
        <v>1208</v>
      </c>
      <c r="P6" s="156"/>
      <c r="Q6" s="192" t="s">
        <v>1441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*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*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*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 t="str">
        <f>IF(FN_MC!P155="","*",FN_MC!P155)</f>
        <v>*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ANISIO (TF-514)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>
        <f>IF(FN_MC!O159="","*",FN_MC!O159)</f>
        <v>0.41666666666666669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1441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2026-01-08T17:57:31Z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