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35" documentId="8_{B6337239-1A00-434D-AAD0-422EA1FEB5AE}" xr6:coauthVersionLast="47" xr6:coauthVersionMax="47" xr10:uidLastSave="{71BCD4BB-3CD2-4689-BC5D-CC818558A4C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" i="1" l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0" i="1" l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<sst xmlns="http://schemas.openxmlformats.org/spreadsheetml/2006/main" count="5114" uniqueCount="1401">
  <si>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</si>
  <si>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</si>
  <si>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</si>
  <si>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</si>
  <si>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</si>
  <si>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</si>
  <si>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</si>
  <si>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</si>
  <si>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</si>
  <si>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</si>
  <si>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</si>
  <si>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</si>
  <si>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</si>
  <si>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</si>
  <si>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</si>
  <si>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</si>
  <si>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</si>
  <si>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</si>
  <si>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</si>
  <si>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</si>
  <si>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</si>
  <si>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</si>
  <si>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</si>
  <si>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</si>
  <si>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</si>
  <si>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</si>
  <si>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</si>
  <si>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</si>
  <si>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</si>
  <si>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</si>
  <si>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</si>
  <si>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</si>
  <si>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</si>
  <si>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</si>
  <si>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</si>
  <si>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</si>
  <si>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</si>
  <si>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</si>
  <si>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</si>
  <si>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</si>
  <si>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</si>
  <si>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</si>
  <si>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</si>
  <si>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</si>
  <si>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</si>
  <si>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</si>
  <si>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</si>
  <si>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</si>
  <si>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</si>
  <si>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</si>
  <si>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</si>
  <si>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</si>
  <si>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</si>
  <si>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</si>
  <si>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</si>
  <si>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</si>
  <si>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</si>
  <si>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</si>
  <si>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</si>
  <si>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</si>
  <si>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</si>
  <si>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</si>
  <si>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</si>
  <si>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</si>
  <si>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</si>
  <si>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</si>
  <si>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</si>
  <si>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</si>
  <si>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</si>
  <si>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</si>
  <si>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</si>
  <si>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</si>
  <si>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</si>
  <si>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</si>
  <si>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</si>
  <si>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</si>
  <si>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</si>
  <si>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</si>
  <si>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</si>
  <si>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</si>
  <si>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</si>
  <si>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</si>
  <si>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</si>
  <si>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</si>
  <si>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</si>
  <si>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</si>
  <si>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</si>
  <si>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</si>
  <si>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</si>
  <si>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</si>
  <si>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</si>
  <si>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</si>
  <si>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</si>
  <si>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</si>
  <si>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</si>
  <si>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</si>
  <si>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</si>
  <si>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</si>
  <si>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</si>
  <si>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</si>
  <si>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</si>
  <si>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</si>
  <si>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</si>
  <si>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</si>
  <si>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</si>
  <si>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</si>
  <si>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</si>
  <si>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</si>
  <si>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</si>
  <si>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</si>
  <si>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</si>
  <si>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</si>
  <si>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</si>
  <si>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</si>
  <si>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</si>
  <si>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</si>
  <si>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</si>
  <si>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</si>
  <si>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</si>
  <si>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</si>
  <si>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</si>
  <si>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</si>
  <si>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</si>
  <si>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</si>
  <si>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</si>
  <si>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</si>
  <si>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</si>
  <si>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</si>
  <si>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</si>
  <si>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</si>
  <si>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</si>
  <si>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</si>
  <si>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</si>
  <si>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</si>
  <si>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</si>
  <si>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</si>
  <si>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</si>
  <si>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</si>
  <si>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</si>
  <si>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</si>
  <si>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</si>
  <si>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</si>
  <si>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</si>
  <si>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</si>
  <si>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</si>
  <si>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</si>
  <si>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</si>
  <si>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</si>
  <si>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</si>
  <si>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</si>
  <si>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</si>
  <si>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</si>
  <si>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</si>
  <si>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</si>
  <si>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</si>
  <si>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</si>
  <si>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</si>
  <si>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</si>
  <si>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</si>
  <si>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</si>
  <si>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</si>
  <si>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</si>
  <si>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</si>
  <si>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</si>
  <si>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</si>
  <si>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</si>
  <si>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</si>
  <si>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</si>
  <si>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</si>
  <si>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</si>
  <si>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</si>
  <si>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</si>
  <si>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</si>
  <si>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</si>
  <si>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</si>
  <si>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</si>
  <si>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</si>
  <si>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</si>
  <si>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</si>
  <si>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</si>
  <si>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</si>
  <si>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</si>
  <si>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</si>
  <si>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</si>
  <si>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</si>
  <si>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</si>
  <si>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</si>
  <si>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</si>
  <si>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</si>
  <si>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</si>
  <si>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</si>
  <si>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</si>
  <si>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</si>
  <si>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</si>
  <si>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</si>
  <si>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</si>
  <si>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</si>
  <si>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</si>
  <si>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</si>
  <si>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</si>
  <si>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</si>
  <si>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</si>
  <si>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</si>
  <si>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</si>
  <si>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</si>
  <si>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</si>
  <si>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</si>
  <si>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</si>
  <si>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</si>
  <si>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</si>
  <si>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</si>
  <si>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</si>
  <si>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</si>
  <si>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</si>
  <si>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</si>
  <si>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</si>
  <si>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</si>
  <si>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</si>
  <si>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</si>
  <si>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</si>
  <si>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</si>
  <si>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</si>
  <si>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</si>
  <si>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</si>
  <si>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</si>
  <si>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</si>
  <si>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</si>
  <si>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</si>
  <si>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</si>
  <si>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</si>
  <si>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</si>
  <si>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</si>
  <si>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</si>
  <si>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</si>
  <si>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</si>
  <si>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</si>
  <si>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</si>
  <si>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</si>
  <si>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</si>
  <si>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</si>
  <si>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</si>
  <si>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</si>
  <si>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</si>
  <si>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</si>
  <si>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</si>
  <si>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</si>
  <si>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</si>
  <si>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</si>
  <si>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</si>
  <si>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</si>
  <si>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</si>
  <si>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</si>
  <si>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</si>
  <si>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</si>
  <si>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</si>
  <si>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</si>
  <si>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</si>
  <si>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</si>
  <si>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</si>
  <si>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</si>
  <si>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</si>
  <si>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</si>
  <si>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</si>
  <si>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</si>
  <si>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</si>
  <si>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</si>
  <si>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</si>
  <si>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</si>
  <si>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</si>
  <si>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</si>
  <si>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</si>
  <si>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</si>
  <si>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</si>
  <si>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</si>
  <si>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</si>
  <si>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</si>
  <si>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</si>
  <si>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</si>
  <si>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</si>
  <si>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</si>
  <si>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</si>
  <si>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</si>
  <si>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</si>
  <si>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</si>
  <si>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</si>
  <si>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</si>
  <si>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</si>
  <si>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</si>
  <si>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</si>
  <si>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</si>
  <si>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</si>
  <si>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</si>
  <si>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</si>
  <si>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</si>
  <si>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</si>
  <si>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</si>
  <si>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</si>
  <si>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</si>
  <si>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</si>
  <si>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</si>
  <si>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</si>
  <si>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</si>
  <si>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</si>
  <si>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</si>
  <si>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</si>
  <si>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</si>
  <si>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</si>
  <si>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</si>
  <si>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</si>
  <si>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</si>
  <si>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</si>
  <si>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</si>
  <si>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</si>
  <si>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</si>
  <si>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</si>
  <si>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</si>
  <si>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</si>
  <si>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</si>
  <si>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</si>
  <si>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</si>
  <si>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</si>
  <si>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</si>
  <si>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</si>
  <si>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</si>
  <si>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</si>
  <si>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</si>
  <si>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</si>
  <si>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</si>
  <si>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</si>
  <si>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</si>
  <si>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</si>
  <si>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</si>
  <si>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</si>
  <si>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</si>
  <si>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</si>
  <si>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</si>
  <si>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</si>
  <si>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</si>
  <si>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</si>
  <si>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</si>
  <si>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</si>
  <si>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</si>
  <si>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</si>
  <si>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</si>
  <si>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</si>
  <si>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</si>
  <si>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</si>
  <si>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</si>
  <si>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</si>
  <si>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</si>
  <si>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</si>
  <si>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</si>
  <si>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</si>
  <si>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</si>
  <si>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</si>
  <si>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</si>
  <si>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</si>
  <si>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</si>
  <si>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</si>
  <si>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</si>
  <si>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</si>
  <si>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</si>
  <si>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</si>
  <si>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</si>
  <si>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</si>
  <si>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</si>
  <si>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</si>
  <si>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</si>
  <si>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</si>
  <si>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</si>
  <si>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</si>
  <si>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</si>
  <si>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</si>
  <si>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</si>
  <si>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</si>
  <si>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</si>
  <si>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</si>
  <si>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</si>
  <si>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</si>
  <si>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</si>
  <si>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</si>
  <si>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</si>
  <si>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</si>
  <si>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</si>
  <si>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</si>
  <si>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</si>
  <si>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</si>
  <si>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</si>
  <si>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</si>
  <si>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</si>
  <si>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</si>
  <si>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</si>
  <si>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</si>
  <si>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</si>
  <si>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</si>
  <si>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</si>
  <si>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</si>
  <si>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</si>
  <si>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</si>
  <si>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</si>
  <si>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</si>
  <si>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</si>
  <si>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</si>
  <si>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</si>
  <si>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</si>
  <si>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</si>
  <si>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</si>
  <si>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</si>
  <si>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</si>
  <si>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</si>
  <si>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</si>
  <si>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</si>
  <si>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</si>
  <si>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</si>
  <si>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</si>
  <si>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</si>
  <si>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</si>
  <si>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</si>
  <si>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</si>
  <si>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</si>
  <si>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</si>
  <si>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</si>
  <si>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</si>
  <si>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</si>
  <si>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</si>
  <si>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</si>
  <si>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</si>
  <si>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</si>
  <si>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</si>
  <si>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</si>
  <si>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</si>
  <si>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</si>
  <si>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</si>
  <si>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</si>
  <si>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</si>
  <si>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</si>
  <si>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</si>
  <si>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</si>
  <si>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</si>
  <si>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</si>
  <si>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</si>
  <si>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</si>
  <si>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</si>
  <si>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</si>
  <si>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</si>
  <si>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</si>
  <si>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</si>
  <si>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</si>
  <si>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</si>
  <si>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</si>
  <si>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</si>
  <si>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</si>
  <si>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</si>
  <si>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</si>
  <si>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</si>
  <si>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</si>
  <si>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</si>
  <si>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</si>
  <si>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</si>
  <si>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</si>
  <si>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</si>
  <si>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</si>
  <si>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</si>
  <si>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</si>
  <si>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</si>
  <si>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</si>
  <si>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</si>
  <si>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</si>
  <si>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</si>
  <si>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</si>
  <si>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</si>
  <si>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</si>
  <si>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</si>
  <si>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</si>
  <si>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</si>
  <si>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</si>
  <si>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</si>
  <si>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</si>
  <si>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</si>
  <si>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</si>
  <si>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</si>
  <si>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</si>
  <si>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</si>
  <si>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</si>
  <si>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</si>
  <si>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</si>
  <si>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</si>
  <si>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</si>
  <si>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</si>
  <si>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</si>
  <si>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</si>
  <si>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</si>
  <si>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</si>
  <si>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</si>
  <si>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</si>
  <si>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</si>
  <si>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</si>
  <si>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</si>
  <si>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</si>
  <si>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</si>
  <si>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</si>
  <si>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</si>
  <si>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</si>
  <si>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</si>
  <si>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</si>
  <si>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</si>
  <si>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</si>
  <si>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</si>
  <si>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</si>
  <si>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</si>
  <si>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</si>
  <si>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</si>
  <si>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</si>
  <si>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</si>
  <si>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</si>
  <si>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</si>
  <si>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</si>
  <si>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</si>
  <si>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</si>
  <si>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</si>
  <si>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</si>
  <si>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</si>
  <si>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</si>
  <si>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</si>
  <si>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</si>
  <si>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</si>
  <si>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</si>
  <si>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</si>
  <si>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</si>
  <si>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</si>
  <si>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</si>
  <si>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</si>
  <si>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</si>
  <si>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</si>
  <si>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</si>
  <si>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</si>
  <si>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</si>
  <si>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</si>
  <si>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</si>
  <si>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</si>
  <si>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</si>
  <si>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</si>
  <si>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</si>
  <si>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</si>
  <si>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</si>
  <si>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</si>
  <si>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</si>
  <si>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</si>
  <si>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</si>
  <si>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</si>
  <si>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</si>
  <si>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</si>
  <si>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</si>
  <si>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</si>
  <si>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</si>
  <si>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</si>
  <si>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</si>
  <si>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</si>
  <si>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</si>
  <si>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</si>
  <si>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</si>
  <si>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</si>
  <si>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</si>
  <si>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</si>
  <si>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</si>
  <si>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</si>
  <si>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</si>
  <si>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</si>
  <si>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</si>
  <si>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</si>
  <si>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</si>
  <si>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</si>
  <si>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</si>
  <si>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</si>
  <si>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</si>
  <si>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</si>
  <si>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</si>
  <si>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</si>
  <si>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</si>
  <si>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</si>
  <si>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</si>
  <si>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</si>
  <si>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</si>
  <si>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</si>
  <si>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</si>
  <si>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</si>
  <si>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</si>
  <si>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</si>
  <si>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</si>
  <si>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</si>
  <si>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</si>
  <si>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</si>
  <si>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</si>
  <si>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</si>
  <si>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</si>
  <si>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</si>
  <si>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</si>
  <si>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</si>
  <si>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</si>
  <si>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</si>
  <si>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</si>
  <si>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</si>
  <si>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</si>
  <si>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</si>
  <si>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</si>
  <si>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</si>
  <si>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</si>
  <si>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</si>
  <si>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</si>
  <si>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</si>
  <si>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</si>
  <si>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</si>
  <si>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</si>
  <si>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</si>
  <si>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</si>
  <si>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</si>
  <si>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</si>
  <si>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</si>
  <si>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</si>
  <si>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</si>
  <si>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</si>
  <si>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</si>
  <si>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</si>
  <si>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</si>
  <si>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</si>
  <si>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</si>
  <si>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</si>
  <si>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</si>
  <si>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</si>
  <si>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</si>
  <si>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</si>
  <si>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</si>
  <si>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</si>
  <si>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</si>
  <si>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</si>
  <si>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</si>
  <si>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</si>
  <si>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</si>
  <si>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</si>
  <si>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</si>
  <si>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</si>
  <si>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</si>
  <si>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</si>
  <si>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</si>
  <si>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</si>
  <si>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</si>
  <si>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</si>
  <si>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</si>
  <si>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</si>
  <si>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</si>
  <si>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</si>
  <si>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</si>
  <si>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</si>
  <si>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</si>
  <si>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</si>
  <si>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</si>
  <si>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</si>
  <si>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</si>
  <si>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</si>
  <si>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</si>
  <si>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</si>
  <si>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</si>
  <si>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</si>
  <si>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</si>
  <si>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</si>
  <si>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</si>
  <si>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</si>
  <si>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</si>
  <si>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</si>
  <si>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</si>
  <si>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</si>
  <si>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</si>
  <si>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</si>
  <si>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</si>
  <si>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</si>
  <si>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</si>
  <si>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</si>
  <si>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</si>
  <si>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</si>
  <si>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</si>
  <si>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</si>
  <si>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</si>
  <si>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</si>
  <si>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</si>
  <si>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</si>
  <si>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</si>
  <si>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</si>
  <si>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</si>
  <si>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</si>
  <si>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</si>
  <si>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</si>
  <si>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</si>
  <si>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</si>
  <si>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</si>
  <si>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</si>
  <si>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</si>
  <si>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</si>
  <si>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</si>
  <si>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</si>
  <si>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</si>
  <si>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</si>
  <si>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</si>
  <si>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</si>
  <si>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</si>
  <si>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</si>
  <si>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</si>
  <si>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</si>
  <si>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</si>
  <si>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</si>
  <si>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</si>
  <si>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</si>
  <si>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</si>
  <si>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</si>
  <si>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</si>
  <si>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</si>
  <si>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</si>
  <si>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</si>
  <si>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</si>
  <si>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</si>
  <si>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</si>
  <si>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</si>
  <si>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</si>
  <si>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</si>
  <si>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</si>
  <si>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</si>
  <si>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</si>
  <si>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</si>
  <si>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</si>
  <si>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</si>
  <si>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</si>
  <si>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</si>
  <si>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</si>
  <si>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</si>
  <si>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</si>
  <si>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</si>
  <si>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</si>
  <si>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</si>
  <si>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</si>
  <si>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</si>
  <si>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</si>
  <si>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</si>
  <si>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</si>
  <si>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</si>
  <si>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</si>
  <si>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</si>
  <si>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</si>
  <si>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</si>
  <si>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</si>
  <si>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</si>
  <si>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</si>
  <si>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</si>
  <si>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</si>
  <si>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</si>
  <si>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</si>
  <si>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</si>
  <si>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</si>
  <si>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</si>
  <si>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</si>
  <si>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</si>
  <si>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</si>
  <si>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</si>
  <si>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</si>
  <si>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</si>
  <si>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</si>
  <si>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</si>
  <si>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</si>
  <si>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</si>
  <si>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</si>
  <si>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</si>
  <si>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</si>
  <si>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</si>
  <si>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</si>
  <si>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</si>
  <si>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</si>
  <si>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</si>
  <si>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</si>
  <si>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</si>
  <si>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</si>
  <si>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</si>
  <si>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</si>
  <si>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</si>
  <si>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</si>
  <si>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</si>
  <si>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</si>
  <si>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</si>
  <si>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</si>
  <si>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</si>
  <si>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</si>
  <si>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</si>
  <si>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</si>
  <si>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</si>
  <si>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</si>
  <si>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</si>
  <si>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</si>
  <si>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</si>
  <si>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</si>
  <si>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</si>
  <si>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</si>
  <si>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</si>
  <si>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</si>
  <si>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</si>
  <si>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</si>
  <si>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</si>
  <si>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</si>
  <si>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</si>
  <si>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</si>
  <si>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</si>
  <si>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</si>
  <si>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</si>
  <si>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</si>
  <si>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</si>
  <si>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</si>
  <si>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</si>
  <si>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</si>
  <si>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</si>
  <si>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</si>
  <si>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</si>
  <si>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</si>
  <si>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</si>
  <si>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</si>
  <si>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</si>
  <si>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</si>
  <si>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</si>
  <si>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</si>
  <si>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</si>
  <si>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</si>
  <si>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</si>
  <si>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</si>
  <si>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</si>
  <si>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</si>
  <si>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</si>
  <si>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</si>
  <si>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</si>
  <si>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</si>
  <si>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</si>
  <si>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</si>
  <si>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</si>
  <si>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</si>
  <si>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</si>
  <si>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</si>
  <si>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</si>
  <si>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</si>
  <si>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</si>
  <si>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</si>
  <si>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</si>
  <si>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</si>
  <si>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</si>
  <si>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</si>
  <si>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</si>
  <si>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</si>
  <si>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</si>
  <si>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</si>
  <si>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</si>
  <si>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</si>
  <si>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</si>
  <si>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</si>
  <si>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</si>
  <si>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</si>
  <si>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</si>
  <si>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</si>
  <si>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</si>
  <si>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</si>
  <si>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</si>
  <si>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</si>
  <si>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</si>
  <si>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</si>
  <si>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</si>
  <si>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</si>
  <si>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</si>
  <si>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</si>
  <si>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</si>
  <si>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</si>
  <si>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</si>
  <si>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</si>
  <si>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</si>
  <si>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</si>
  <si>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</si>
  <si>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</si>
  <si>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</si>
  <si>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</si>
  <si>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</si>
  <si>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</si>
  <si>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</si>
  <si>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</si>
  <si>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</si>
  <si>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</si>
  <si>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</si>
  <si>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</si>
  <si>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</si>
  <si>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</si>
  <si>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</si>
  <si>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</si>
  <si>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</si>
  <si>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</si>
  <si>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</si>
  <si>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</si>
  <si>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</si>
  <si>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</si>
  <si>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</si>
  <si>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</si>
  <si>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</si>
  <si>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</si>
  <si>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</si>
  <si>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</si>
  <si>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</si>
  <si>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</si>
  <si>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</si>
  <si>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</si>
  <si>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</si>
  <si>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</si>
  <si>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</si>
  <si>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</si>
  <si>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</si>
  <si>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</si>
  <si>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</si>
  <si>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</si>
  <si>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</si>
  <si>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</si>
  <si>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</si>
  <si>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</si>
  <si>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</si>
  <si>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</si>
  <si>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</si>
  <si>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</si>
  <si>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</si>
  <si>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</si>
  <si>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</si>
  <si>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</si>
  <si>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</si>
  <si>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</si>
  <si>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</si>
  <si>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</si>
  <si>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</si>
  <si>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</si>
  <si>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</si>
  <si>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</si>
  <si>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</si>
  <si>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</si>
  <si>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</si>
  <si>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</si>
  <si>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</si>
  <si>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</si>
  <si>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</si>
  <si>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</si>
  <si>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</si>
  <si>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</si>
  <si>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</si>
  <si>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</si>
  <si>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</si>
  <si>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</si>
  <si>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</si>
  <si>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</si>
  <si>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</si>
  <si>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</si>
  <si>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</si>
  <si>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</si>
  <si>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</si>
  <si>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</si>
  <si>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</si>
  <si>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</si>
  <si>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</si>
  <si>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</si>
  <si>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</si>
  <si>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</si>
  <si>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</si>
  <si>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</si>
  <si>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</si>
  <si>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</si>
  <si>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</si>
  <si>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</si>
  <si>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</si>
  <si>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</si>
  <si>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</si>
  <si>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</si>
  <si>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</si>
  <si>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</si>
  <si>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</si>
  <si>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</si>
  <si>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</si>
  <si>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</si>
  <si>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</si>
  <si>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</si>
  <si>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</si>
  <si>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</si>
  <si>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</si>
  <si>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</si>
  <si>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</si>
  <si>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</si>
  <si>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</si>
  <si>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</si>
  <si>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</si>
  <si>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</si>
  <si>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</si>
  <si>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</si>
  <si>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</si>
  <si>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</si>
  <si>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</si>
  <si>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</si>
  <si>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</si>
  <si>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</si>
  <si>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</si>
  <si>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</si>
  <si>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</si>
  <si>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</si>
  <si>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</si>
  <si>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</si>
  <si>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</si>
  <si>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</si>
  <si>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</si>
  <si>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</si>
  <si>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</si>
  <si>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</si>
  <si>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</si>
  <si>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</si>
  <si>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</si>
  <si>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</si>
  <si>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</si>
  <si>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</si>
  <si>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</si>
  <si>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</si>
  <si>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</si>
  <si>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</si>
  <si>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</si>
  <si>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</si>
  <si>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</si>
  <si>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</si>
  <si>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</si>
  <si>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</si>
  <si>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</si>
  <si>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</si>
  <si>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</si>
  <si>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</si>
  <si>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</si>
  <si>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</si>
  <si>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</si>
  <si>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</si>
  <si>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</si>
  <si>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</si>
  <si>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</si>
  <si>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</si>
  <si>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</si>
  <si>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</si>
  <si>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</si>
  <si>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</si>
  <si>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</si>
  <si>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</si>
  <si>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</si>
  <si>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</si>
  <si>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</si>
  <si>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</si>
  <si>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</si>
  <si>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</si>
  <si>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</si>
  <si>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</si>
  <si>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</si>
  <si>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</si>
  <si>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</si>
  <si>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</si>
  <si>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</si>
  <si>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</si>
  <si>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</si>
  <si>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</si>
  <si>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</si>
  <si>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</si>
  <si>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</si>
  <si>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</si>
  <si>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</si>
  <si>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</si>
  <si>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</si>
  <si>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</si>
  <si>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</si>
  <si>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</si>
  <si>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</si>
  <si>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</si>
  <si>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</si>
  <si>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</si>
  <si>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</si>
  <si>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</si>
  <si>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</si>
  <si>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</si>
  <si>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</si>
  <si>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</si>
  <si>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</si>
  <si>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</si>
  <si>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</si>
  <si>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</si>
  <si>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</si>
  <si>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</si>
  <si>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</si>
  <si>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</si>
  <si>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</si>
  <si>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</si>
  <si>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</si>
  <si>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</si>
  <si>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</si>
  <si>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</si>
  <si>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</si>
  <si>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</si>
  <si>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</si>
  <si>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</si>
  <si>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</si>
  <si>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</si>
  <si>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</si>
  <si>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</si>
  <si>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</si>
  <si>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</si>
  <si>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</si>
  <si>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</si>
  <si>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</si>
  <si>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</si>
  <si>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</si>
  <si>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</si>
  <si>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</si>
  <si>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</si>
  <si>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</si>
  <si>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</si>
  <si>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</si>
  <si>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</si>
  <si>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</si>
  <si>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</si>
  <si>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</si>
  <si>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</si>
  <si>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</si>
  <si>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</si>
  <si>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</si>
  <si>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</si>
  <si>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</si>
  <si>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</si>
  <si>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</si>
  <si>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</si>
  <si>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</si>
  <si>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</si>
  <si>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</si>
  <si>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</si>
  <si>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</si>
  <si>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</si>
  <si>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</si>
  <si>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</si>
  <si>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</si>
  <si>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</si>
  <si>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</si>
  <si>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</si>
  <si>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</si>
  <si>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</si>
  <si>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</si>
  <si>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</si>
  <si>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</si>
  <si>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</si>
  <si>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</si>
  <si>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</si>
  <si>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</si>
  <si>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</si>
  <si>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</si>
  <si>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</si>
  <si>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</si>
  <si>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</si>
  <si>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</si>
  <si>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</si>
  <si>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</si>
  <si>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</si>
  <si>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</si>
  <si>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</si>
  <si>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</si>
  <si>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</si>
  <si>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</si>
  <si>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</si>
  <si>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</si>
  <si>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</si>
  <si>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</si>
  <si>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</si>
  <si>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</si>
  <si>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</si>
  <si>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</si>
  <si>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</si>
  <si>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</si>
  <si>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</si>
  <si>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</si>
  <si>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</si>
  <si>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</si>
  <si>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</si>
  <si>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</si>
  <si>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</si>
  <si>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</si>
  <si>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</si>
  <si>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</si>
  <si>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</si>
  <si>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</si>
  <si>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</si>
  <si>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</si>
  <si>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</si>
  <si>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</si>
  <si>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</si>
  <si>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</si>
  <si>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</si>
  <si>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</si>
  <si>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</si>
  <si>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</si>
  <si>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</si>
  <si>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</si>
  <si>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</si>
  <si>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</si>
  <si>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</si>
  <si>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</si>
  <si>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</si>
  <si>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</si>
  <si>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</si>
  <si>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</si>
  <si>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</si>
  <si>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</si>
  <si>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</si>
  <si>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</si>
  <si>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</si>
  <si>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</si>
  <si>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</si>
  <si>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</si>
  <si>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</si>
  <si>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</si>
  <si>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</si>
  <si>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</si>
  <si>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</si>
  <si>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</si>
  <si>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</si>
  <si>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</si>
  <si>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</si>
  <si>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</si>
  <si>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</si>
  <si>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</si>
  <si>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</si>
  <si>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</si>
  <si>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</si>
  <si>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</si>
  <si>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</si>
  <si>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</si>
  <si>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</si>
  <si>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</si>
  <si>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</si>
  <si>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</si>
  <si>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</si>
  <si>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</si>
  <si>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</si>
  <si>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</si>
  <si>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</si>
  <si>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</si>
  <si>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</si>
  <si>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</si>
  <si>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</si>
  <si>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</si>
  <si>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</si>
  <si>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</si>
  <si>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</si>
  <si>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</si>
  <si>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</si>
  <si>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</si>
  <si>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</si>
  <si>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</si>
  <si>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</si>
  <si>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</si>
  <si>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</si>
  <si>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</si>
  <si>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</si>
  <si>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</si>
  <si>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</si>
  <si>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</si>
  <si>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</si>
  <si>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</si>
  <si>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</si>
  <si>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</si>
  <si>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</si>
  <si>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</si>
  <si>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</si>
  <si>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</si>
  <si>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</si>
  <si>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</si>
  <si>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</si>
  <si>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</si>
  <si>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</si>
  <si>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</si>
  <si>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</si>
  <si>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</si>
  <si>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</si>
  <si>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</si>
  <si>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</si>
  <si>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</si>
  <si>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</si>
  <si>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</si>
  <si>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</si>
  <si>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</si>
  <si>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</si>
  <si>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</si>
  <si>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</si>
  <si>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</si>
  <si>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</si>
  <si>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</si>
  <si>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</si>
  <si>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</si>
  <si>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</si>
  <si>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</si>
  <si>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</si>
  <si>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</si>
  <si>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</si>
  <si>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</si>
  <si>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</si>
  <si>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</si>
  <si>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</si>
  <si>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</si>
  <si>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</si>
  <si>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</si>
  <si>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</si>
  <si>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</si>
  <si>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</si>
  <si>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</si>
  <si>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</si>
  <si>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</si>
  <si>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</si>
  <si>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</si>
  <si>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</si>
  <si>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</si>
  <si>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</si>
  <si>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</si>
  <si>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</si>
  <si>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</si>
  <si>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</si>
  <si>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</si>
  <si>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</si>
  <si>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</si>
  <si>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</si>
  <si>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</si>
  <si>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</si>
  <si>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</si>
  <si>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</si>
  <si>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</si>
  <si>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</si>
  <si>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</si>
  <si>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</si>
  <si>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</si>
  <si>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</si>
  <si>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</si>
  <si>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</si>
  <si>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</si>
  <si>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</si>
  <si>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</si>
  <si>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</si>
  <si>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</si>
  <si>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</si>
  <si>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</si>
  <si>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</si>
  <si>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TCS-TRO</t>
  </si>
  <si>
    <t>TCSTRO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</si>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</sst>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27" activePane="bottomRight" state="frozen"/>
      <selection pane="bottomRight" activeCell="V140" sqref="V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</v>
      </c>
      <c r="L112" s="83">
        <v>728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0.375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</v>
      </c>
      <c r="AQ112" s="285">
        <f>IF(BS_CONTROLE[[#This Row],[KM - Fim]]=0, "-", BS_CONTROLE[[#This Row],[KM - Fim]])</f>
        <v>728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246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432</v>
      </c>
      <c r="I114" s="172" t="s">
        <v>949</v>
      </c>
      <c r="J114" s="216">
        <v>98</v>
      </c>
      <c r="K114" s="216">
        <v>735.5</v>
      </c>
      <c r="L114" s="83">
        <v>738.5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>
        <v>0.41666666666666669</v>
      </c>
      <c r="P114" s="172">
        <v>0.16666666666666666</v>
      </c>
      <c r="Q114" s="83">
        <v>28</v>
      </c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735.5</v>
      </c>
      <c r="AQ114" s="285">
        <f>IF(BS_CONTROLE[[#This Row],[KM - Fim]]=0, "-", BS_CONTROLE[[#This Row],[KM - Fim]])</f>
        <v>738.5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Produção e Intervalo</v>
      </c>
      <c r="BR114" s="18">
        <f t="shared" si="18"/>
        <v>0</v>
      </c>
      <c r="BS114" s="18">
        <f t="shared" si="19"/>
        <v>0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0.25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1346</v>
      </c>
      <c r="N123" s="203" t="s">
        <v>1347</v>
      </c>
      <c r="O123" s="172">
        <v>0.41666666666666669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1348</v>
      </c>
      <c r="J138" s="216">
        <v>72</v>
      </c>
      <c r="K138" s="216">
        <v>297</v>
      </c>
      <c r="L138" s="83">
        <v>105</v>
      </c>
      <c r="M138" s="203" t="s">
        <v>1349</v>
      </c>
      <c r="N138" s="203" t="s">
        <v>1350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1351</v>
      </c>
      <c r="W138" s="172" t="s">
        <v>1352</v>
      </c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1352</v>
      </c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1353</v>
      </c>
      <c r="W1" s="384"/>
      <c r="X1" s="384"/>
      <c r="Y1" s="103"/>
    </row>
    <row r="2" spans="1:25" s="100" customFormat="1" ht="11.25" customHeight="1">
      <c r="A2" s="104" t="s">
        <v>1354</v>
      </c>
      <c r="B2" s="104" t="s">
        <v>1355</v>
      </c>
      <c r="C2" s="104" t="s">
        <v>7</v>
      </c>
      <c r="D2" s="105" t="s">
        <v>1170</v>
      </c>
      <c r="E2" s="105" t="s">
        <v>1171</v>
      </c>
      <c r="F2" s="105" t="s">
        <v>1356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1357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</v>
      </c>
      <c r="O110" s="295">
        <f>IF(FN_MC!L112="","*",FN_MC!L112)</f>
        <v>728</v>
      </c>
      <c r="P110" s="110"/>
      <c r="Q110" s="127">
        <f>IF(FN_MC!O112="","*",FN_MC!O112)</f>
        <v>0.375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735.5</v>
      </c>
      <c r="O112" s="295">
        <f>IF(FN_MC!L114="","*",FN_MC!L114)</f>
        <v>738.5</v>
      </c>
      <c r="P112" s="110"/>
      <c r="Q112" s="127">
        <f>IF(FN_MC!O114="","*",FN_MC!O114)</f>
        <v>0.41666666666666669</v>
      </c>
      <c r="R112" s="127">
        <f>IF(FN_MC!P114="","*",FN_MC!P114)</f>
        <v>0.16666666666666666</v>
      </c>
      <c r="S112" s="109" t="str">
        <f>IF(FN_MC!Q114="","*",CONCATENATE(FN_MC!Q114," ",FN_MC!R114))</f>
        <v>28 VAGÕES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*</v>
      </c>
      <c r="U115" s="109" t="str">
        <f>IF(FN_MC!W117="","*",FN_MC!W117)</f>
        <v>*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0.25</v>
      </c>
      <c r="S119" s="109" t="str">
        <f>IF(FN_MC!Q121="","*",CONCATENATE(FN_MC!Q121," ",FN_MC!R121))</f>
        <v>20 M</v>
      </c>
      <c r="T119" s="109" t="str">
        <f>IF(FN_MC!V121="","*",FN_MC!V121)</f>
        <v>*</v>
      </c>
      <c r="U119" s="109" t="str">
        <f>IF(FN_MC!W121="","*",FN_MC!W121)</f>
        <v>*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0.41666666666666669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*</v>
      </c>
      <c r="U121" s="109" t="str">
        <f>IF(FN_MC!W123="","*",FN_MC!W123)</f>
        <v>*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1358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1359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1360</v>
      </c>
      <c r="E3" s="321" t="s">
        <v>1361</v>
      </c>
      <c r="F3" s="321" t="s">
        <v>1362</v>
      </c>
      <c r="G3" s="321" t="s">
        <v>1363</v>
      </c>
      <c r="H3" s="321" t="s">
        <v>1364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1365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1366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1367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1368</v>
      </c>
      <c r="C4" s="326" t="s">
        <v>1369</v>
      </c>
      <c r="D4" s="326" t="s">
        <v>1370</v>
      </c>
      <c r="E4" s="326" t="s">
        <v>1371</v>
      </c>
      <c r="F4" s="326" t="s">
        <v>359</v>
      </c>
      <c r="G4" s="326" t="s">
        <v>1372</v>
      </c>
      <c r="H4" s="191"/>
    </row>
    <row r="5" spans="1:8" ht="43.5">
      <c r="A5" s="191"/>
      <c r="B5" s="327" t="s">
        <v>1373</v>
      </c>
      <c r="C5" s="327">
        <v>309525</v>
      </c>
      <c r="D5" s="327" t="s">
        <v>1374</v>
      </c>
      <c r="E5" s="327" t="s">
        <v>246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1375</v>
      </c>
      <c r="C6" s="327">
        <v>256875</v>
      </c>
      <c r="D6" s="327" t="s">
        <v>1376</v>
      </c>
      <c r="E6" s="327" t="s">
        <v>246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1377</v>
      </c>
      <c r="C7" s="327">
        <v>257278</v>
      </c>
      <c r="D7" s="327" t="s">
        <v>1378</v>
      </c>
      <c r="E7" s="327" t="s">
        <v>237</v>
      </c>
      <c r="F7" s="327" t="s">
        <v>1379</v>
      </c>
      <c r="G7" s="328">
        <v>46235</v>
      </c>
      <c r="H7" s="191"/>
    </row>
    <row r="8" spans="1:8" ht="43.5">
      <c r="A8" s="191"/>
      <c r="B8" s="327" t="s">
        <v>1380</v>
      </c>
      <c r="C8" s="327">
        <v>261794</v>
      </c>
      <c r="D8" s="327" t="s">
        <v>1381</v>
      </c>
      <c r="E8" s="327" t="s">
        <v>237</v>
      </c>
      <c r="F8" s="327" t="s">
        <v>1379</v>
      </c>
      <c r="G8" s="328">
        <v>46082</v>
      </c>
      <c r="H8" s="191"/>
    </row>
    <row r="9" spans="1:8" ht="43.5">
      <c r="A9" s="191"/>
      <c r="B9" s="327" t="s">
        <v>1382</v>
      </c>
      <c r="C9" s="327">
        <v>257033</v>
      </c>
      <c r="D9" s="327" t="s">
        <v>1383</v>
      </c>
      <c r="E9" s="327" t="s">
        <v>237</v>
      </c>
      <c r="F9" s="327" t="s">
        <v>546</v>
      </c>
      <c r="G9" s="327" t="s">
        <v>1384</v>
      </c>
      <c r="H9" s="191"/>
    </row>
    <row r="10" spans="1:8" ht="43.5">
      <c r="A10" s="191"/>
      <c r="B10" s="327" t="s">
        <v>1385</v>
      </c>
      <c r="C10" s="327">
        <v>396578</v>
      </c>
      <c r="D10" s="327" t="s">
        <v>1386</v>
      </c>
      <c r="E10" s="327" t="s">
        <v>237</v>
      </c>
      <c r="F10" s="327" t="s">
        <v>546</v>
      </c>
      <c r="G10" s="327" t="s">
        <v>1384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1387</v>
      </c>
      <c r="D5" s="389"/>
      <c r="E5" s="389"/>
      <c r="F5" s="389"/>
      <c r="G5" s="389"/>
      <c r="H5" s="389"/>
      <c r="I5" s="389"/>
      <c r="J5" s="390"/>
      <c r="K5" s="391" t="s">
        <v>1388</v>
      </c>
      <c r="L5" s="392"/>
      <c r="M5" s="392"/>
      <c r="N5" s="392"/>
      <c r="O5" s="393" t="s">
        <v>1389</v>
      </c>
      <c r="P5" s="394"/>
      <c r="Q5" s="395"/>
    </row>
    <row r="6" spans="1:17" s="93" customFormat="1" ht="15.75" customHeight="1">
      <c r="A6" s="87" t="s">
        <v>1356</v>
      </c>
      <c r="B6" s="94" t="s">
        <v>1355</v>
      </c>
      <c r="C6" s="95" t="s">
        <v>1170</v>
      </c>
      <c r="D6" s="96" t="s">
        <v>1171</v>
      </c>
      <c r="E6" s="95" t="s">
        <v>1390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1391</v>
      </c>
      <c r="M6" s="138" t="s">
        <v>30</v>
      </c>
      <c r="N6" s="139" t="s">
        <v>1165</v>
      </c>
      <c r="O6" s="245" t="s">
        <v>1208</v>
      </c>
      <c r="P6" s="156"/>
      <c r="Q6" s="192" t="s">
        <v>1392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</v>
      </c>
      <c r="I113" s="131">
        <f>IF(FN_MC!O112="","*",FN_MC!O112)</f>
        <v>0.375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735.5</v>
      </c>
      <c r="I115" s="131">
        <f>IF(FN_MC!O114="","*",FN_MC!O114)</f>
        <v>0.41666666666666669</v>
      </c>
      <c r="J115" s="131">
        <f>IF(FN_MC!P114="","*",FN_MC!P114)</f>
        <v>0.16666666666666666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735.5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*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0.25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0.41666666666666669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*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*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*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*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1392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1393</v>
      </c>
      <c r="C2" s="95" t="s">
        <v>1155</v>
      </c>
      <c r="D2" s="95" t="s">
        <v>1157</v>
      </c>
      <c r="E2" s="95" t="s">
        <v>1394</v>
      </c>
      <c r="F2" s="95" t="s">
        <v>1395</v>
      </c>
      <c r="G2" s="95" t="s">
        <v>1396</v>
      </c>
      <c r="H2" s="95" t="s">
        <v>1397</v>
      </c>
      <c r="I2" s="95" t="s">
        <v>1398</v>
      </c>
      <c r="J2" s="95" t="s">
        <v>1399</v>
      </c>
      <c r="K2" s="130" t="s">
        <v>1400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2026-01-07T18:06:19Z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