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79" documentId="120_S{118792C3-22EF-5104-A093-F22BFE3913F3}" xr6:coauthVersionLast="47" xr6:coauthVersionMax="47" xr10:uidLastSave="{2CF8DF15-9D35-4706-B68B-52B057C0A8A3}"/>
  <bookViews>
    <workbookView xWindow="-60" yWindow="-60" windowWidth="15480" windowHeight="11640" firstSheet="2" activeTab="4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2" i="15" l="1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N200" i="1" a="1"/>
  <c r="N200" i="1" s="1"/>
  <c r="M200" i="1" a="1"/>
  <c r="M200" i="1" s="1"/>
  <c r="A194" i="1"/>
  <c r="C194" i="1"/>
  <c r="G194" i="1"/>
  <c r="M194" i="1" a="1"/>
  <c r="M194" i="1"/>
  <c r="N194" i="1" a="1"/>
  <c r="N194" i="1"/>
  <c r="R194" i="1"/>
  <c r="S194" i="1" a="1"/>
  <c r="S194" i="1"/>
  <c r="T194" i="1" a="1"/>
  <c r="T194" i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M192" i="1" a="1"/>
  <c r="M192" i="1" s="1"/>
  <c r="A192" i="1"/>
  <c r="C192" i="1"/>
  <c r="G192" i="1"/>
  <c r="R192" i="1"/>
  <c r="S192" i="1" a="1"/>
  <c r="S192" i="1"/>
  <c r="T192" i="1" a="1"/>
  <c r="T192" i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A198" i="1"/>
  <c r="C198" i="1"/>
  <c r="G198" i="1"/>
  <c r="R198" i="1"/>
  <c r="S198" i="1" a="1"/>
  <c r="S198" i="1"/>
  <c r="T198" i="1" a="1"/>
  <c r="T198" i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M191" i="1" a="1"/>
  <c r="M191" i="1" s="1"/>
  <c r="N197" i="1" a="1"/>
  <c r="N197" i="1" s="1"/>
  <c r="M197" i="1" a="1"/>
  <c r="M197" i="1" s="1"/>
  <c r="A197" i="1"/>
  <c r="C197" i="1"/>
  <c r="G197" i="1"/>
  <c r="R197" i="1"/>
  <c r="S197" i="1" a="1"/>
  <c r="S197" i="1"/>
  <c r="T197" i="1" a="1"/>
  <c r="T197" i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M201" i="1" a="1"/>
  <c r="M201" i="1" s="1"/>
  <c r="N195" i="1" a="1"/>
  <c r="N195" i="1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S156" i="1" a="1"/>
  <c r="S156" i="1" s="1"/>
  <c r="T156" i="1" a="1"/>
  <c r="T156" i="1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5" i="15" s="1"/>
  <c r="R217" i="1"/>
  <c r="S217" i="1" a="1"/>
  <c r="S217" i="1" s="1"/>
  <c r="D215" i="15" s="1"/>
  <c r="T217" i="1" a="1"/>
  <c r="T217" i="1" s="1"/>
  <c r="E215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6" i="15" s="1"/>
  <c r="R218" i="1"/>
  <c r="S218" i="1" a="1"/>
  <c r="S218" i="1" s="1"/>
  <c r="D216" i="15" s="1"/>
  <c r="T218" i="1" a="1"/>
  <c r="T218" i="1" s="1"/>
  <c r="E216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7" i="15" s="1"/>
  <c r="R219" i="1"/>
  <c r="S219" i="1" a="1"/>
  <c r="S219" i="1" s="1"/>
  <c r="D217" i="15" s="1"/>
  <c r="T219" i="1" a="1"/>
  <c r="T219" i="1" s="1"/>
  <c r="E217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8" i="15" s="1"/>
  <c r="R220" i="1"/>
  <c r="S220" i="1" a="1"/>
  <c r="S220" i="1" s="1"/>
  <c r="D218" i="15" s="1"/>
  <c r="T220" i="1" a="1"/>
  <c r="T220" i="1" s="1"/>
  <c r="E218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9" i="15" s="1"/>
  <c r="R221" i="1"/>
  <c r="S221" i="1" a="1"/>
  <c r="S221" i="1" s="1"/>
  <c r="D219" i="15" s="1"/>
  <c r="T221" i="1" a="1"/>
  <c r="T221" i="1" s="1"/>
  <c r="E219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0" i="15" s="1"/>
  <c r="R222" i="1"/>
  <c r="S222" i="1" a="1"/>
  <c r="S222" i="1" s="1"/>
  <c r="D220" i="15" s="1"/>
  <c r="T222" i="1" a="1"/>
  <c r="T222" i="1" s="1"/>
  <c r="E220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1" i="15" s="1"/>
  <c r="R223" i="1"/>
  <c r="S223" i="1" a="1"/>
  <c r="S223" i="1" s="1"/>
  <c r="D221" i="15" s="1"/>
  <c r="T223" i="1" a="1"/>
  <c r="T223" i="1" s="1"/>
  <c r="E221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2" i="15" s="1"/>
  <c r="R224" i="1"/>
  <c r="S224" i="1" a="1"/>
  <c r="S224" i="1" s="1"/>
  <c r="D222" i="15" s="1"/>
  <c r="T224" i="1" a="1"/>
  <c r="T224" i="1" s="1"/>
  <c r="E222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3" i="15" s="1"/>
  <c r="R225" i="1"/>
  <c r="S225" i="1" a="1"/>
  <c r="S225" i="1" s="1"/>
  <c r="D223" i="15" s="1"/>
  <c r="T225" i="1" a="1"/>
  <c r="T225" i="1" s="1"/>
  <c r="E223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4" i="15" s="1"/>
  <c r="R226" i="1"/>
  <c r="S226" i="1" a="1"/>
  <c r="S226" i="1" s="1"/>
  <c r="D224" i="15" s="1"/>
  <c r="T226" i="1" a="1"/>
  <c r="T226" i="1" s="1"/>
  <c r="E224" i="15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94" i="1" l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K223" i="15"/>
  <c r="F214" i="12"/>
  <c r="K222" i="15"/>
  <c r="F213" i="12"/>
  <c r="K221" i="15"/>
  <c r="F212" i="12"/>
  <c r="K220" i="15"/>
  <c r="F211" i="12"/>
  <c r="K219" i="15"/>
  <c r="F210" i="12"/>
  <c r="K218" i="15"/>
  <c r="F209" i="12"/>
  <c r="K217" i="15"/>
  <c r="F208" i="12"/>
  <c r="K216" i="15"/>
  <c r="F207" i="12"/>
  <c r="K215" i="15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<sst xmlns="http://schemas.openxmlformats.org/spreadsheetml/2006/main" count="5267" uniqueCount="1425">
  <si>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</si>
  <si>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</si>
  <si>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</si>
  <si>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</si>
  <si>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</si>
  <si>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</si>
  <si>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</si>
  <si>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</si>
  <si>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</si>
  <si>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</si>
  <si>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</si>
  <si>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</si>
  <si>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</si>
  <si>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</si>
  <si>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</si>
  <si>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</si>
  <si>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</si>
  <si>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</si>
  <si>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</si>
  <si>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</si>
  <si>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</si>
  <si>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</si>
  <si>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</si>
  <si>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</si>
  <si>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</si>
  <si>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</si>
  <si>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</si>
  <si>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</si>
  <si>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</si>
  <si>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</si>
  <si>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</si>
  <si>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</si>
  <si>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</si>
  <si>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</si>
  <si>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</si>
  <si>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</si>
  <si>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</si>
  <si>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</si>
  <si>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</si>
  <si>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</si>
  <si>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</si>
  <si>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</si>
  <si>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</si>
  <si>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</si>
  <si>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</si>
  <si>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</si>
  <si>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</si>
  <si>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</si>
  <si>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</si>
  <si>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</si>
  <si>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</si>
  <si>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</si>
  <si>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</si>
  <si>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</si>
  <si>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</si>
  <si>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</si>
  <si>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</si>
  <si>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</si>
  <si>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</si>
  <si>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</si>
  <si>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</si>
  <si>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</si>
  <si>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</si>
  <si>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</si>
  <si>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</si>
  <si>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</si>
  <si>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</si>
  <si>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</si>
  <si>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</si>
  <si>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</si>
  <si>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</si>
  <si>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</si>
  <si>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</si>
  <si>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</si>
  <si>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</si>
  <si>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</si>
  <si>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</si>
  <si>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</si>
  <si>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</si>
  <si>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</si>
  <si>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</si>
  <si>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</si>
  <si>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</si>
  <si>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</si>
  <si>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</si>
  <si>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</si>
  <si>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</si>
  <si>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</si>
  <si>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</si>
  <si>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</si>
  <si>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</si>
  <si>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</si>
  <si>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</si>
  <si>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</si>
  <si>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</si>
  <si>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</si>
  <si>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</si>
  <si>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</si>
  <si>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</si>
  <si>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</si>
  <si>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</si>
  <si>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</si>
  <si>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</si>
  <si>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</si>
  <si>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</si>
  <si>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</si>
  <si>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</si>
  <si>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</si>
  <si>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</si>
  <si>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</si>
  <si>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</si>
  <si>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</si>
  <si>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</si>
  <si>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</si>
  <si>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</si>
  <si>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</si>
  <si>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</si>
  <si>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</si>
  <si>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</si>
  <si>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</si>
  <si>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</si>
  <si>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</si>
  <si>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</si>
  <si>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</si>
  <si>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</si>
  <si>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</si>
  <si>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</si>
  <si>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</si>
  <si>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</si>
  <si>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</si>
  <si>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</si>
  <si>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</si>
  <si>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</si>
  <si>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</si>
  <si>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</si>
  <si>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</si>
  <si>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</si>
  <si>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</si>
  <si>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</si>
  <si>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</si>
  <si>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</si>
  <si>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</si>
  <si>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</si>
  <si>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</si>
  <si>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</si>
  <si>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</si>
  <si>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</si>
  <si>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</si>
  <si>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</si>
  <si>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</si>
  <si>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</si>
  <si>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</si>
  <si>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</si>
  <si>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</si>
  <si>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</si>
  <si>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</si>
  <si>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</si>
  <si>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</si>
  <si>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</si>
  <si>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</si>
  <si>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</si>
  <si>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</si>
  <si>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</si>
  <si>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</si>
  <si>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</si>
  <si>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</si>
  <si>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</si>
  <si>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</si>
  <si>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</si>
  <si>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</si>
  <si>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</si>
  <si>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</si>
  <si>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</si>
  <si>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</si>
  <si>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</si>
  <si>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</si>
  <si>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</si>
  <si>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</si>
  <si>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</si>
  <si>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</si>
  <si>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</si>
  <si>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</si>
  <si>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</si>
  <si>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</si>
  <si>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</si>
  <si>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</si>
  <si>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</si>
  <si>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</si>
  <si>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</si>
  <si>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</si>
  <si>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</si>
  <si>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</si>
  <si>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</si>
  <si>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</si>
  <si>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</si>
  <si>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</si>
  <si>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</si>
  <si>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</si>
  <si>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</si>
  <si>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</si>
  <si>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</si>
  <si>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</si>
  <si>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</si>
  <si>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</si>
  <si>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</si>
  <si>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</si>
  <si>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</si>
  <si>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</si>
  <si>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</si>
  <si>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</si>
  <si>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</si>
  <si>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</si>
  <si>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</si>
  <si>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</si>
  <si>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</si>
  <si>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</si>
  <si>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</si>
  <si>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</si>
  <si>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</si>
  <si>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</si>
  <si>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</si>
  <si>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</si>
  <si>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</si>
  <si>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</si>
  <si>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</si>
  <si>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</si>
  <si>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</si>
  <si>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</si>
  <si>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</si>
  <si>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</si>
  <si>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</si>
  <si>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</si>
  <si>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</si>
  <si>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</si>
  <si>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</si>
  <si>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</si>
  <si>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</si>
  <si>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</si>
  <si>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</si>
  <si>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</si>
  <si>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</si>
  <si>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</si>
  <si>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</si>
  <si>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</si>
  <si>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</si>
  <si>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</si>
  <si>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</si>
  <si>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</si>
  <si>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</si>
  <si>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</si>
  <si>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</si>
  <si>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</si>
  <si>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</si>
  <si>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</si>
  <si>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</si>
  <si>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</si>
  <si>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</si>
  <si>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</si>
  <si>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</si>
  <si>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</si>
  <si>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</si>
  <si>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</si>
  <si>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</si>
  <si>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</si>
  <si>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</si>
  <si>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</si>
  <si>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</si>
  <si>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</si>
  <si>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</si>
  <si>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</si>
  <si>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</si>
  <si>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</si>
  <si>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</si>
  <si>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</si>
  <si>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</si>
  <si>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</si>
  <si>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</si>
  <si>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</si>
  <si>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</si>
  <si>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</si>
  <si>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</si>
  <si>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</si>
  <si>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</si>
  <si>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</si>
  <si>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</si>
  <si>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</si>
  <si>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</si>
  <si>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</si>
  <si>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</si>
  <si>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</si>
  <si>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</si>
  <si>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</si>
  <si>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</si>
  <si>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</si>
  <si>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</si>
  <si>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</si>
  <si>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</si>
  <si>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</si>
  <si>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</si>
  <si>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</si>
  <si>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</si>
  <si>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</si>
  <si>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</si>
  <si>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</si>
  <si>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</si>
  <si>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</si>
  <si>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</si>
  <si>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</si>
  <si>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</si>
  <si>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</si>
  <si>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</si>
  <si>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</si>
  <si>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</si>
  <si>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</si>
  <si>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</si>
  <si>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</si>
  <si>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</si>
  <si>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</si>
  <si>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</si>
  <si>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</si>
  <si>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</si>
  <si>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</si>
  <si>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</si>
  <si>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</si>
  <si>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</si>
  <si>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</si>
  <si>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</si>
  <si>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</si>
  <si>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</si>
  <si>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</si>
  <si>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</si>
  <si>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</si>
  <si>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</si>
  <si>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</si>
  <si>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</si>
  <si>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</si>
  <si>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</si>
  <si>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</si>
  <si>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</si>
  <si>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</si>
  <si>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</si>
  <si>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</si>
  <si>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</si>
  <si>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</si>
  <si>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</si>
  <si>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</si>
  <si>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</si>
  <si>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</si>
  <si>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</si>
  <si>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</si>
  <si>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</si>
  <si>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</si>
  <si>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</si>
  <si>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</si>
  <si>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</si>
  <si>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</si>
  <si>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</si>
  <si>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</si>
  <si>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</si>
  <si>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</si>
  <si>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</si>
  <si>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</si>
  <si>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</si>
  <si>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</si>
  <si>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</si>
  <si>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</si>
  <si>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</si>
  <si>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</si>
  <si>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</si>
  <si>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</si>
  <si>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</si>
  <si>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</si>
  <si>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</si>
  <si>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</si>
  <si>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</si>
  <si>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</si>
  <si>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</si>
  <si>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</si>
  <si>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</si>
  <si>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</si>
  <si>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</si>
  <si>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</si>
  <si>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</si>
  <si>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</si>
  <si>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</si>
  <si>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</si>
  <si>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</si>
  <si>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</si>
  <si>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</si>
  <si>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</si>
  <si>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</si>
  <si>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</si>
  <si>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</si>
  <si>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</si>
  <si>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</si>
  <si>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</si>
  <si>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</si>
  <si>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</si>
  <si>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</si>
  <si>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</si>
  <si>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</si>
  <si>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</si>
  <si>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</si>
  <si>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</si>
  <si>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</si>
  <si>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</si>
  <si>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</si>
  <si>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</si>
  <si>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</si>
  <si>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</si>
  <si>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</si>
  <si>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</si>
  <si>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</si>
  <si>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</si>
  <si>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</si>
  <si>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</si>
  <si>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</si>
  <si>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</si>
  <si>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</si>
  <si>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</si>
  <si>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</si>
  <si>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</si>
  <si>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</si>
  <si>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</si>
  <si>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</si>
  <si>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</si>
  <si>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</si>
  <si>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</si>
  <si>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</si>
  <si>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</si>
  <si>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</si>
  <si>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</si>
  <si>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</si>
  <si>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</si>
  <si>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</si>
  <si>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</si>
  <si>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</si>
  <si>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</si>
  <si>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</si>
  <si>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</si>
  <si>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</si>
  <si>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</si>
  <si>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</si>
  <si>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</si>
  <si>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</si>
  <si>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</si>
  <si>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</si>
  <si>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</si>
  <si>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</si>
  <si>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</si>
  <si>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</si>
  <si>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</si>
  <si>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</si>
  <si>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</si>
  <si>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</si>
  <si>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</si>
  <si>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</si>
  <si>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</si>
  <si>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</si>
  <si>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</si>
  <si>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</si>
  <si>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</si>
  <si>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</si>
  <si>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</si>
  <si>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</si>
  <si>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</si>
  <si>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</si>
  <si>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</si>
  <si>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</si>
  <si>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</si>
  <si>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</si>
  <si>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</si>
  <si>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</si>
  <si>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</si>
  <si>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</si>
  <si>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</si>
  <si>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</si>
  <si>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</si>
  <si>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</si>
  <si>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</si>
  <si>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</si>
  <si>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</si>
  <si>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</si>
  <si>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</si>
  <si>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</si>
  <si>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</si>
  <si>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</si>
  <si>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</si>
  <si>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</si>
  <si>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</si>
  <si>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</si>
  <si>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</si>
  <si>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</si>
  <si>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</si>
  <si>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</si>
  <si>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</si>
  <si>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</si>
  <si>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</si>
  <si>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</si>
  <si>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</si>
  <si>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</si>
  <si>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</si>
  <si>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</si>
  <si>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</si>
  <si>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</si>
  <si>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</si>
  <si>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</si>
  <si>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</si>
  <si>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</si>
  <si>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</si>
  <si>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</si>
  <si>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</si>
  <si>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</si>
  <si>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</si>
  <si>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</si>
  <si>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</si>
  <si>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</si>
  <si>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</si>
  <si>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</si>
  <si>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</si>
  <si>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</si>
  <si>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</si>
  <si>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</si>
  <si>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</si>
  <si>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</si>
  <si>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</si>
  <si>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</si>
  <si>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</si>
  <si>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</si>
  <si>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</si>
  <si>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</si>
  <si>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</si>
  <si>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</si>
  <si>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</si>
  <si>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</si>
  <si>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</si>
  <si>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</si>
  <si>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</si>
  <si>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</si>
  <si>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</si>
  <si>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</si>
  <si>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</si>
  <si>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</si>
  <si>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</si>
  <si>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</si>
  <si>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</si>
  <si>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</si>
  <si>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</si>
  <si>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</si>
  <si>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</si>
  <si>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</si>
  <si>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</si>
  <si>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</si>
  <si>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</si>
  <si>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</si>
  <si>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</si>
  <si>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</si>
  <si>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</si>
  <si>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</si>
  <si>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</si>
  <si>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</si>
  <si>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</si>
  <si>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</si>
  <si>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</si>
  <si>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</si>
  <si>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</si>
  <si>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</si>
  <si>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</si>
  <si>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</si>
  <si>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</si>
  <si>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</si>
  <si>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</si>
  <si>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</si>
  <si>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</si>
  <si>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</si>
  <si>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</si>
  <si>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</si>
  <si>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</si>
  <si>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</si>
  <si>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</si>
  <si>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</si>
  <si>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</si>
  <si>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</si>
  <si>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</si>
  <si>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</si>
  <si>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</si>
  <si>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</si>
  <si>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</si>
  <si>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</si>
  <si>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</si>
  <si>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</si>
  <si>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</si>
  <si>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</si>
  <si>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</si>
  <si>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</si>
  <si>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</si>
  <si>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</si>
  <si>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</si>
  <si>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</si>
  <si>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</si>
  <si>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</si>
  <si>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</si>
  <si>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</si>
  <si>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</si>
  <si>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</si>
  <si>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</si>
  <si>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</si>
  <si>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</si>
  <si>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</si>
  <si>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</si>
  <si>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</si>
  <si>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</si>
  <si>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</si>
  <si>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</si>
  <si>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</si>
  <si>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</si>
  <si>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</si>
  <si>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</si>
  <si>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</si>
  <si>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</si>
  <si>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</si>
  <si>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</si>
  <si>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</si>
  <si>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</si>
  <si>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</si>
  <si>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</si>
  <si>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</si>
  <si>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</si>
  <si>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</si>
  <si>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</si>
  <si>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</si>
  <si>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</si>
  <si>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</si>
  <si>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</si>
  <si>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</si>
  <si>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</si>
  <si>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</si>
  <si>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</si>
  <si>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</si>
  <si>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</si>
  <si>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</si>
  <si>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</si>
  <si>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</si>
  <si>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</si>
  <si>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</si>
  <si>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</si>
  <si>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</si>
  <si>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</si>
  <si>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</si>
  <si>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</si>
  <si>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</si>
  <si>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</si>
  <si>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</si>
  <si>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</si>
  <si>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</si>
  <si>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</si>
  <si>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</si>
  <si>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</si>
  <si>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</si>
  <si>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</si>
  <si>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</si>
  <si>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</si>
  <si>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</si>
  <si>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</si>
  <si>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</si>
  <si>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</si>
  <si>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</si>
  <si>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</si>
  <si>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</si>
  <si>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</si>
  <si>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</si>
  <si>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</si>
  <si>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</si>
  <si>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</si>
  <si>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</si>
  <si>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</si>
  <si>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</si>
  <si>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</si>
  <si>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</si>
  <si>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</si>
  <si>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</si>
  <si>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</si>
  <si>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</si>
  <si>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</si>
  <si>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</si>
  <si>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</si>
  <si>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</si>
  <si>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</si>
  <si>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</si>
  <si>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</si>
  <si>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</si>
  <si>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</si>
  <si>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</si>
  <si>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</si>
  <si>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</si>
  <si>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</si>
  <si>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</si>
  <si>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</si>
  <si>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</si>
  <si>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</si>
  <si>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</si>
  <si>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</si>
  <si>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</si>
  <si>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</si>
  <si>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</si>
  <si>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</si>
  <si>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</si>
  <si>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</si>
  <si>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</si>
  <si>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</si>
  <si>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</si>
  <si>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</si>
  <si>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</si>
  <si>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</si>
  <si>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</si>
  <si>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</si>
  <si>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</si>
  <si>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</si>
  <si>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</si>
  <si>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</si>
  <si>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</si>
  <si>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</si>
  <si>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</si>
  <si>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</si>
  <si>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</si>
  <si>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</si>
  <si>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</si>
  <si>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</si>
  <si>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</si>
  <si>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</si>
  <si>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</si>
  <si>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</si>
  <si>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</si>
  <si>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</si>
  <si>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</si>
  <si>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</si>
  <si>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</si>
  <si>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</si>
  <si>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</si>
  <si>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</si>
  <si>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</si>
  <si>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</si>
  <si>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</si>
  <si>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</si>
  <si>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</si>
  <si>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</si>
  <si>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</si>
  <si>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</si>
  <si>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</si>
  <si>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</si>
  <si>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</si>
  <si>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</si>
  <si>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</si>
  <si>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</si>
  <si>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</si>
  <si>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</si>
  <si>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</si>
  <si>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</si>
  <si>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</si>
  <si>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</si>
  <si>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</si>
  <si>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</si>
  <si>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</si>
  <si>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</si>
  <si>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</si>
  <si>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</si>
  <si>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</si>
  <si>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</si>
  <si>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</si>
  <si>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</si>
  <si>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</si>
  <si>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</si>
  <si>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</si>
  <si>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</si>
  <si>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</si>
  <si>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</si>
  <si>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</si>
  <si>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</si>
  <si>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</si>
  <si>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</si>
  <si>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</si>
  <si>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</si>
  <si>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</si>
  <si>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</si>
  <si>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</si>
  <si>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</si>
  <si>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</si>
  <si>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</si>
  <si>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</si>
  <si>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</si>
  <si>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</si>
  <si>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</si>
  <si>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</si>
  <si>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</si>
  <si>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</si>
  <si>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</si>
  <si>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</si>
  <si>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</si>
  <si>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</si>
  <si>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</si>
  <si>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</si>
  <si>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</si>
  <si>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</si>
  <si>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</si>
  <si>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</si>
  <si>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</si>
  <si>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</si>
  <si>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</si>
  <si>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</si>
  <si>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</si>
  <si>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</si>
  <si>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</si>
  <si>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</si>
  <si>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</si>
  <si>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</si>
  <si>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</si>
  <si>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</si>
  <si>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</si>
  <si>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</si>
  <si>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</si>
  <si>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</si>
  <si>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</si>
  <si>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</si>
  <si>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</si>
  <si>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</si>
  <si>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</si>
  <si>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</si>
  <si>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</si>
  <si>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</si>
  <si>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</si>
  <si>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</si>
  <si>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</si>
  <si>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</si>
  <si>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</si>
  <si>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</si>
  <si>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</si>
  <si>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</si>
  <si>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</si>
  <si>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</si>
  <si>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</si>
  <si>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</si>
  <si>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</si>
  <si>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</si>
  <si>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</si>
  <si>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</si>
  <si>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</si>
  <si>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</si>
  <si>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</si>
  <si>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</si>
  <si>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</si>
  <si>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</si>
  <si>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</si>
  <si>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</si>
  <si>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</si>
  <si>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</si>
  <si>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</si>
  <si>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</si>
  <si>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</si>
  <si>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</si>
  <si>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</si>
  <si>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</si>
  <si>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</si>
  <si>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</si>
  <si>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</si>
  <si>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</si>
  <si>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</si>
  <si>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</si>
  <si>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</si>
  <si>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</si>
  <si>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</si>
  <si>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</si>
  <si>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</si>
  <si>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</si>
  <si>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</si>
  <si>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</si>
  <si>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</si>
  <si>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</si>
  <si>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</si>
  <si>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</si>
  <si>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</si>
  <si>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</si>
  <si>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</si>
  <si>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</si>
  <si>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</si>
  <si>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</si>
  <si>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</si>
  <si>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</si>
  <si>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</si>
  <si>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</si>
  <si>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</si>
  <si>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</si>
  <si>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</si>
  <si>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</si>
  <si>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</si>
  <si>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</si>
  <si>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</si>
  <si>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</si>
  <si>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</si>
  <si>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</si>
  <si>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</si>
  <si>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</si>
  <si>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</si>
  <si>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</si>
  <si>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</si>
  <si>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</si>
  <si>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</si>
  <si>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</si>
  <si>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</si>
  <si>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</si>
  <si>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</si>
  <si>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</si>
  <si>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</si>
  <si>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</si>
  <si>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</si>
  <si>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</si>
  <si>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</si>
  <si>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</si>
  <si>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</si>
  <si>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</si>
  <si>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</si>
  <si>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</si>
  <si>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</si>
  <si>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</si>
  <si>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</si>
  <si>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</si>
  <si>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</si>
  <si>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</si>
  <si>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</si>
  <si>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</si>
  <si>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</si>
  <si>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</si>
  <si>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</si>
  <si>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</si>
  <si>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</si>
  <si>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</si>
  <si>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</si>
  <si>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</si>
  <si>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</si>
  <si>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</si>
  <si>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</si>
  <si>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</si>
  <si>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</si>
  <si>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</si>
  <si>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</si>
  <si>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</si>
  <si>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</si>
  <si>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</si>
  <si>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</si>
  <si>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</si>
  <si>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</si>
  <si>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</si>
  <si>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</si>
  <si>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</si>
  <si>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</si>
  <si>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</si>
  <si>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</si>
  <si>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</si>
  <si>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</si>
  <si>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</si>
  <si>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</si>
  <si>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</si>
  <si>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</si>
  <si>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</si>
  <si>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</si>
  <si>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</si>
  <si>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</si>
  <si>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</si>
  <si>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</si>
  <si>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</si>
  <si>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</si>
  <si>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</si>
  <si>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</si>
  <si>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</si>
  <si>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</si>
  <si>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</si>
  <si>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</si>
  <si>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</si>
  <si>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</si>
  <si>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</si>
  <si>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</si>
  <si>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</si>
  <si>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</si>
  <si>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</si>
  <si>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</si>
  <si>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</si>
  <si>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</si>
  <si>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</si>
  <si>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</si>
  <si>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</si>
  <si>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</si>
  <si>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</si>
  <si>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</si>
  <si>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</si>
  <si>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</si>
  <si>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</si>
  <si>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</si>
  <si>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</si>
  <si>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</si>
  <si>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</si>
  <si>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</si>
  <si>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</si>
  <si>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</si>
  <si>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</si>
  <si>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</si>
  <si>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</si>
  <si>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</si>
  <si>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</si>
  <si>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</si>
  <si>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</si>
  <si>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</si>
  <si>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</si>
  <si>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</si>
  <si>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</si>
  <si>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</si>
  <si>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</si>
  <si>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</si>
  <si>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</si>
  <si>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</si>
  <si>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</si>
  <si>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</si>
  <si>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</si>
  <si>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</si>
  <si>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</si>
  <si>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</si>
  <si>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</si>
  <si>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</si>
  <si>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</si>
  <si>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</si>
  <si>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</si>
  <si>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</si>
  <si>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</si>
  <si>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</si>
  <si>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</si>
  <si>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</si>
  <si>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</si>
  <si>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</si>
  <si>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</si>
  <si>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</si>
  <si>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</si>
  <si>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</si>
  <si>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</si>
  <si>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</si>
  <si>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</si>
  <si>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</si>
  <si>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</si>
  <si>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</si>
  <si>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</si>
  <si>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</si>
  <si>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</si>
  <si>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</si>
  <si>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</si>
  <si>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</si>
  <si>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</si>
  <si>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</si>
  <si>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</si>
  <si>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</si>
  <si>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</si>
  <si>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</si>
  <si>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</si>
  <si>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</si>
  <si>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</si>
  <si>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</si>
  <si>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</si>
  <si>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</si>
  <si>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</si>
  <si>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</si>
  <si>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</si>
  <si>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</si>
  <si>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</si>
  <si>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</si>
  <si>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</si>
  <si>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</si>
  <si>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</si>
  <si>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</si>
  <si>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</si>
  <si>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</si>
  <si>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</si>
  <si>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</si>
  <si>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</si>
  <si>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</si>
  <si>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</si>
  <si>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</si>
  <si>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</si>
  <si>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</si>
  <si>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</si>
  <si>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</si>
  <si>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</si>
  <si>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</si>
  <si>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</si>
  <si>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</si>
  <si>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</si>
  <si>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</si>
  <si>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</si>
  <si>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</si>
  <si>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</si>
  <si>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</si>
  <si>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</si>
  <si>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</si>
  <si>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</si>
  <si>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</si>
  <si>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</si>
  <si>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</si>
  <si>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</si>
  <si>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</si>
  <si>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</si>
  <si>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</si>
  <si>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</si>
  <si>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</si>
  <si>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</si>
  <si>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</si>
  <si>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</si>
  <si>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</si>
  <si>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</si>
  <si>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</si>
  <si>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</si>
  <si>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</si>
  <si>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</si>
  <si>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</si>
  <si>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</si>
  <si>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</si>
  <si>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</si>
  <si>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</si>
  <si>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</si>
  <si>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</si>
  <si>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</si>
  <si>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</si>
  <si>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</si>
  <si>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</si>
  <si>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</si>
  <si>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</si>
  <si>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</si>
  <si>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</si>
  <si>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</si>
  <si>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</si>
  <si>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</si>
  <si>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</si>
  <si>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</si>
  <si>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</si>
  <si>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</si>
  <si>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</si>
  <si>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</si>
  <si>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</si>
  <si>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</si>
  <si>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</si>
  <si>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</si>
  <si>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</si>
  <si>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</si>
  <si>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</si>
  <si>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</si>
  <si>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</si>
  <si>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</si>
  <si>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</si>
  <si>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</si>
  <si>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</si>
  <si>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</si>
  <si>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</si>
  <si>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</si>
  <si>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</si>
  <si>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</si>
  <si>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</si>
  <si>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</si>
  <si>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</si>
  <si>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</si>
  <si>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</si>
  <si>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</si>
  <si>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</si>
  <si>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</si>
  <si>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</si>
  <si>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</si>
  <si>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</si>
  <si>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</si>
  <si>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</si>
  <si>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</si>
  <si>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</si>
  <si>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</si>
  <si>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</si>
  <si>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</si>
  <si>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</si>
  <si>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</si>
  <si>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</si>
  <si>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</si>
  <si>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</si>
  <si>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</si>
  <si>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</si>
  <si>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</si>
  <si>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</si>
  <si>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</si>
  <si>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</si>
  <si>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</si>
  <si>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</si>
  <si>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</si>
  <si>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</si>
  <si>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</si>
  <si>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</si>
  <si>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</si>
  <si>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</si>
  <si>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</si>
  <si>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</si>
  <si>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</si>
  <si>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</si>
  <si>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</si>
  <si>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</si>
  <si>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</si>
  <si>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</si>
  <si>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</si>
  <si>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</si>
  <si>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</si>
  <si>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</si>
  <si>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</si>
  <si>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</si>
  <si>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</si>
  <si>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</si>
  <si>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</si>
  <si>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</si>
  <si>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</si>
  <si>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</si>
  <si>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</si>
  <si>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</si>
  <si>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</si>
  <si>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</si>
  <si>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</si>
  <si>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</si>
  <si>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</si>
  <si>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</si>
  <si>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</si>
  <si>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</si>
  <si>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</si>
  <si>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</si>
  <si>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</si>
  <si>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</si>
  <si>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</si>
  <si>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</si>
  <si>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</si>
  <si>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</si>
  <si>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</si>
  <si>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</si>
  <si>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</si>
  <si>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verificando faixa </t>
  </si>
  <si>
    <t xml:space="preserve">TP pronto 09:30, não solicitou devido chuva no local </t>
  </si>
  <si>
    <t>Maicon</t>
  </si>
  <si>
    <t xml:space="preserve">Previsão TP pronta 10hrs 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</si>
  <si>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</si>
  <si>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</si>
  <si>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</si>
  <si>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</si>
  <si>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</si>
  <si>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</si>
  <si>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</si>
  <si>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MC1 11:07, cbl avariado mecania trocando o mesmo</t>
  </si>
  <si>
    <t>Capina Química na passagem em ZSK desanexa loco 9302 para W55 (condicionado a circulação em D)</t>
  </si>
  <si>
    <t xml:space="preserve">MC1 06:46, previsão após T13 16hrs </t>
  </si>
  <si>
    <t>ZZM-ZUV</t>
  </si>
  <si>
    <t>ZZMZUV</t>
  </si>
  <si>
    <t xml:space="preserve"> Carlos + Escala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</si>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</sst>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zoomScaleNormal="100" workbookViewId="0">
      <pane xSplit="6" topLeftCell="G184" activePane="topRight" state="frozen"/>
      <selection pane="topRight" activeCell="B200" sqref="B2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1240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1248</v>
      </c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1250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/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1251</v>
      </c>
      <c r="N190" s="130" t="s">
        <v>1252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293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29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29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/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298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299">
        <f>IF(BS_CONTROLE[[#This Row],[SUB]]=0, "-", BS_CONTROLE[[#This Row],[SUB]])</f>
        <v>73</v>
      </c>
      <c r="AP192" s="108">
        <f>BS_CONTROLE[[#This Row],[KM - Inicio]]</f>
        <v>264.35000000000002</v>
      </c>
      <c r="AQ192" s="299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6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300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300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/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293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94"/>
      <c r="F194" s="295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296">
        <v>73</v>
      </c>
      <c r="K194" s="296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29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29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/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298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299">
        <f>IF(BS_CONTROLE[[#This Row],[SUB]]=0, "-", BS_CONTROLE[[#This Row],[SUB]])</f>
        <v>73</v>
      </c>
      <c r="AP194" s="108">
        <f>BS_CONTROLE[[#This Row],[KM - Inicio]]</f>
        <v>139.30000000000001</v>
      </c>
      <c r="AQ194" s="299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6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300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300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/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/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6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293" t="str">
        <f>D198&amp;B198</f>
        <v>W9246093</v>
      </c>
      <c r="B198" s="199">
        <v>46093</v>
      </c>
      <c r="C198" s="138">
        <f>IF(BS_CONTROLE[[#This Row],[DATA]]="","",WEEKNUM(BS_CONTROLE[[#This Row],[DATA]]))</f>
        <v>11</v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29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29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/>
      <c r="Z198" s="107"/>
      <c r="AA198" s="108" t="s">
        <v>1253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298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299">
        <f>IF(BS_CONTROLE[[#This Row],[SUB]]=0, "-", BS_CONTROLE[[#This Row],[SUB]])</f>
        <v>73</v>
      </c>
      <c r="AP198" s="108">
        <f>BS_CONTROLE[[#This Row],[KM - Inicio]]</f>
        <v>6</v>
      </c>
      <c r="AQ198" s="299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6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300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300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1254</v>
      </c>
      <c r="I199" s="109" t="s">
        <v>337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1255</v>
      </c>
      <c r="W199" s="155" t="s">
        <v>1256</v>
      </c>
      <c r="X199" s="107" t="s">
        <v>825</v>
      </c>
      <c r="Y199" s="132"/>
      <c r="Z199" s="107"/>
      <c r="AA199" s="108" t="s">
        <v>1257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ZIQ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</v>
      </c>
      <c r="B200" s="105"/>
      <c r="C200" s="138" t="str">
        <f>IF(BS_CONTROLE[[#This Row],[DATA]]="","",WEEKNUM(BS_CONTROLE[[#This Row],[DATA]]))</f>
        <v/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167</v>
      </c>
      <c r="I200" s="109" t="s">
        <v>287</v>
      </c>
      <c r="J200" s="108">
        <v>73</v>
      </c>
      <c r="K200" s="108">
        <v>42</v>
      </c>
      <c r="L200" s="108" t="s">
        <v>384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/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ZMAPAT2</v>
      </c>
      <c r="AL200" s="31" t="str">
        <f>BS_CONTROLE[[#This Row],[Local - Encerramento]]</f>
        <v>ZRU2</v>
      </c>
      <c r="AM200" s="108" t="str">
        <f>IF(BS_CONTROLE[[#This Row],[Entre - Estações]]=0, "-", BS_CONTROLE[[#This Row],[Entre - Estações]])</f>
        <v>ZMA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7">
    <cfRule type="cellIs" dxfId="255" priority="5422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7">
    <cfRule type="cellIs" dxfId="254" priority="11806" operator="equal">
      <formula>"NÃO"</formula>
    </cfRule>
    <cfRule type="cellIs" dxfId="253" priority="11807" operator="equal">
      <formula>"SIM"</formula>
    </cfRule>
  </conditionalFormatting>
  <conditionalFormatting sqref="AZ6:AZ1028">
    <cfRule type="expression" dxfId="252" priority="54262">
      <formula>#REF!=1</formula>
    </cfRule>
  </conditionalFormatting>
  <conditionalFormatting sqref="U6:U1028 BE6:BE1028 AY6:AY1028">
    <cfRule type="cellIs" dxfId="251" priority="54246" operator="equal">
      <formula>"ERRO"</formula>
    </cfRule>
  </conditionalFormatting>
  <conditionalFormatting sqref="BQ6:BQ1028">
    <cfRule type="cellIs" dxfId="250" priority="54241" operator="equal">
      <formula>"Produção e Intervalo"</formula>
    </cfRule>
    <cfRule type="cellIs" dxfId="249" priority="54242" operator="equal">
      <formula>"Aderente"</formula>
    </cfRule>
    <cfRule type="cellIs" dxfId="248" priority="54243" operator="equal">
      <formula>"Intervalo"</formula>
    </cfRule>
    <cfRule type="cellIs" dxfId="247" priority="54244" operator="equal">
      <formula>"Produção"</formula>
    </cfRule>
    <cfRule type="cellIs" dxfId="246" priority="54245" operator="equal">
      <formula>"ERRO"</formula>
    </cfRule>
  </conditionalFormatting>
  <conditionalFormatting sqref="BR6:BS1028">
    <cfRule type="cellIs" dxfId="245" priority="54223" operator="equal">
      <formula>"*"</formula>
    </cfRule>
    <cfRule type="cellIs" dxfId="244" priority="54224" operator="greaterThanOrEqual">
      <formula>1</formula>
    </cfRule>
    <cfRule type="cellIs" dxfId="243" priority="54225" operator="lessThan">
      <formula>1</formula>
    </cfRule>
  </conditionalFormatting>
  <conditionalFormatting sqref="Y8:Z13">
    <cfRule type="cellIs" dxfId="242" priority="349" operator="equal">
      <formula>"OPORTUNIDADE"</formula>
    </cfRule>
  </conditionalFormatting>
  <conditionalFormatting sqref="Y8:Z13">
    <cfRule type="cellIs" dxfId="241" priority="347" operator="equal">
      <formula>"NÃO"</formula>
    </cfRule>
    <cfRule type="cellIs" dxfId="240" priority="348" operator="equal">
      <formula>"SIM"</formula>
    </cfRule>
  </conditionalFormatting>
  <conditionalFormatting sqref="Y17:Z18">
    <cfRule type="cellIs" dxfId="239" priority="346" operator="equal">
      <formula>"OPORTUNIDADE"</formula>
    </cfRule>
  </conditionalFormatting>
  <conditionalFormatting sqref="Y17:Z18">
    <cfRule type="cellIs" dxfId="238" priority="344" operator="equal">
      <formula>"NÃO"</formula>
    </cfRule>
    <cfRule type="cellIs" dxfId="237" priority="345" operator="equal">
      <formula>"SIM"</formula>
    </cfRule>
  </conditionalFormatting>
  <conditionalFormatting sqref="BJ8:BJ1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2" operator="equal">
      <formula>"OPORTUNIDADE"</formula>
    </cfRule>
  </conditionalFormatting>
  <conditionalFormatting sqref="Y19:Z19">
    <cfRule type="cellIs" dxfId="235" priority="330" operator="equal">
      <formula>"NÃO"</formula>
    </cfRule>
    <cfRule type="cellIs" dxfId="234" priority="331" operator="equal">
      <formula>"SIM"</formula>
    </cfRule>
  </conditionalFormatting>
  <conditionalFormatting sqref="Z29">
    <cfRule type="cellIs" dxfId="233" priority="329" operator="equal">
      <formula>"OPORTUNIDADE"</formula>
    </cfRule>
  </conditionalFormatting>
  <conditionalFormatting sqref="Z29">
    <cfRule type="cellIs" dxfId="232" priority="327" operator="equal">
      <formula>"NÃO"</formula>
    </cfRule>
    <cfRule type="cellIs" dxfId="231" priority="328" operator="equal">
      <formula>"SIM"</formula>
    </cfRule>
  </conditionalFormatting>
  <conditionalFormatting sqref="BP1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0" operator="equal">
      <formula>"OPORTUNIDADE"</formula>
    </cfRule>
  </conditionalFormatting>
  <conditionalFormatting sqref="Y16">
    <cfRule type="cellIs" dxfId="229" priority="318" operator="equal">
      <formula>"NÃO"</formula>
    </cfRule>
    <cfRule type="cellIs" dxfId="228" priority="319" operator="equal">
      <formula>"SIM"</formula>
    </cfRule>
  </conditionalFormatting>
  <conditionalFormatting sqref="BK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3" operator="equal">
      <formula>"OPORTUNIDADE"</formula>
    </cfRule>
  </conditionalFormatting>
  <conditionalFormatting sqref="Z32:Z33">
    <cfRule type="cellIs" dxfId="226" priority="301" operator="equal">
      <formula>"NÃO"</formula>
    </cfRule>
    <cfRule type="cellIs" dxfId="225" priority="302" operator="equal">
      <formula>"SIM"</formula>
    </cfRule>
  </conditionalFormatting>
  <conditionalFormatting sqref="Y32:Y33">
    <cfRule type="cellIs" dxfId="224" priority="300" operator="equal">
      <formula>"OPORTUNIDADE"</formula>
    </cfRule>
  </conditionalFormatting>
  <conditionalFormatting sqref="Y32:Y33">
    <cfRule type="cellIs" dxfId="223" priority="298" operator="equal">
      <formula>"NÃO"</formula>
    </cfRule>
    <cfRule type="cellIs" dxfId="222" priority="299" operator="equal">
      <formula>"SIM"</formula>
    </cfRule>
  </conditionalFormatting>
  <conditionalFormatting sqref="BK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1" operator="equal">
      <formula>"OPORTUNIDADE"</formula>
    </cfRule>
  </conditionalFormatting>
  <conditionalFormatting sqref="Y40:Y46 Y34:Y38">
    <cfRule type="cellIs" dxfId="220" priority="289" operator="equal">
      <formula>"NÃO"</formula>
    </cfRule>
    <cfRule type="cellIs" dxfId="219" priority="290" operator="equal">
      <formula>"SIM"</formula>
    </cfRule>
  </conditionalFormatting>
  <conditionalFormatting sqref="BK1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0" operator="equal">
      <formula>"OPORTUNIDADE"</formula>
    </cfRule>
  </conditionalFormatting>
  <conditionalFormatting sqref="Z36:Z37">
    <cfRule type="cellIs" dxfId="217" priority="278" operator="equal">
      <formula>"NÃO"</formula>
    </cfRule>
    <cfRule type="cellIs" dxfId="216" priority="279" operator="equal">
      <formula>"SIM"</formula>
    </cfRule>
  </conditionalFormatting>
  <conditionalFormatting sqref="Z38:Z39">
    <cfRule type="cellIs" dxfId="215" priority="277" operator="equal">
      <formula>"OPORTUNIDADE"</formula>
    </cfRule>
  </conditionalFormatting>
  <conditionalFormatting sqref="Z38:Z39">
    <cfRule type="cellIs" dxfId="214" priority="275" operator="equal">
      <formula>"NÃO"</formula>
    </cfRule>
    <cfRule type="cellIs" dxfId="213" priority="276" operator="equal">
      <formula>"SIM"</formula>
    </cfRule>
  </conditionalFormatting>
  <conditionalFormatting sqref="Z46">
    <cfRule type="cellIs" dxfId="212" priority="274" operator="equal">
      <formula>"OPORTUNIDADE"</formula>
    </cfRule>
  </conditionalFormatting>
  <conditionalFormatting sqref="Z46">
    <cfRule type="cellIs" dxfId="211" priority="272" operator="equal">
      <formula>"NÃO"</formula>
    </cfRule>
    <cfRule type="cellIs" dxfId="210" priority="273" operator="equal">
      <formula>"SIM"</formula>
    </cfRule>
  </conditionalFormatting>
  <conditionalFormatting sqref="BP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2" operator="equal">
      <formula>"OPORTUNIDADE"</formula>
    </cfRule>
  </conditionalFormatting>
  <conditionalFormatting sqref="Y29">
    <cfRule type="cellIs" dxfId="208" priority="260" operator="equal">
      <formula>"NÃO"</formula>
    </cfRule>
    <cfRule type="cellIs" dxfId="207" priority="261" operator="equal">
      <formula>"SIM"</formula>
    </cfRule>
  </conditionalFormatting>
  <conditionalFormatting sqref="Y39">
    <cfRule type="cellIs" dxfId="206" priority="259" operator="equal">
      <formula>"OPORTUNIDADE"</formula>
    </cfRule>
  </conditionalFormatting>
  <conditionalFormatting sqref="Y39">
    <cfRule type="cellIs" dxfId="205" priority="257" operator="equal">
      <formula>"NÃO"</formula>
    </cfRule>
    <cfRule type="cellIs" dxfId="204" priority="258" operator="equal">
      <formula>"SIM"</formula>
    </cfRule>
  </conditionalFormatting>
  <conditionalFormatting sqref="BK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49" operator="equal">
      <formula>"OPORTUNIDADE"</formula>
    </cfRule>
  </conditionalFormatting>
  <conditionalFormatting sqref="Z49:Z50">
    <cfRule type="cellIs" dxfId="202" priority="247" operator="equal">
      <formula>"NÃO"</formula>
    </cfRule>
    <cfRule type="cellIs" dxfId="201" priority="248" operator="equal">
      <formula>"SIM"</formula>
    </cfRule>
  </conditionalFormatting>
  <conditionalFormatting sqref="BK3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0" operator="equal">
      <formula>"OPORTUNIDADE"</formula>
    </cfRule>
  </conditionalFormatting>
  <conditionalFormatting sqref="Z53">
    <cfRule type="cellIs" dxfId="199" priority="218" operator="equal">
      <formula>"NÃO"</formula>
    </cfRule>
    <cfRule type="cellIs" dxfId="198" priority="219" operator="equal">
      <formula>"SIM"</formula>
    </cfRule>
  </conditionalFormatting>
  <conditionalFormatting sqref="BK3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08" operator="equal">
      <formula>"OPORTUNIDADE"</formula>
    </cfRule>
  </conditionalFormatting>
  <conditionalFormatting sqref="Z54:Z55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Z56">
    <cfRule type="cellIs" dxfId="194" priority="202" operator="equal">
      <formula>"OPORTUNIDADE"</formula>
    </cfRule>
  </conditionalFormatting>
  <conditionalFormatting sqref="Z56">
    <cfRule type="cellIs" dxfId="193" priority="200" operator="equal">
      <formula>"NÃO"</formula>
    </cfRule>
    <cfRule type="cellIs" dxfId="192" priority="201" operator="equal">
      <formula>"SIM"</formula>
    </cfRule>
  </conditionalFormatting>
  <conditionalFormatting sqref="Z63:Z65">
    <cfRule type="cellIs" dxfId="191" priority="193" operator="equal">
      <formula>"OPORTUNIDADE"</formula>
    </cfRule>
  </conditionalFormatting>
  <conditionalFormatting sqref="Z63:Z65">
    <cfRule type="cellIs" dxfId="190" priority="191" operator="equal">
      <formula>"NÃO"</formula>
    </cfRule>
    <cfRule type="cellIs" dxfId="189" priority="192" operator="equal">
      <formula>"SIM"</formula>
    </cfRule>
  </conditionalFormatting>
  <conditionalFormatting sqref="BK4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5" operator="equal">
      <formula>"OPORTUNIDADE"</formula>
    </cfRule>
  </conditionalFormatting>
  <conditionalFormatting sqref="Z70:Z71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72">
    <cfRule type="cellIs" dxfId="185" priority="146" operator="equal">
      <formula>"OPORTUNIDADE"</formula>
    </cfRule>
  </conditionalFormatting>
  <conditionalFormatting sqref="Z72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BK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5" operator="equal">
      <formula>"OPORTUNIDADE"</formula>
    </cfRule>
  </conditionalFormatting>
  <conditionalFormatting sqref="Z76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BK6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6" operator="equal">
      <formula>"OPORTUNIDADE"</formula>
    </cfRule>
  </conditionalFormatting>
  <conditionalFormatting sqref="Z99:Z100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BK7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08" operator="equal">
      <formula>"OPORTUNIDADE"</formula>
    </cfRule>
  </conditionalFormatting>
  <conditionalFormatting sqref="Z87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K6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3" operator="equal">
      <formula>"OPORTUNIDADE"</formula>
    </cfRule>
  </conditionalFormatting>
  <conditionalFormatting sqref="Z90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8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5" operator="equal">
      <formula>"OPORTUNIDADE"</formula>
    </cfRule>
  </conditionalFormatting>
  <conditionalFormatting sqref="Z110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Z121">
    <cfRule type="cellIs" dxfId="167" priority="72" operator="equal">
      <formula>"OPORTUNIDADE"</formula>
    </cfRule>
  </conditionalFormatting>
  <conditionalFormatting sqref="Z121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BK1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59" operator="equal">
      <formula>"OPORTUNIDADE"</formula>
    </cfRule>
  </conditionalFormatting>
  <conditionalFormatting sqref="Z132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BK1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47" operator="equal">
      <formula>"OPORTUNIDADE"</formula>
    </cfRule>
  </conditionalFormatting>
  <conditionalFormatting sqref="Z151">
    <cfRule type="cellIs" dxfId="160" priority="45" operator="equal">
      <formula>"NÃO"</formula>
    </cfRule>
    <cfRule type="cellIs" dxfId="159" priority="46" operator="equal">
      <formula>"SIM"</formula>
    </cfRule>
  </conditionalFormatting>
  <conditionalFormatting sqref="BK13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27" operator="equal">
      <formula>"OPORTUNIDADE"</formula>
    </cfRule>
  </conditionalFormatting>
  <conditionalFormatting sqref="Z176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J14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5" operator="equal">
      <formula>"OPORTUNIDADE"</formula>
    </cfRule>
  </conditionalFormatting>
  <conditionalFormatting sqref="Z191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7 BP177 BP179">
    <cfRule type="iconSet" priority="6184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7 BK177 BK179">
    <cfRule type="iconSet" priority="61868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3">
      <iconSet showValue="0">
        <cfvo type="percent" val="0"/>
        <cfvo type="num" val="1"/>
        <cfvo type="num" val="1" gte="0"/>
      </iconSet>
    </cfRule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0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09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1258</v>
      </c>
      <c r="C2" s="124" t="s">
        <v>755</v>
      </c>
      <c r="D2" s="79" t="s">
        <v>757</v>
      </c>
      <c r="E2" s="79" t="s">
        <v>1259</v>
      </c>
      <c r="F2" s="102" t="s">
        <v>1260</v>
      </c>
      <c r="G2" s="79" t="s">
        <v>1261</v>
      </c>
      <c r="H2" s="79" t="s">
        <v>1262</v>
      </c>
      <c r="I2" s="79" t="s">
        <v>1263</v>
      </c>
      <c r="J2" s="79" t="s">
        <v>1264</v>
      </c>
      <c r="K2" s="81" t="s">
        <v>1265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*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*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*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 hidden="1">
      <c r="B189" s="97" t="str">
        <f>IF(SP_NORTE!Y199="","*",SP_NORTE!Y199)</f>
        <v>*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ZIQ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*</v>
      </c>
      <c r="C190" s="98" t="str">
        <f>IF(SP_NORTE!B200="","*",SP_NORTE!B200)</f>
        <v>*</v>
      </c>
      <c r="D190" s="97" t="str">
        <f>IF(SP_NORTE!D200="","*",SP_NORTE!D200)</f>
        <v>W75</v>
      </c>
      <c r="E190" s="97" t="str">
        <f>IF(SP_NORTE!H200="","*",SP_NORTE!H200)</f>
        <v>ZMAPAT2</v>
      </c>
      <c r="F190" s="103" t="str">
        <f>IF(SP_NORTE!M200="","*",SP_NORTE!M200)</f>
        <v>ZMA</v>
      </c>
      <c r="G190" s="98" t="str">
        <f>IF(SP_NORTE!I200="","*",SP_NORTE!I200)</f>
        <v>ZRU2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abSelected="1" topLeftCell="A184" workbookViewId="0">
      <selection activeCell="A197" sqref="A197:XFD19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1266</v>
      </c>
      <c r="V1" s="282"/>
      <c r="W1" s="282"/>
    </row>
    <row r="2" spans="1:23" ht="15" customHeight="1">
      <c r="A2" s="90" t="s">
        <v>1267</v>
      </c>
      <c r="B2" s="90" t="s">
        <v>1268</v>
      </c>
      <c r="C2" s="90" t="s">
        <v>380</v>
      </c>
      <c r="D2" s="91" t="s">
        <v>770</v>
      </c>
      <c r="E2" s="91" t="s">
        <v>4</v>
      </c>
      <c r="F2" s="91" t="s">
        <v>1269</v>
      </c>
      <c r="G2" s="91" t="s">
        <v>1270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1271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4030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1350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8</v>
      </c>
      <c r="V175" s="140">
        <f ca="1">_xlfn.XLOOKUP(G175&amp;$V$2,BS_CONTROLE[CHAVE],BS_CONTROLE[Quantidade_11],"-")</f>
        <v>0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1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1</v>
      </c>
      <c r="V178" s="140">
        <f ca="1">_xlfn.XLOOKUP(G178&amp;$V$2,BS_CONTROLE[CHAVE],BS_CONTROLE[Quantidade_11],"-")</f>
        <v>0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930</v>
      </c>
      <c r="V180" s="140">
        <f ca="1">_xlfn.XLOOKUP(G180&amp;$V$2,BS_CONTROLE[CHAVE],BS_CONTROLE[Quantidade_11],"-")</f>
        <v>1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0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>
        <f ca="1">_xlfn.XLOOKUP(G186&amp;$V$2,BS_CONTROLE[CHAVE],BS_CONTROLE[Quantidade_11],"-")</f>
        <v>0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0.375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0.5625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1350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1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8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1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0.35416666666666669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930</v>
      </c>
      <c r="V194" s="140">
        <f ca="1">_xlfn.XLOOKUP(G194&amp;$V$2,BS_CONTROLE[CHAVE],BS_CONTROLE[Quantidade_11],"-")</f>
        <v>1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>
        <f>IF(SP_NORTE!B198="","*",SP_NORTE!B198)</f>
        <v>46093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0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ZIQ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IF(SP_NORTE!Y217="","*",SP_NORTE!Y217)</f>
        <v>*</v>
      </c>
      <c r="B215" s="150" t="str">
        <f>IF(SP_NORTE!X217="","*",SP_NORTE!X217)</f>
        <v>*</v>
      </c>
      <c r="C215" s="150" t="str">
        <f>IF(SP_NORTE!Z217="","*",SP_NORTE!Z217)</f>
        <v>*</v>
      </c>
      <c r="D215" s="142" t="str">
        <f>IF(SP_NORTE!S217="","*",SP_NORTE!S217)</f>
        <v>-</v>
      </c>
      <c r="E215" s="142" t="str">
        <f>IF(SP_NORTE!T217="","*",SP_NORTE!T217)</f>
        <v>-</v>
      </c>
      <c r="F215" s="149" t="str">
        <f>IF(SP_NORTE!B217="","*",SP_NORTE!B217)</f>
        <v>*</v>
      </c>
      <c r="G215" s="149" t="str">
        <f>IF(SP_NORTE!D217="","*",SP_NORTE!D217)</f>
        <v>*</v>
      </c>
      <c r="H215" s="149" t="str">
        <f>IF(SP_NORTE!F217="","*",SP_NORTE!F217)</f>
        <v>*</v>
      </c>
      <c r="I215" s="149" t="str">
        <f>IF(SP_NORTE!H217="","*",SP_NORTE!H217)</f>
        <v>*</v>
      </c>
      <c r="J215" s="149" t="str">
        <f>IF(SP_NORTE!I217="","*",SP_NORTE!I217)</f>
        <v>*</v>
      </c>
      <c r="K215" s="142" t="str">
        <f>IF(SP_NORTE!M217="","*",SP_NORTE!M217)</f>
        <v>-</v>
      </c>
      <c r="L215" s="142" t="str">
        <f>IF(SP_NORTE!N217="","*",SP_NORTE!N217)</f>
        <v>-</v>
      </c>
      <c r="M215" s="143" t="str">
        <f>IF(SP_NORTE!J217="","*",SP_NORTE!J217)</f>
        <v>*</v>
      </c>
      <c r="N215" s="148" t="str">
        <f>IF(SP_NORTE!K217="","*",SP_NORTE!K217)</f>
        <v>*</v>
      </c>
      <c r="O215" s="148" t="str">
        <f>IF(SP_NORTE!L217="","*",SP_NORTE!L217)</f>
        <v>*</v>
      </c>
      <c r="P215" s="147" t="str">
        <f>IF(SP_NORTE!O217="","*",SP_NORTE!O217)</f>
        <v>*</v>
      </c>
      <c r="Q215" s="147" t="str">
        <f>IF(SP_NORTE!P217="","*",SP_NORTE!P217)</f>
        <v>*</v>
      </c>
      <c r="R215" s="149" t="str">
        <f>IF(SP_NORTE!Q217="","*",CONCATENATE(SP_NORTE!Q217," ",SP_NORTE!R217))</f>
        <v>*</v>
      </c>
      <c r="S215" s="149" t="str">
        <f>IF(SP_NORTE!V217="","*",SP_NORTE!V217)</f>
        <v>*</v>
      </c>
      <c r="T215" s="149" t="str">
        <f>IF(SP_NORTE!W217="","*",SP_NORTE!W217)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IF(SP_NORTE!Y218="","*",SP_NORTE!Y218)</f>
        <v>*</v>
      </c>
      <c r="B216" s="150" t="str">
        <f>IF(SP_NORTE!X218="","*",SP_NORTE!X218)</f>
        <v>*</v>
      </c>
      <c r="C216" s="150" t="str">
        <f>IF(SP_NORTE!Z218="","*",SP_NORTE!Z218)</f>
        <v>*</v>
      </c>
      <c r="D216" s="142" t="str">
        <f>IF(SP_NORTE!S218="","*",SP_NORTE!S218)</f>
        <v>-</v>
      </c>
      <c r="E216" s="142" t="str">
        <f>IF(SP_NORTE!T218="","*",SP_NORTE!T218)</f>
        <v>-</v>
      </c>
      <c r="F216" s="149" t="str">
        <f>IF(SP_NORTE!B218="","*",SP_NORTE!B218)</f>
        <v>*</v>
      </c>
      <c r="G216" s="149" t="str">
        <f>IF(SP_NORTE!D218="","*",SP_NORTE!D218)</f>
        <v>*</v>
      </c>
      <c r="H216" s="149" t="str">
        <f>IF(SP_NORTE!F218="","*",SP_NORTE!F218)</f>
        <v>*</v>
      </c>
      <c r="I216" s="149" t="str">
        <f>IF(SP_NORTE!H218="","*",SP_NORTE!H218)</f>
        <v>*</v>
      </c>
      <c r="J216" s="149" t="str">
        <f>IF(SP_NORTE!I218="","*",SP_NORTE!I218)</f>
        <v>*</v>
      </c>
      <c r="K216" s="142" t="str">
        <f>IF(SP_NORTE!M218="","*",SP_NORTE!M218)</f>
        <v>-</v>
      </c>
      <c r="L216" s="142" t="str">
        <f>IF(SP_NORTE!N218="","*",SP_NORTE!N218)</f>
        <v>-</v>
      </c>
      <c r="M216" s="143" t="str">
        <f>IF(SP_NORTE!J218="","*",SP_NORTE!J218)</f>
        <v>*</v>
      </c>
      <c r="N216" s="148" t="str">
        <f>IF(SP_NORTE!K218="","*",SP_NORTE!K218)</f>
        <v>*</v>
      </c>
      <c r="O216" s="148" t="str">
        <f>IF(SP_NORTE!L218="","*",SP_NORTE!L218)</f>
        <v>*</v>
      </c>
      <c r="P216" s="147" t="str">
        <f>IF(SP_NORTE!O218="","*",SP_NORTE!O218)</f>
        <v>*</v>
      </c>
      <c r="Q216" s="147" t="str">
        <f>IF(SP_NORTE!P218="","*",SP_NORTE!P218)</f>
        <v>*</v>
      </c>
      <c r="R216" s="149" t="str">
        <f>IF(SP_NORTE!Q218="","*",CONCATENATE(SP_NORTE!Q218," ",SP_NORTE!R218))</f>
        <v>*</v>
      </c>
      <c r="S216" s="149" t="str">
        <f>IF(SP_NORTE!V218="","*",SP_NORTE!V218)</f>
        <v>*</v>
      </c>
      <c r="T216" s="149" t="str">
        <f>IF(SP_NORTE!W218="","*",SP_NORTE!W218)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IF(SP_NORTE!Y219="","*",SP_NORTE!Y219)</f>
        <v>*</v>
      </c>
      <c r="B217" s="150" t="str">
        <f>IF(SP_NORTE!X219="","*",SP_NORTE!X219)</f>
        <v>*</v>
      </c>
      <c r="C217" s="150" t="str">
        <f>IF(SP_NORTE!Z219="","*",SP_NORTE!Z219)</f>
        <v>*</v>
      </c>
      <c r="D217" s="142" t="str">
        <f>IF(SP_NORTE!S219="","*",SP_NORTE!S219)</f>
        <v>-</v>
      </c>
      <c r="E217" s="142" t="str">
        <f>IF(SP_NORTE!T219="","*",SP_NORTE!T219)</f>
        <v>-</v>
      </c>
      <c r="F217" s="149" t="str">
        <f>IF(SP_NORTE!B219="","*",SP_NORTE!B219)</f>
        <v>*</v>
      </c>
      <c r="G217" s="149" t="str">
        <f>IF(SP_NORTE!D219="","*",SP_NORTE!D219)</f>
        <v>*</v>
      </c>
      <c r="H217" s="149" t="str">
        <f>IF(SP_NORTE!F219="","*",SP_NORTE!F219)</f>
        <v>*</v>
      </c>
      <c r="I217" s="149" t="str">
        <f>IF(SP_NORTE!H219="","*",SP_NORTE!H219)</f>
        <v>*</v>
      </c>
      <c r="J217" s="149" t="str">
        <f>IF(SP_NORTE!I219="","*",SP_NORTE!I219)</f>
        <v>*</v>
      </c>
      <c r="K217" s="142" t="str">
        <f>IF(SP_NORTE!M219="","*",SP_NORTE!M219)</f>
        <v>-</v>
      </c>
      <c r="L217" s="142" t="str">
        <f>IF(SP_NORTE!N219="","*",SP_NORTE!N219)</f>
        <v>-</v>
      </c>
      <c r="M217" s="143" t="str">
        <f>IF(SP_NORTE!J219="","*",SP_NORTE!J219)</f>
        <v>*</v>
      </c>
      <c r="N217" s="148" t="str">
        <f>IF(SP_NORTE!K219="","*",SP_NORTE!K219)</f>
        <v>*</v>
      </c>
      <c r="O217" s="148" t="str">
        <f>IF(SP_NORTE!L219="","*",SP_NORTE!L219)</f>
        <v>*</v>
      </c>
      <c r="P217" s="147" t="str">
        <f>IF(SP_NORTE!O219="","*",SP_NORTE!O219)</f>
        <v>*</v>
      </c>
      <c r="Q217" s="147" t="str">
        <f>IF(SP_NORTE!P219="","*",SP_NORTE!P219)</f>
        <v>*</v>
      </c>
      <c r="R217" s="149" t="str">
        <f>IF(SP_NORTE!Q219="","*",CONCATENATE(SP_NORTE!Q219," ",SP_NORTE!R219))</f>
        <v>*</v>
      </c>
      <c r="S217" s="149" t="str">
        <f>IF(SP_NORTE!V219="","*",SP_NORTE!V219)</f>
        <v>*</v>
      </c>
      <c r="T217" s="149" t="str">
        <f>IF(SP_NORTE!W219="","*",SP_NORTE!W219)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IF(SP_NORTE!Y220="","*",SP_NORTE!Y220)</f>
        <v>*</v>
      </c>
      <c r="B218" s="150" t="str">
        <f>IF(SP_NORTE!X220="","*",SP_NORTE!X220)</f>
        <v>*</v>
      </c>
      <c r="C218" s="150" t="str">
        <f>IF(SP_NORTE!Z220="","*",SP_NORTE!Z220)</f>
        <v>*</v>
      </c>
      <c r="D218" s="142" t="str">
        <f>IF(SP_NORTE!S220="","*",SP_NORTE!S220)</f>
        <v>-</v>
      </c>
      <c r="E218" s="142" t="str">
        <f>IF(SP_NORTE!T220="","*",SP_NORTE!T220)</f>
        <v>-</v>
      </c>
      <c r="F218" s="149" t="str">
        <f>IF(SP_NORTE!B220="","*",SP_NORTE!B220)</f>
        <v>*</v>
      </c>
      <c r="G218" s="149" t="str">
        <f>IF(SP_NORTE!D220="","*",SP_NORTE!D220)</f>
        <v>*</v>
      </c>
      <c r="H218" s="149" t="str">
        <f>IF(SP_NORTE!F220="","*",SP_NORTE!F220)</f>
        <v>*</v>
      </c>
      <c r="I218" s="149" t="str">
        <f>IF(SP_NORTE!H220="","*",SP_NORTE!H220)</f>
        <v>*</v>
      </c>
      <c r="J218" s="149" t="str">
        <f>IF(SP_NORTE!I220="","*",SP_NORTE!I220)</f>
        <v>*</v>
      </c>
      <c r="K218" s="142" t="str">
        <f>IF(SP_NORTE!M220="","*",SP_NORTE!M220)</f>
        <v>-</v>
      </c>
      <c r="L218" s="142" t="str">
        <f>IF(SP_NORTE!N220="","*",SP_NORTE!N220)</f>
        <v>-</v>
      </c>
      <c r="M218" s="143" t="str">
        <f>IF(SP_NORTE!J220="","*",SP_NORTE!J220)</f>
        <v>*</v>
      </c>
      <c r="N218" s="148" t="str">
        <f>IF(SP_NORTE!K220="","*",SP_NORTE!K220)</f>
        <v>*</v>
      </c>
      <c r="O218" s="148" t="str">
        <f>IF(SP_NORTE!L220="","*",SP_NORTE!L220)</f>
        <v>*</v>
      </c>
      <c r="P218" s="147" t="str">
        <f>IF(SP_NORTE!O220="","*",SP_NORTE!O220)</f>
        <v>*</v>
      </c>
      <c r="Q218" s="147" t="str">
        <f>IF(SP_NORTE!P220="","*",SP_NORTE!P220)</f>
        <v>*</v>
      </c>
      <c r="R218" s="149" t="str">
        <f>IF(SP_NORTE!Q220="","*",CONCATENATE(SP_NORTE!Q220," ",SP_NORTE!R220))</f>
        <v>*</v>
      </c>
      <c r="S218" s="149" t="str">
        <f>IF(SP_NORTE!V220="","*",SP_NORTE!V220)</f>
        <v>*</v>
      </c>
      <c r="T218" s="149" t="str">
        <f>IF(SP_NORTE!W220="","*",SP_NORTE!W220)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IF(SP_NORTE!Y221="","*",SP_NORTE!Y221)</f>
        <v>*</v>
      </c>
      <c r="B219" s="150" t="str">
        <f>IF(SP_NORTE!X221="","*",SP_NORTE!X221)</f>
        <v>*</v>
      </c>
      <c r="C219" s="150" t="str">
        <f>IF(SP_NORTE!Z221="","*",SP_NORTE!Z221)</f>
        <v>*</v>
      </c>
      <c r="D219" s="142" t="str">
        <f>IF(SP_NORTE!S221="","*",SP_NORTE!S221)</f>
        <v>-</v>
      </c>
      <c r="E219" s="142" t="str">
        <f>IF(SP_NORTE!T221="","*",SP_NORTE!T221)</f>
        <v>-</v>
      </c>
      <c r="F219" s="149" t="str">
        <f>IF(SP_NORTE!B221="","*",SP_NORTE!B221)</f>
        <v>*</v>
      </c>
      <c r="G219" s="149" t="str">
        <f>IF(SP_NORTE!D221="","*",SP_NORTE!D221)</f>
        <v>*</v>
      </c>
      <c r="H219" s="149" t="str">
        <f>IF(SP_NORTE!F221="","*",SP_NORTE!F221)</f>
        <v>*</v>
      </c>
      <c r="I219" s="149" t="str">
        <f>IF(SP_NORTE!H221="","*",SP_NORTE!H221)</f>
        <v>*</v>
      </c>
      <c r="J219" s="149" t="str">
        <f>IF(SP_NORTE!I221="","*",SP_NORTE!I221)</f>
        <v>*</v>
      </c>
      <c r="K219" s="142" t="str">
        <f>IF(SP_NORTE!M221="","*",SP_NORTE!M221)</f>
        <v>-</v>
      </c>
      <c r="L219" s="142" t="str">
        <f>IF(SP_NORTE!N221="","*",SP_NORTE!N221)</f>
        <v>-</v>
      </c>
      <c r="M219" s="143" t="str">
        <f>IF(SP_NORTE!J221="","*",SP_NORTE!J221)</f>
        <v>*</v>
      </c>
      <c r="N219" s="148" t="str">
        <f>IF(SP_NORTE!K221="","*",SP_NORTE!K221)</f>
        <v>*</v>
      </c>
      <c r="O219" s="148" t="str">
        <f>IF(SP_NORTE!L221="","*",SP_NORTE!L221)</f>
        <v>*</v>
      </c>
      <c r="P219" s="147" t="str">
        <f>IF(SP_NORTE!O221="","*",SP_NORTE!O221)</f>
        <v>*</v>
      </c>
      <c r="Q219" s="147" t="str">
        <f>IF(SP_NORTE!P221="","*",SP_NORTE!P221)</f>
        <v>*</v>
      </c>
      <c r="R219" s="149" t="str">
        <f>IF(SP_NORTE!Q221="","*",CONCATENATE(SP_NORTE!Q221," ",SP_NORTE!R221))</f>
        <v>*</v>
      </c>
      <c r="S219" s="149" t="str">
        <f>IF(SP_NORTE!V221="","*",SP_NORTE!V221)</f>
        <v>*</v>
      </c>
      <c r="T219" s="149" t="str">
        <f>IF(SP_NORTE!W221="","*",SP_NORTE!W221)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IF(SP_NORTE!Y222="","*",SP_NORTE!Y222)</f>
        <v>*</v>
      </c>
      <c r="B220" s="150" t="str">
        <f>IF(SP_NORTE!X222="","*",SP_NORTE!X222)</f>
        <v>*</v>
      </c>
      <c r="C220" s="150" t="str">
        <f>IF(SP_NORTE!Z222="","*",SP_NORTE!Z222)</f>
        <v>*</v>
      </c>
      <c r="D220" s="142" t="str">
        <f>IF(SP_NORTE!S222="","*",SP_NORTE!S222)</f>
        <v>-</v>
      </c>
      <c r="E220" s="142" t="str">
        <f>IF(SP_NORTE!T222="","*",SP_NORTE!T222)</f>
        <v>-</v>
      </c>
      <c r="F220" s="149" t="str">
        <f>IF(SP_NORTE!B222="","*",SP_NORTE!B222)</f>
        <v>*</v>
      </c>
      <c r="G220" s="149" t="str">
        <f>IF(SP_NORTE!D222="","*",SP_NORTE!D222)</f>
        <v>*</v>
      </c>
      <c r="H220" s="149" t="str">
        <f>IF(SP_NORTE!F222="","*",SP_NORTE!F222)</f>
        <v>*</v>
      </c>
      <c r="I220" s="149" t="str">
        <f>IF(SP_NORTE!H222="","*",SP_NORTE!H222)</f>
        <v>*</v>
      </c>
      <c r="J220" s="149" t="str">
        <f>IF(SP_NORTE!I222="","*",SP_NORTE!I222)</f>
        <v>*</v>
      </c>
      <c r="K220" s="142" t="str">
        <f>IF(SP_NORTE!M222="","*",SP_NORTE!M222)</f>
        <v>-</v>
      </c>
      <c r="L220" s="142" t="str">
        <f>IF(SP_NORTE!N222="","*",SP_NORTE!N222)</f>
        <v>-</v>
      </c>
      <c r="M220" s="143" t="str">
        <f>IF(SP_NORTE!J222="","*",SP_NORTE!J222)</f>
        <v>*</v>
      </c>
      <c r="N220" s="148" t="str">
        <f>IF(SP_NORTE!K222="","*",SP_NORTE!K222)</f>
        <v>*</v>
      </c>
      <c r="O220" s="148" t="str">
        <f>IF(SP_NORTE!L222="","*",SP_NORTE!L222)</f>
        <v>*</v>
      </c>
      <c r="P220" s="147" t="str">
        <f>IF(SP_NORTE!O222="","*",SP_NORTE!O222)</f>
        <v>*</v>
      </c>
      <c r="Q220" s="147" t="str">
        <f>IF(SP_NORTE!P222="","*",SP_NORTE!P222)</f>
        <v>*</v>
      </c>
      <c r="R220" s="149" t="str">
        <f>IF(SP_NORTE!Q222="","*",CONCATENATE(SP_NORTE!Q222," ",SP_NORTE!R222))</f>
        <v>*</v>
      </c>
      <c r="S220" s="149" t="str">
        <f>IF(SP_NORTE!V222="","*",SP_NORTE!V222)</f>
        <v>*</v>
      </c>
      <c r="T220" s="149" t="str">
        <f>IF(SP_NORTE!W222="","*",SP_NORTE!W222)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IF(SP_NORTE!Y223="","*",SP_NORTE!Y223)</f>
        <v>*</v>
      </c>
      <c r="B221" s="150" t="str">
        <f>IF(SP_NORTE!X223="","*",SP_NORTE!X223)</f>
        <v>*</v>
      </c>
      <c r="C221" s="150" t="str">
        <f>IF(SP_NORTE!Z223="","*",SP_NORTE!Z223)</f>
        <v>*</v>
      </c>
      <c r="D221" s="142" t="str">
        <f>IF(SP_NORTE!S223="","*",SP_NORTE!S223)</f>
        <v>-</v>
      </c>
      <c r="E221" s="142" t="str">
        <f>IF(SP_NORTE!T223="","*",SP_NORTE!T223)</f>
        <v>-</v>
      </c>
      <c r="F221" s="149" t="str">
        <f>IF(SP_NORTE!B223="","*",SP_NORTE!B223)</f>
        <v>*</v>
      </c>
      <c r="G221" s="149" t="str">
        <f>IF(SP_NORTE!D223="","*",SP_NORTE!D223)</f>
        <v>*</v>
      </c>
      <c r="H221" s="149" t="str">
        <f>IF(SP_NORTE!F223="","*",SP_NORTE!F223)</f>
        <v>*</v>
      </c>
      <c r="I221" s="149" t="str">
        <f>IF(SP_NORTE!H223="","*",SP_NORTE!H223)</f>
        <v>*</v>
      </c>
      <c r="J221" s="149" t="str">
        <f>IF(SP_NORTE!I223="","*",SP_NORTE!I223)</f>
        <v>*</v>
      </c>
      <c r="K221" s="142" t="str">
        <f>IF(SP_NORTE!M223="","*",SP_NORTE!M223)</f>
        <v>-</v>
      </c>
      <c r="L221" s="142" t="str">
        <f>IF(SP_NORTE!N223="","*",SP_NORTE!N223)</f>
        <v>-</v>
      </c>
      <c r="M221" s="143" t="str">
        <f>IF(SP_NORTE!J223="","*",SP_NORTE!J223)</f>
        <v>*</v>
      </c>
      <c r="N221" s="148" t="str">
        <f>IF(SP_NORTE!K223="","*",SP_NORTE!K223)</f>
        <v>*</v>
      </c>
      <c r="O221" s="148" t="str">
        <f>IF(SP_NORTE!L223="","*",SP_NORTE!L223)</f>
        <v>*</v>
      </c>
      <c r="P221" s="147" t="str">
        <f>IF(SP_NORTE!O223="","*",SP_NORTE!O223)</f>
        <v>*</v>
      </c>
      <c r="Q221" s="147" t="str">
        <f>IF(SP_NORTE!P223="","*",SP_NORTE!P223)</f>
        <v>*</v>
      </c>
      <c r="R221" s="149" t="str">
        <f>IF(SP_NORTE!Q223="","*",CONCATENATE(SP_NORTE!Q223," ",SP_NORTE!R223))</f>
        <v>*</v>
      </c>
      <c r="S221" s="149" t="str">
        <f>IF(SP_NORTE!V223="","*",SP_NORTE!V223)</f>
        <v>*</v>
      </c>
      <c r="T221" s="149" t="str">
        <f>IF(SP_NORTE!W223="","*",SP_NORTE!W223)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IF(SP_NORTE!Y224="","*",SP_NORTE!Y224)</f>
        <v>*</v>
      </c>
      <c r="B222" s="150" t="str">
        <f>IF(SP_NORTE!X224="","*",SP_NORTE!X224)</f>
        <v>*</v>
      </c>
      <c r="C222" s="150" t="str">
        <f>IF(SP_NORTE!Z224="","*",SP_NORTE!Z224)</f>
        <v>*</v>
      </c>
      <c r="D222" s="142" t="str">
        <f>IF(SP_NORTE!S224="","*",SP_NORTE!S224)</f>
        <v>-</v>
      </c>
      <c r="E222" s="142" t="str">
        <f>IF(SP_NORTE!T224="","*",SP_NORTE!T224)</f>
        <v>-</v>
      </c>
      <c r="F222" s="149" t="str">
        <f>IF(SP_NORTE!B224="","*",SP_NORTE!B224)</f>
        <v>*</v>
      </c>
      <c r="G222" s="149" t="str">
        <f>IF(SP_NORTE!D224="","*",SP_NORTE!D224)</f>
        <v>*</v>
      </c>
      <c r="H222" s="149" t="str">
        <f>IF(SP_NORTE!F224="","*",SP_NORTE!F224)</f>
        <v>*</v>
      </c>
      <c r="I222" s="149" t="str">
        <f>IF(SP_NORTE!H224="","*",SP_NORTE!H224)</f>
        <v>*</v>
      </c>
      <c r="J222" s="149" t="str">
        <f>IF(SP_NORTE!I224="","*",SP_NORTE!I224)</f>
        <v>*</v>
      </c>
      <c r="K222" s="142" t="str">
        <f>IF(SP_NORTE!M224="","*",SP_NORTE!M224)</f>
        <v>-</v>
      </c>
      <c r="L222" s="142" t="str">
        <f>IF(SP_NORTE!N224="","*",SP_NORTE!N224)</f>
        <v>-</v>
      </c>
      <c r="M222" s="143" t="str">
        <f>IF(SP_NORTE!J224="","*",SP_NORTE!J224)</f>
        <v>*</v>
      </c>
      <c r="N222" s="148" t="str">
        <f>IF(SP_NORTE!K224="","*",SP_NORTE!K224)</f>
        <v>*</v>
      </c>
      <c r="O222" s="148" t="str">
        <f>IF(SP_NORTE!L224="","*",SP_NORTE!L224)</f>
        <v>*</v>
      </c>
      <c r="P222" s="147" t="str">
        <f>IF(SP_NORTE!O224="","*",SP_NORTE!O224)</f>
        <v>*</v>
      </c>
      <c r="Q222" s="147" t="str">
        <f>IF(SP_NORTE!P224="","*",SP_NORTE!P224)</f>
        <v>*</v>
      </c>
      <c r="R222" s="149" t="str">
        <f>IF(SP_NORTE!Q224="","*",CONCATENATE(SP_NORTE!Q224," ",SP_NORTE!R224))</f>
        <v>*</v>
      </c>
      <c r="S222" s="149" t="str">
        <f>IF(SP_NORTE!V224="","*",SP_NORTE!V224)</f>
        <v>*</v>
      </c>
      <c r="T222" s="149" t="str">
        <f>IF(SP_NORTE!W224="","*",SP_NORTE!W224)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IF(SP_NORTE!Y225="","*",SP_NORTE!Y225)</f>
        <v>*</v>
      </c>
      <c r="B223" s="150" t="str">
        <f>IF(SP_NORTE!X225="","*",SP_NORTE!X225)</f>
        <v>*</v>
      </c>
      <c r="C223" s="150" t="str">
        <f>IF(SP_NORTE!Z225="","*",SP_NORTE!Z225)</f>
        <v>*</v>
      </c>
      <c r="D223" s="142" t="str">
        <f>IF(SP_NORTE!S225="","*",SP_NORTE!S225)</f>
        <v>-</v>
      </c>
      <c r="E223" s="142" t="str">
        <f>IF(SP_NORTE!T225="","*",SP_NORTE!T225)</f>
        <v>-</v>
      </c>
      <c r="F223" s="149" t="str">
        <f>IF(SP_NORTE!B225="","*",SP_NORTE!B225)</f>
        <v>*</v>
      </c>
      <c r="G223" s="149" t="str">
        <f>IF(SP_NORTE!D225="","*",SP_NORTE!D225)</f>
        <v>*</v>
      </c>
      <c r="H223" s="149" t="str">
        <f>IF(SP_NORTE!F225="","*",SP_NORTE!F225)</f>
        <v>*</v>
      </c>
      <c r="I223" s="149" t="str">
        <f>IF(SP_NORTE!H225="","*",SP_NORTE!H225)</f>
        <v>*</v>
      </c>
      <c r="J223" s="149" t="str">
        <f>IF(SP_NORTE!I225="","*",SP_NORTE!I225)</f>
        <v>*</v>
      </c>
      <c r="K223" s="142" t="str">
        <f>IF(SP_NORTE!M225="","*",SP_NORTE!M225)</f>
        <v>-</v>
      </c>
      <c r="L223" s="142" t="str">
        <f>IF(SP_NORTE!N225="","*",SP_NORTE!N225)</f>
        <v>-</v>
      </c>
      <c r="M223" s="143" t="str">
        <f>IF(SP_NORTE!J225="","*",SP_NORTE!J225)</f>
        <v>*</v>
      </c>
      <c r="N223" s="148" t="str">
        <f>IF(SP_NORTE!K225="","*",SP_NORTE!K225)</f>
        <v>*</v>
      </c>
      <c r="O223" s="148" t="str">
        <f>IF(SP_NORTE!L225="","*",SP_NORTE!L225)</f>
        <v>*</v>
      </c>
      <c r="P223" s="147" t="str">
        <f>IF(SP_NORTE!O225="","*",SP_NORTE!O225)</f>
        <v>*</v>
      </c>
      <c r="Q223" s="147" t="str">
        <f>IF(SP_NORTE!P225="","*",SP_NORTE!P225)</f>
        <v>*</v>
      </c>
      <c r="R223" s="149" t="str">
        <f>IF(SP_NORTE!Q225="","*",CONCATENATE(SP_NORTE!Q225," ",SP_NORTE!R225))</f>
        <v>*</v>
      </c>
      <c r="S223" s="149" t="str">
        <f>IF(SP_NORTE!V225="","*",SP_NORTE!V225)</f>
        <v>*</v>
      </c>
      <c r="T223" s="149" t="str">
        <f>IF(SP_NORTE!W225="","*",SP_NORTE!W225)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1273</v>
      </c>
      <c r="D5" s="284"/>
      <c r="E5" s="284"/>
      <c r="F5" s="284"/>
      <c r="G5" s="284"/>
      <c r="H5" s="284"/>
      <c r="I5" s="284"/>
      <c r="J5" s="285"/>
      <c r="K5" s="286" t="s">
        <v>1274</v>
      </c>
      <c r="L5" s="287"/>
      <c r="M5" s="287"/>
      <c r="N5" s="287"/>
      <c r="O5" s="288" t="s">
        <v>1275</v>
      </c>
      <c r="P5" s="289"/>
    </row>
    <row r="6" spans="1:16" s="77" customFormat="1" ht="15" customHeight="1">
      <c r="A6" s="69" t="s">
        <v>1269</v>
      </c>
      <c r="B6" s="78" t="s">
        <v>1268</v>
      </c>
      <c r="C6" s="79" t="s">
        <v>770</v>
      </c>
      <c r="D6" s="80" t="s">
        <v>771</v>
      </c>
      <c r="E6" s="79" t="s">
        <v>1276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1277</v>
      </c>
      <c r="M6" s="83" t="s">
        <v>402</v>
      </c>
      <c r="N6" s="84" t="s">
        <v>765</v>
      </c>
      <c r="O6" s="160" t="s">
        <v>808</v>
      </c>
      <c r="P6" s="136" t="s">
        <v>1278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 t="str">
        <f>IF(SP_NORTE!B200="","*",SP_NORTE!B200)</f>
        <v>*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ZMAPAT2</v>
      </c>
      <c r="G174" s="86" t="str">
        <f>IF(SP_NORTE!M200="","*",SP_NORTE!M200)</f>
        <v>ZMA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ZMAPAT2</v>
      </c>
      <c r="L174" s="86" t="str">
        <f>IF(SP_NORTE!AM200="","*",SP_NORTE!AM200)</f>
        <v>ZMA</v>
      </c>
      <c r="M174" s="86">
        <f>IF(SP_NORTE!AP200="","*",SP_NORTE!AP200)</f>
        <v>42</v>
      </c>
      <c r="N174" s="86" t="str">
        <f>IF(SP_NORTE!AM200="","*",SP_NORTE!AM200)</f>
        <v>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1279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1280</v>
      </c>
      <c r="C4" s="164" t="s">
        <v>1281</v>
      </c>
      <c r="D4" s="164" t="s">
        <v>1282</v>
      </c>
      <c r="E4" s="164" t="s">
        <v>1283</v>
      </c>
      <c r="F4" s="164" t="s">
        <v>4</v>
      </c>
      <c r="G4" s="164" t="s">
        <v>1284</v>
      </c>
    </row>
    <row r="5" spans="2:7">
      <c r="B5" s="165" t="s">
        <v>1285</v>
      </c>
      <c r="C5" s="165">
        <v>257068</v>
      </c>
      <c r="D5" s="165" t="s">
        <v>1286</v>
      </c>
      <c r="E5" s="165" t="s">
        <v>1287</v>
      </c>
      <c r="F5" s="165" t="s">
        <v>1287</v>
      </c>
      <c r="G5" s="166">
        <v>46296</v>
      </c>
    </row>
    <row r="6" spans="2:7">
      <c r="B6" s="165" t="s">
        <v>1288</v>
      </c>
      <c r="C6" s="165" t="s">
        <v>384</v>
      </c>
      <c r="D6" s="165" t="s">
        <v>384</v>
      </c>
      <c r="E6" s="165" t="s">
        <v>384</v>
      </c>
      <c r="F6" s="165" t="s">
        <v>1289</v>
      </c>
      <c r="G6" s="166" t="s">
        <v>384</v>
      </c>
    </row>
    <row r="7" spans="2:7">
      <c r="B7" s="165" t="s">
        <v>1290</v>
      </c>
      <c r="C7" s="165">
        <v>257472</v>
      </c>
      <c r="D7" s="165" t="s">
        <v>1291</v>
      </c>
      <c r="E7" s="165" t="s">
        <v>1292</v>
      </c>
      <c r="F7" s="165" t="s">
        <v>1292</v>
      </c>
      <c r="G7" s="166">
        <v>45992</v>
      </c>
    </row>
    <row r="8" spans="2:7">
      <c r="B8" s="165" t="s">
        <v>1293</v>
      </c>
      <c r="C8" s="165">
        <v>260307</v>
      </c>
      <c r="D8" s="165" t="s">
        <v>1294</v>
      </c>
      <c r="E8" s="165" t="s">
        <v>1295</v>
      </c>
      <c r="F8" s="165" t="s">
        <v>1292</v>
      </c>
      <c r="G8" s="166">
        <v>46082</v>
      </c>
    </row>
    <row r="9" spans="2:7">
      <c r="B9" s="165" t="s">
        <v>1296</v>
      </c>
      <c r="C9" s="165">
        <v>333033</v>
      </c>
      <c r="D9" s="165" t="s">
        <v>1297</v>
      </c>
      <c r="E9" s="165" t="s">
        <v>1289</v>
      </c>
      <c r="F9" s="165" t="s">
        <v>1298</v>
      </c>
      <c r="G9" s="165" t="s">
        <v>384</v>
      </c>
    </row>
    <row r="10" spans="2:7">
      <c r="B10" s="165" t="s">
        <v>1299</v>
      </c>
      <c r="C10" s="165">
        <v>263576</v>
      </c>
      <c r="D10" s="165"/>
      <c r="E10" s="165" t="s">
        <v>1289</v>
      </c>
      <c r="F10" s="165" t="s">
        <v>1298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2" t="s">
        <v>1300</v>
      </c>
      <c r="D1" s="292"/>
      <c r="E1" s="292"/>
      <c r="F1" s="292"/>
      <c r="G1" s="292"/>
      <c r="H1" s="292"/>
    </row>
    <row r="2" spans="3:8" ht="15" customHeight="1">
      <c r="C2" s="292"/>
      <c r="D2" s="292"/>
      <c r="E2" s="292"/>
      <c r="F2" s="292"/>
      <c r="G2" s="292"/>
      <c r="H2" s="292"/>
    </row>
    <row r="3" spans="3:8" ht="15" customHeight="1">
      <c r="C3" s="167" t="s">
        <v>477</v>
      </c>
      <c r="D3" s="167" t="s">
        <v>1301</v>
      </c>
      <c r="E3" s="167" t="s">
        <v>1302</v>
      </c>
      <c r="F3" s="167" t="s">
        <v>1303</v>
      </c>
      <c r="G3" s="167" t="s">
        <v>1304</v>
      </c>
      <c r="H3" s="167" t="s">
        <v>1305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1306</v>
      </c>
      <c r="C3" s="205" t="s">
        <v>1307</v>
      </c>
      <c r="D3" s="205" t="s">
        <v>1308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1309</v>
      </c>
      <c r="C1" s="25" t="s">
        <v>831</v>
      </c>
      <c r="E1" s="25" t="s">
        <v>1272</v>
      </c>
      <c r="G1" s="25" t="s">
        <v>1310</v>
      </c>
      <c r="H1" s="27"/>
      <c r="I1" s="25" t="s">
        <v>1311</v>
      </c>
      <c r="J1" s="27"/>
      <c r="K1" s="25" t="s">
        <v>1312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1320</v>
      </c>
      <c r="D13" s="4" t="s">
        <v>964</v>
      </c>
      <c r="E13" s="4" t="s">
        <v>1321</v>
      </c>
      <c r="F13" s="4" t="s">
        <v>1322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1323</v>
      </c>
      <c r="N13" s="4" t="s">
        <v>1324</v>
      </c>
      <c r="O13" s="4" t="s">
        <v>1325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1326</v>
      </c>
      <c r="U13" s="4" t="s">
        <v>1327</v>
      </c>
      <c r="V13" s="32" t="s">
        <v>1328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1329</v>
      </c>
      <c r="C14" s="34" t="s">
        <v>1330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1331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1327</v>
      </c>
      <c r="V14" s="35" t="s">
        <v>1328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1332</v>
      </c>
      <c r="B15" s="34" t="s">
        <v>1029</v>
      </c>
      <c r="C15" s="34" t="str">
        <f>""</f>
        <v/>
      </c>
      <c r="D15" s="34"/>
      <c r="E15" s="34"/>
      <c r="F15" s="34"/>
      <c r="G15" s="34" t="s">
        <v>1333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1270</v>
      </c>
      <c r="T15" s="34" t="s">
        <v>1270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1334</v>
      </c>
      <c r="L16" s="34"/>
      <c r="M16" s="34"/>
      <c r="N16" s="34"/>
      <c r="O16" s="34"/>
      <c r="P16" s="34"/>
      <c r="Q16" s="34"/>
      <c r="R16" s="34" t="s">
        <v>1335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1336</v>
      </c>
      <c r="B28" s="30" t="s">
        <v>1337</v>
      </c>
      <c r="C28" s="30" t="s">
        <v>1338</v>
      </c>
      <c r="D28" s="30" t="s">
        <v>1339</v>
      </c>
      <c r="E28" s="30" t="s">
        <v>1340</v>
      </c>
      <c r="F28" s="30" t="s">
        <v>1341</v>
      </c>
      <c r="G28" s="30" t="s">
        <v>1342</v>
      </c>
      <c r="H28" s="30" t="s">
        <v>1343</v>
      </c>
      <c r="I28" s="30" t="s">
        <v>1344</v>
      </c>
      <c r="J28" s="30" t="s">
        <v>1345</v>
      </c>
      <c r="K28" s="30" t="s">
        <v>1346</v>
      </c>
      <c r="L28" s="30" t="s">
        <v>1347</v>
      </c>
      <c r="M28" s="30" t="s">
        <v>1348</v>
      </c>
      <c r="N28" s="30" t="s">
        <v>1349</v>
      </c>
      <c r="O28" s="30" t="s">
        <v>1350</v>
      </c>
      <c r="P28" s="30" t="s">
        <v>1351</v>
      </c>
      <c r="Q28" s="30" t="s">
        <v>1352</v>
      </c>
      <c r="R28" s="30" t="s">
        <v>1353</v>
      </c>
      <c r="S28" s="30" t="s">
        <v>1354</v>
      </c>
      <c r="T28" s="30" t="s">
        <v>1355</v>
      </c>
      <c r="U28" s="30" t="s">
        <v>1356</v>
      </c>
      <c r="V28" s="30" t="s">
        <v>1357</v>
      </c>
      <c r="W28" s="30" t="s">
        <v>1358</v>
      </c>
      <c r="X28" s="30" t="s">
        <v>1359</v>
      </c>
      <c r="Y28" s="30" t="s">
        <v>1360</v>
      </c>
      <c r="Z28" s="30" t="s">
        <v>1361</v>
      </c>
      <c r="AA28" s="30" t="s">
        <v>1362</v>
      </c>
      <c r="AB28" s="30" t="s">
        <v>1363</v>
      </c>
      <c r="AC28" s="30" t="s">
        <v>1364</v>
      </c>
      <c r="AD28" s="30" t="s">
        <v>1365</v>
      </c>
      <c r="AE28" s="30" t="s">
        <v>1366</v>
      </c>
      <c r="AF28" s="30" t="s">
        <v>1367</v>
      </c>
      <c r="AG28" s="30" t="s">
        <v>1368</v>
      </c>
      <c r="AH28" s="30" t="s">
        <v>1369</v>
      </c>
      <c r="AI28" s="30" t="s">
        <v>1370</v>
      </c>
      <c r="AJ28" s="30" t="s">
        <v>1371</v>
      </c>
      <c r="AK28" s="30" t="s">
        <v>1372</v>
      </c>
      <c r="AL28" s="30" t="s">
        <v>1373</v>
      </c>
      <c r="AM28" s="30" t="s">
        <v>1374</v>
      </c>
      <c r="AN28" s="36" t="s">
        <v>1375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1376</v>
      </c>
      <c r="C29" s="34" t="s">
        <v>1377</v>
      </c>
      <c r="D29" s="34" t="s">
        <v>1007</v>
      </c>
      <c r="E29" s="34" t="s">
        <v>1029</v>
      </c>
      <c r="F29" s="34" t="s">
        <v>1378</v>
      </c>
      <c r="G29" s="34" t="s">
        <v>966</v>
      </c>
      <c r="H29" s="34" t="s">
        <v>1379</v>
      </c>
      <c r="I29" s="34" t="s">
        <v>880</v>
      </c>
      <c r="J29" s="34" t="s">
        <v>1008</v>
      </c>
      <c r="K29" s="34" t="s">
        <v>1008</v>
      </c>
      <c r="L29" s="34" t="s">
        <v>1380</v>
      </c>
      <c r="M29" s="34" t="s">
        <v>931</v>
      </c>
      <c r="N29" s="34" t="s">
        <v>1381</v>
      </c>
      <c r="O29" s="34" t="s">
        <v>1382</v>
      </c>
      <c r="P29" s="34" t="s">
        <v>1383</v>
      </c>
      <c r="Q29" s="34" t="s">
        <v>1384</v>
      </c>
      <c r="R29" s="34" t="s">
        <v>1385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1387</v>
      </c>
      <c r="AE29" s="34" t="s">
        <v>996</v>
      </c>
      <c r="AF29" s="34" t="s">
        <v>1068</v>
      </c>
      <c r="AG29" s="34" t="s">
        <v>1335</v>
      </c>
      <c r="AH29" s="34" t="s">
        <v>1388</v>
      </c>
      <c r="AI29" s="34" t="s">
        <v>1389</v>
      </c>
      <c r="AJ29" s="34" t="s">
        <v>1008</v>
      </c>
      <c r="AK29" s="34" t="s">
        <v>1389</v>
      </c>
      <c r="AL29" s="34" t="s">
        <v>1008</v>
      </c>
      <c r="AM29" s="34" t="s">
        <v>1327</v>
      </c>
      <c r="AN29" s="35" t="s">
        <v>1328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1333</v>
      </c>
      <c r="E30" s="34"/>
      <c r="F30" s="34" t="s">
        <v>1390</v>
      </c>
      <c r="G30" s="34" t="s">
        <v>1391</v>
      </c>
      <c r="H30" s="34" t="s">
        <v>1392</v>
      </c>
      <c r="I30" s="34" t="s">
        <v>1393</v>
      </c>
      <c r="J30" s="34"/>
      <c r="K30" s="34"/>
      <c r="L30" s="34" t="s">
        <v>1394</v>
      </c>
      <c r="M30" s="34" t="s">
        <v>874</v>
      </c>
      <c r="N30" s="34" t="s">
        <v>880</v>
      </c>
      <c r="O30" s="34" t="s">
        <v>946</v>
      </c>
      <c r="P30" s="34" t="s">
        <v>1395</v>
      </c>
      <c r="Q30" s="34" t="s">
        <v>856</v>
      </c>
      <c r="R30" s="34"/>
      <c r="S30" s="34" t="s">
        <v>1384</v>
      </c>
      <c r="T30" s="34" t="s">
        <v>1396</v>
      </c>
      <c r="U30" s="34" t="s">
        <v>880</v>
      </c>
      <c r="V30" s="34" t="s">
        <v>1396</v>
      </c>
      <c r="W30" s="34" t="s">
        <v>880</v>
      </c>
      <c r="X30" s="34" t="s">
        <v>1396</v>
      </c>
      <c r="Y30" s="34" t="s">
        <v>880</v>
      </c>
      <c r="Z30" s="34" t="s">
        <v>1396</v>
      </c>
      <c r="AA30" s="34" t="s">
        <v>880</v>
      </c>
      <c r="AB30" s="34"/>
      <c r="AC30" s="34"/>
      <c r="AD30" s="34"/>
      <c r="AE30" s="34" t="s">
        <v>1397</v>
      </c>
      <c r="AF30" s="34"/>
      <c r="AG30" s="34"/>
      <c r="AH30" s="34"/>
      <c r="AI30" s="34" t="s">
        <v>1195</v>
      </c>
      <c r="AJ30" s="34" t="s">
        <v>1398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1399</v>
      </c>
      <c r="E31" s="34"/>
      <c r="F31" s="34"/>
      <c r="G31" s="34"/>
      <c r="H31" s="34"/>
      <c r="I31" s="34"/>
      <c r="J31" s="34"/>
      <c r="K31" s="34"/>
      <c r="L31" s="34" t="s">
        <v>1400</v>
      </c>
      <c r="M31" s="34" t="s">
        <v>1401</v>
      </c>
      <c r="N31" s="34" t="s">
        <v>923</v>
      </c>
      <c r="O31" s="34" t="s">
        <v>1402</v>
      </c>
      <c r="P31" s="34" t="s">
        <v>912</v>
      </c>
      <c r="Q31" s="34" t="s">
        <v>1403</v>
      </c>
      <c r="R31" s="34"/>
      <c r="S31" s="34" t="s">
        <v>856</v>
      </c>
      <c r="T31" s="34"/>
      <c r="U31" s="34" t="s">
        <v>1404</v>
      </c>
      <c r="V31" s="34"/>
      <c r="W31" s="34" t="s">
        <v>1404</v>
      </c>
      <c r="X31" s="34"/>
      <c r="Y31" s="34" t="s">
        <v>1404</v>
      </c>
      <c r="Z31" s="34"/>
      <c r="AA31" s="34" t="s">
        <v>1404</v>
      </c>
      <c r="AB31" s="34"/>
      <c r="AC31" s="34"/>
      <c r="AD31" s="34"/>
      <c r="AE31" s="34" t="s">
        <v>1405</v>
      </c>
      <c r="AF31" s="34"/>
      <c r="AG31" s="34"/>
      <c r="AH31" s="34"/>
      <c r="AI31" s="34" t="s">
        <v>1406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1408</v>
      </c>
      <c r="R32" s="34"/>
      <c r="S32" s="34" t="s">
        <v>1403</v>
      </c>
      <c r="T32" s="34"/>
      <c r="U32" s="34" t="s">
        <v>1409</v>
      </c>
      <c r="V32" s="34"/>
      <c r="W32" s="34" t="s">
        <v>1409</v>
      </c>
      <c r="X32" s="34"/>
      <c r="Y32" s="34" t="s">
        <v>1409</v>
      </c>
      <c r="Z32" s="34"/>
      <c r="AA32" s="34" t="s">
        <v>1409</v>
      </c>
      <c r="AB32" s="34"/>
      <c r="AC32" s="34"/>
      <c r="AD32" s="34"/>
      <c r="AE32" s="34"/>
      <c r="AF32" s="34"/>
      <c r="AG32" s="34"/>
      <c r="AH32" s="34"/>
      <c r="AI32" s="34" t="s">
        <v>1400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1410</v>
      </c>
      <c r="E33" s="34"/>
      <c r="F33" s="34"/>
      <c r="G33" s="34"/>
      <c r="H33" s="34"/>
      <c r="I33" s="34"/>
      <c r="J33" s="34"/>
      <c r="K33" s="34"/>
      <c r="L33" s="34" t="s">
        <v>1411</v>
      </c>
      <c r="M33" s="34"/>
      <c r="N33" s="34"/>
      <c r="O33" s="34"/>
      <c r="P33" s="34"/>
      <c r="Q33" s="34" t="s">
        <v>925</v>
      </c>
      <c r="R33" s="34"/>
      <c r="S33" s="34" t="s">
        <v>1408</v>
      </c>
      <c r="T33" s="34"/>
      <c r="U33" s="34" t="s">
        <v>1412</v>
      </c>
      <c r="V33" s="34"/>
      <c r="W33" s="34" t="s">
        <v>1412</v>
      </c>
      <c r="X33" s="34"/>
      <c r="Y33" s="34" t="s">
        <v>1412</v>
      </c>
      <c r="Z33" s="34"/>
      <c r="AA33" s="34" t="s">
        <v>1412</v>
      </c>
      <c r="AB33" s="34"/>
      <c r="AC33" s="34"/>
      <c r="AD33" s="34"/>
      <c r="AE33" s="34"/>
      <c r="AF33" s="34"/>
      <c r="AG33" s="34"/>
      <c r="AH33" s="34"/>
      <c r="AI33" s="34" t="s">
        <v>1411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1413</v>
      </c>
      <c r="M34" s="34"/>
      <c r="N34" s="34"/>
      <c r="O34" s="34"/>
      <c r="P34" s="34"/>
      <c r="Q34" s="34" t="s">
        <v>1414</v>
      </c>
      <c r="R34" s="34"/>
      <c r="S34" s="34" t="s">
        <v>925</v>
      </c>
      <c r="T34" s="34"/>
      <c r="U34" s="34" t="s">
        <v>1415</v>
      </c>
      <c r="V34" s="34"/>
      <c r="W34" s="34" t="s">
        <v>1415</v>
      </c>
      <c r="X34" s="34"/>
      <c r="Y34" s="34" t="s">
        <v>1415</v>
      </c>
      <c r="Z34" s="34"/>
      <c r="AA34" s="34" t="s">
        <v>1415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1416</v>
      </c>
      <c r="M35" s="34"/>
      <c r="N35" s="34"/>
      <c r="O35" s="34"/>
      <c r="P35" s="34"/>
      <c r="Q35" s="34" t="s">
        <v>1417</v>
      </c>
      <c r="R35" s="34"/>
      <c r="S35" s="34" t="s">
        <v>1414</v>
      </c>
      <c r="T35" s="34"/>
      <c r="U35" s="34" t="s">
        <v>1418</v>
      </c>
      <c r="V35" s="34"/>
      <c r="W35" s="34" t="s">
        <v>1418</v>
      </c>
      <c r="X35" s="34"/>
      <c r="Y35" s="34" t="s">
        <v>1418</v>
      </c>
      <c r="Z35" s="34"/>
      <c r="AA35" s="34" t="s">
        <v>1418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1417</v>
      </c>
      <c r="T36" s="34"/>
      <c r="U36" s="34" t="s">
        <v>1419</v>
      </c>
      <c r="V36" s="34"/>
      <c r="W36" s="34" t="s">
        <v>1419</v>
      </c>
      <c r="X36" s="34"/>
      <c r="Y36" s="34" t="s">
        <v>1419</v>
      </c>
      <c r="Z36" s="34"/>
      <c r="AA36" s="34" t="s">
        <v>1419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1420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1421</v>
      </c>
      <c r="R38" s="34"/>
      <c r="S38" s="34" t="s">
        <v>1420</v>
      </c>
      <c r="T38" s="34"/>
      <c r="U38" s="34" t="s">
        <v>1422</v>
      </c>
      <c r="V38" s="34"/>
      <c r="W38" s="34" t="s">
        <v>1422</v>
      </c>
      <c r="X38" s="34"/>
      <c r="Y38" s="34" t="s">
        <v>1422</v>
      </c>
      <c r="Z38" s="34"/>
      <c r="AA38" s="34" t="s">
        <v>1422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1423</v>
      </c>
      <c r="R39" s="37"/>
      <c r="S39" s="37" t="s">
        <v>1421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2026-03-11T18:27:18Z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