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31" documentId="120_S{118792C3-22EF-5104-A093-F22BFE3913F3}" xr6:coauthVersionLast="47" xr6:coauthVersionMax="47" xr10:uidLastSave="{EB3D0A15-84F9-4D9F-9348-19A3885FADA6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<sst xmlns="http://schemas.openxmlformats.org/spreadsheetml/2006/main" count="5074" uniqueCount="1381">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</sst>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F151" activePane="topRight" state="frozen"/>
      <selection pane="topRight" activeCell="D161" sqref="B151:D1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1322</v>
      </c>
      <c r="M162" s="127" t="s">
        <v>1323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1324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102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ZCZ-ZZF</v>
      </c>
      <c r="AM164" s="105" t="str">
        <f>IF(BS_CONTROLE[[#This Row],[SB]]=0, "-", BS_CONTROLE[[#This Row],[SB]])</f>
        <v>101ZZF</v>
      </c>
      <c r="AN164" s="105">
        <f>IF(BS_CONTROLE[[#This Row],[SUB]]=0, "-", BS_CONTROLE[[#This Row],[SUB]])</f>
        <v>73</v>
      </c>
      <c r="AO164" s="105">
        <f>BS_CONTROLE[[#This Row],[KM - Inicio]]</f>
        <v>102</v>
      </c>
      <c r="AP164" s="105">
        <f>BS_CONTROLE[[#This Row],[KM - Inicio]]</f>
        <v>102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1325</v>
      </c>
      <c r="I167" s="105">
        <v>73</v>
      </c>
      <c r="J167" s="105">
        <v>42</v>
      </c>
      <c r="K167" s="105" t="s">
        <v>624</v>
      </c>
      <c r="L167" s="127" t="s">
        <v>1326</v>
      </c>
      <c r="M167" s="127" t="s">
        <v>1327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1328</v>
      </c>
      <c r="W167" s="104" t="s">
        <v>452</v>
      </c>
      <c r="X167" s="129" t="s">
        <v>455</v>
      </c>
      <c r="Y167" s="104"/>
      <c r="Z167" s="105" t="s">
        <v>1329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 hidden="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5">
    <cfRule type="expression" dxfId="186" priority="54415">
      <formula>#REF!=1</formula>
    </cfRule>
  </conditionalFormatting>
  <conditionalFormatting sqref="T6:T1035 BD6:BD1035 AX6:AX1035">
    <cfRule type="cellIs" dxfId="185" priority="54399" operator="equal">
      <formula>"ERRO"</formula>
    </cfRule>
  </conditionalFormatting>
  <conditionalFormatting sqref="BP6:BP1035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5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5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5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1332</v>
      </c>
      <c r="C4" s="161" t="s">
        <v>1333</v>
      </c>
      <c r="D4" s="161" t="s">
        <v>1334</v>
      </c>
      <c r="E4" s="161" t="s">
        <v>1335</v>
      </c>
      <c r="F4" s="161" t="s">
        <v>4</v>
      </c>
      <c r="G4" s="161" t="s">
        <v>1336</v>
      </c>
    </row>
    <row r="5" spans="2:7">
      <c r="B5" s="162" t="s">
        <v>1337</v>
      </c>
      <c r="C5" s="162">
        <v>257068</v>
      </c>
      <c r="D5" s="162" t="s">
        <v>1338</v>
      </c>
      <c r="E5" s="162" t="s">
        <v>1339</v>
      </c>
      <c r="F5" s="162" t="s">
        <v>1339</v>
      </c>
      <c r="G5" s="163">
        <v>46296</v>
      </c>
    </row>
    <row r="6" spans="2:7">
      <c r="B6" s="162" t="s">
        <v>1340</v>
      </c>
      <c r="C6" s="162" t="s">
        <v>624</v>
      </c>
      <c r="D6" s="162" t="s">
        <v>624</v>
      </c>
      <c r="E6" s="162" t="s">
        <v>624</v>
      </c>
      <c r="F6" s="162" t="s">
        <v>1341</v>
      </c>
      <c r="G6" s="163" t="s">
        <v>624</v>
      </c>
    </row>
    <row r="7" spans="2:7">
      <c r="B7" s="162" t="s">
        <v>1342</v>
      </c>
      <c r="C7" s="162">
        <v>257472</v>
      </c>
      <c r="D7" s="162" t="s">
        <v>1343</v>
      </c>
      <c r="E7" s="162" t="s">
        <v>1344</v>
      </c>
      <c r="F7" s="162" t="s">
        <v>1344</v>
      </c>
      <c r="G7" s="163">
        <v>45992</v>
      </c>
    </row>
    <row r="8" spans="2:7">
      <c r="B8" s="162" t="s">
        <v>1345</v>
      </c>
      <c r="C8" s="162">
        <v>260307</v>
      </c>
      <c r="D8" s="162" t="s">
        <v>1346</v>
      </c>
      <c r="E8" s="162" t="s">
        <v>1347</v>
      </c>
      <c r="F8" s="162" t="s">
        <v>1344</v>
      </c>
      <c r="G8" s="163">
        <v>46082</v>
      </c>
    </row>
    <row r="9" spans="2:7">
      <c r="B9" s="162" t="s">
        <v>1348</v>
      </c>
      <c r="C9" s="162">
        <v>333033</v>
      </c>
      <c r="D9" s="162" t="s">
        <v>1349</v>
      </c>
      <c r="E9" s="162" t="s">
        <v>1341</v>
      </c>
      <c r="F9" s="162" t="s">
        <v>1350</v>
      </c>
      <c r="G9" s="162" t="s">
        <v>624</v>
      </c>
    </row>
    <row r="10" spans="2:7">
      <c r="B10" s="162" t="s">
        <v>1351</v>
      </c>
      <c r="C10" s="162">
        <v>263576</v>
      </c>
      <c r="D10" s="162" t="s">
        <v>1352</v>
      </c>
      <c r="E10" s="162" t="s">
        <v>1341</v>
      </c>
      <c r="F10" s="162" t="s">
        <v>1350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1354</v>
      </c>
      <c r="E3" s="200" t="s">
        <v>1355</v>
      </c>
      <c r="F3" s="200" t="s">
        <v>1356</v>
      </c>
      <c r="G3" s="200" t="s">
        <v>1357</v>
      </c>
      <c r="H3" s="200" t="s">
        <v>1358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997</v>
      </c>
      <c r="D2" s="76" t="s">
        <v>999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ZCZ-ZZF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1370</v>
      </c>
      <c r="V1" s="250"/>
      <c r="W1" s="250"/>
    </row>
    <row r="2" spans="1:23" ht="15" customHeight="1">
      <c r="A2" s="87" t="s">
        <v>1371</v>
      </c>
      <c r="B2" s="87" t="s">
        <v>1372</v>
      </c>
      <c r="C2" s="87" t="s">
        <v>442</v>
      </c>
      <c r="D2" s="88" t="s">
        <v>1011</v>
      </c>
      <c r="E2" s="88" t="s">
        <v>4</v>
      </c>
      <c r="F2" s="88" t="s">
        <v>1373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1374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ZCZ-ZZF</v>
      </c>
      <c r="L161" s="138" t="str">
        <f>IF(SP_NORTE!M164="","*",SP_NORTE!M164)</f>
        <v>101ZZF</v>
      </c>
      <c r="M161" s="139">
        <f>IF(SP_NORTE!I164="","*",SP_NORTE!I164)</f>
        <v>73</v>
      </c>
      <c r="N161" s="144">
        <f>IF(SP_NORTE!J164="","*",SP_NORTE!J164)</f>
        <v>102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1375</v>
      </c>
      <c r="D5" s="252"/>
      <c r="E5" s="252"/>
      <c r="F5" s="252"/>
      <c r="G5" s="252"/>
      <c r="H5" s="252"/>
      <c r="I5" s="252"/>
      <c r="J5" s="253"/>
      <c r="K5" s="254" t="s">
        <v>1376</v>
      </c>
      <c r="L5" s="255"/>
      <c r="M5" s="255"/>
      <c r="N5" s="255"/>
      <c r="O5" s="256" t="s">
        <v>1377</v>
      </c>
      <c r="P5" s="257"/>
    </row>
    <row r="6" spans="1:16" s="74" customFormat="1" ht="15" customHeight="1">
      <c r="A6" s="66" t="s">
        <v>1373</v>
      </c>
      <c r="B6" s="75" t="s">
        <v>1372</v>
      </c>
      <c r="C6" s="76" t="s">
        <v>1011</v>
      </c>
      <c r="D6" s="77" t="s">
        <v>1012</v>
      </c>
      <c r="E6" s="76" t="s">
        <v>1378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1379</v>
      </c>
      <c r="M6" s="80" t="s">
        <v>642</v>
      </c>
      <c r="N6" s="81" t="s">
        <v>1006</v>
      </c>
      <c r="O6" s="158" t="s">
        <v>1049</v>
      </c>
      <c r="P6" s="132" t="s">
        <v>1380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ZCZ-ZZF</v>
      </c>
      <c r="H131" s="116">
        <f>IF(SP_NORTE!J164="","*",SP_NORTE!J164)</f>
        <v>102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ZCZ-ZZF</v>
      </c>
      <c r="M131" s="83">
        <f>IF(SP_NORTE!AO164="","*",SP_NORTE!AO164)</f>
        <v>102</v>
      </c>
      <c r="N131" s="83" t="str">
        <f>IF(SP_NORTE!AL164="","*",SP_NORTE!AL164)</f>
        <v>ZCZ-ZZF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2026-02-12T01:14:36Z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