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84" documentId="8_{B6337239-1A00-434D-AAD0-422EA1FEB5AE}" xr6:coauthVersionLast="47" xr6:coauthVersionMax="47" xr10:uidLastSave="{37EECE62-4D90-404E-85CD-F582526CFA2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<sst xmlns="http://schemas.openxmlformats.org/spreadsheetml/2006/main" count="5466" uniqueCount="1550">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</sst>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O102" activePane="topRight" state="frozen"/>
      <selection pane="topRight" activeCell="D119" sqref="D1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</v>
      </c>
      <c r="B114" s="133"/>
      <c r="C114" s="7" t="str">
        <f>IF(BS_CONTROLE[[#This Row],[DATA]]="","",WEEKNUM(BS_CONTROLE[[#This Row],[DATA]]))</f>
        <v/>
      </c>
      <c r="D114" s="45" t="s">
        <v>217</v>
      </c>
      <c r="E114" s="185">
        <v>131</v>
      </c>
      <c r="F114" s="134"/>
      <c r="G114" s="8" t="e">
        <f>IF(D114="","*",VLOOKUP(F114,BS_ATIVIDADE[#All],3,FALSE))</f>
        <v>#N/A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e">
        <f>IF(D114="","*",VLOOKUP(AI114,BS_ATIVIDADE[#Data],3,FALSE))</f>
        <v>#N/A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>W70</v>
      </c>
      <c r="B115" s="133"/>
      <c r="C115" s="7" t="str">
        <f>IF(BS_CONTROLE[[#This Row],[DATA]]="","",WEEKNUM(BS_CONTROLE[[#This Row],[DATA]]))</f>
        <v/>
      </c>
      <c r="D115" s="45" t="s">
        <v>249</v>
      </c>
      <c r="E115" s="185">
        <v>132</v>
      </c>
      <c r="F115" s="134"/>
      <c r="G115" s="8" t="e">
        <f>IF(D115="","*",VLOOKUP(F115,BS_ATIVIDADE[#All],3,FALSE))</f>
        <v>#N/A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e">
        <f>IF(D115="","*",VLOOKUP(AI115,BS_ATIVIDADE[#Data],3,FALSE))</f>
        <v>#N/A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</v>
      </c>
      <c r="B117" s="133"/>
      <c r="C117" s="7" t="str">
        <f>IF(BS_CONTROLE[[#This Row],[DATA]]="","",WEEKNUM(BS_CONTROLE[[#This Row],[DATA]]))</f>
        <v/>
      </c>
      <c r="D117" s="45" t="s">
        <v>361</v>
      </c>
      <c r="E117" s="185">
        <v>134</v>
      </c>
      <c r="F117" s="134"/>
      <c r="G117" s="8" t="e">
        <f>IF(D117="","*",VLOOKUP(F117,BS_ATIVIDADE[#All],3,FALSE))</f>
        <v>#N/A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e">
        <f>IF(D117="","*",VLOOKUP(AI117,BS_ATIVIDADE[#Data],3,FALSE))</f>
        <v>#N/A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</v>
      </c>
      <c r="B119" s="133"/>
      <c r="C119" s="7" t="str">
        <f>IF(BS_CONTROLE[[#This Row],[DATA]]="","",WEEKNUM(BS_CONTROLE[[#This Row],[DATA]]))</f>
        <v/>
      </c>
      <c r="D119" s="45" t="s">
        <v>278</v>
      </c>
      <c r="E119" s="185">
        <v>136</v>
      </c>
      <c r="F119" s="134"/>
      <c r="G119" s="8" t="e">
        <f>IF(D119="","*",VLOOKUP(F119,BS_ATIVIDADE[#All],3,FALSE))</f>
        <v>#N/A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e">
        <f>IF(D119="","*",VLOOKUP(AI119,BS_ATIVIDADE[#Data],3,FALSE))</f>
        <v>#N/A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1497</v>
      </c>
      <c r="E3" s="186" t="s">
        <v>1498</v>
      </c>
      <c r="F3" s="186" t="s">
        <v>1499</v>
      </c>
      <c r="G3" s="186" t="s">
        <v>1500</v>
      </c>
      <c r="H3" s="186" t="s">
        <v>1501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1503</v>
      </c>
      <c r="D12" s="187">
        <v>9049</v>
      </c>
      <c r="E12" s="188">
        <v>46044</v>
      </c>
      <c r="F12" s="190" t="s">
        <v>1504</v>
      </c>
      <c r="G12" s="187" t="s">
        <v>1505</v>
      </c>
      <c r="H12" s="187"/>
    </row>
    <row r="13" spans="3:8">
      <c r="C13" s="187" t="s">
        <v>1503</v>
      </c>
      <c r="D13" s="187">
        <v>9044</v>
      </c>
      <c r="E13" s="188">
        <v>46044</v>
      </c>
      <c r="F13" s="190" t="s">
        <v>1506</v>
      </c>
      <c r="G13" s="187" t="s">
        <v>1507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1508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1508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1509</v>
      </c>
      <c r="C2" s="83" t="s">
        <v>1196</v>
      </c>
      <c r="D2" s="83" t="s">
        <v>1198</v>
      </c>
      <c r="E2" s="83" t="s">
        <v>1510</v>
      </c>
      <c r="F2" s="83" t="s">
        <v>1511</v>
      </c>
      <c r="G2" s="83" t="s">
        <v>1512</v>
      </c>
      <c r="H2" s="83" t="s">
        <v>1513</v>
      </c>
      <c r="I2" s="83" t="s">
        <v>1514</v>
      </c>
      <c r="J2" s="83" t="s">
        <v>1515</v>
      </c>
      <c r="K2" s="109" t="s">
        <v>1516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V86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W70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FERNANDO (TF-19)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BRUNO (TF-525)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1517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1518</v>
      </c>
      <c r="B3" s="91" t="s">
        <v>1519</v>
      </c>
      <c r="C3" s="91" t="s">
        <v>7</v>
      </c>
      <c r="D3" s="92" t="s">
        <v>1211</v>
      </c>
      <c r="E3" s="92" t="s">
        <v>366</v>
      </c>
      <c r="F3" s="92" t="s">
        <v>1520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1521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V86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W70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FERNANDO (TF-19)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BRUNO (TF-525)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1523</v>
      </c>
      <c r="C4" s="191" t="s">
        <v>1524</v>
      </c>
      <c r="D4" s="191" t="s">
        <v>1525</v>
      </c>
      <c r="E4" s="191" t="s">
        <v>1526</v>
      </c>
      <c r="F4" s="191" t="s">
        <v>366</v>
      </c>
      <c r="G4" s="191" t="s">
        <v>1527</v>
      </c>
    </row>
    <row r="5" spans="2:7">
      <c r="B5" s="192" t="s">
        <v>1528</v>
      </c>
      <c r="C5" s="192">
        <v>309525</v>
      </c>
      <c r="D5" s="192" t="s">
        <v>1529</v>
      </c>
      <c r="E5" s="192" t="s">
        <v>249</v>
      </c>
      <c r="F5" s="192" t="s">
        <v>1530</v>
      </c>
      <c r="G5" s="193">
        <v>46296</v>
      </c>
    </row>
    <row r="6" spans="2:7">
      <c r="B6" s="192" t="s">
        <v>1531</v>
      </c>
      <c r="C6" s="192">
        <v>257410</v>
      </c>
      <c r="D6" s="192" t="s">
        <v>1532</v>
      </c>
      <c r="E6" s="192" t="s">
        <v>249</v>
      </c>
      <c r="F6" s="192" t="s">
        <v>1530</v>
      </c>
      <c r="G6" s="193"/>
    </row>
    <row r="7" spans="2:7">
      <c r="B7" s="192" t="s">
        <v>1481</v>
      </c>
      <c r="C7" s="192">
        <v>256875</v>
      </c>
      <c r="D7" s="192" t="s">
        <v>1533</v>
      </c>
      <c r="E7" s="192" t="s">
        <v>249</v>
      </c>
      <c r="F7" s="192" t="s">
        <v>1530</v>
      </c>
      <c r="G7" s="193">
        <v>46296</v>
      </c>
    </row>
    <row r="8" spans="2:7">
      <c r="B8" s="192" t="s">
        <v>1534</v>
      </c>
      <c r="C8" s="192">
        <v>257278</v>
      </c>
      <c r="D8" s="192" t="s">
        <v>1535</v>
      </c>
      <c r="E8" s="192" t="s">
        <v>240</v>
      </c>
      <c r="F8" s="192" t="s">
        <v>1536</v>
      </c>
      <c r="G8" s="193">
        <v>46235</v>
      </c>
    </row>
    <row r="9" spans="2:7">
      <c r="B9" s="192" t="s">
        <v>1537</v>
      </c>
      <c r="C9" s="192">
        <v>261794</v>
      </c>
      <c r="D9" s="192" t="s">
        <v>1538</v>
      </c>
      <c r="E9" s="192" t="s">
        <v>240</v>
      </c>
      <c r="F9" s="192" t="s">
        <v>1536</v>
      </c>
      <c r="G9" s="193">
        <v>46082</v>
      </c>
    </row>
    <row r="10" spans="2:7">
      <c r="B10" s="192" t="s">
        <v>1539</v>
      </c>
      <c r="C10" s="192">
        <v>257033</v>
      </c>
      <c r="D10" s="192" t="s">
        <v>1540</v>
      </c>
      <c r="E10" s="192" t="s">
        <v>240</v>
      </c>
      <c r="F10" s="192" t="s">
        <v>480</v>
      </c>
      <c r="G10" s="192" t="s">
        <v>1541</v>
      </c>
    </row>
    <row r="11" spans="2:7">
      <c r="B11" s="192" t="s">
        <v>1542</v>
      </c>
      <c r="C11" s="192">
        <v>396578</v>
      </c>
      <c r="D11" s="192" t="s">
        <v>1543</v>
      </c>
      <c r="E11" s="192" t="s">
        <v>240</v>
      </c>
      <c r="F11" s="192" t="s">
        <v>480</v>
      </c>
      <c r="G11" s="192" t="s">
        <v>1541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1544</v>
      </c>
      <c r="D5" s="271"/>
      <c r="E5" s="271"/>
      <c r="F5" s="271"/>
      <c r="G5" s="271"/>
      <c r="H5" s="271"/>
      <c r="I5" s="271"/>
      <c r="J5" s="272"/>
      <c r="K5" s="273" t="s">
        <v>1545</v>
      </c>
      <c r="L5" s="274"/>
      <c r="M5" s="274"/>
      <c r="N5" s="274"/>
      <c r="O5" s="275" t="s">
        <v>1546</v>
      </c>
      <c r="P5" s="276"/>
      <c r="Q5" s="277"/>
    </row>
    <row r="6" spans="1:17" s="81" customFormat="1" ht="15.75" customHeight="1">
      <c r="A6" s="75" t="s">
        <v>1520</v>
      </c>
      <c r="B6" s="82" t="s">
        <v>1519</v>
      </c>
      <c r="C6" s="83" t="s">
        <v>1211</v>
      </c>
      <c r="D6" s="84" t="s">
        <v>1212</v>
      </c>
      <c r="E6" s="83" t="s">
        <v>1547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1548</v>
      </c>
      <c r="M6" s="116" t="s">
        <v>29</v>
      </c>
      <c r="N6" s="117" t="s">
        <v>1206</v>
      </c>
      <c r="O6" s="165" t="s">
        <v>1249</v>
      </c>
      <c r="P6" s="128"/>
      <c r="Q6" s="139" t="s">
        <v>1549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V86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W70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FERNANDO (TF-19)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BRUNO (TF-525)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2026-02-11T15:44:44Z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