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41" documentId="120_S{118792C3-22EF-5104-A093-F22BFE3913F3}" xr6:coauthVersionLast="47" xr6:coauthVersionMax="47" xr10:uidLastSave="{B67FFE4E-AD47-4E92-A8B1-1FB6715561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15" l="1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8" i="15"/>
  <c r="S48" i="15"/>
  <c r="R48" i="15"/>
  <c r="Q48" i="15"/>
  <c r="P48" i="15"/>
  <c r="O48" i="15"/>
  <c r="N48" i="15"/>
  <c r="M48" i="15"/>
  <c r="J48" i="15"/>
  <c r="I48" i="15"/>
  <c r="H48" i="15"/>
  <c r="G48" i="15"/>
  <c r="F48" i="15"/>
  <c r="T47" i="15"/>
  <c r="S47" i="15"/>
  <c r="R47" i="15"/>
  <c r="Q47" i="15"/>
  <c r="P47" i="15"/>
  <c r="O47" i="15"/>
  <c r="N47" i="15"/>
  <c r="M47" i="15"/>
  <c r="J47" i="15"/>
  <c r="I47" i="15"/>
  <c r="H47" i="15"/>
  <c r="G47" i="15"/>
  <c r="F47" i="15"/>
  <c r="T46" i="15"/>
  <c r="S46" i="15"/>
  <c r="R46" i="15"/>
  <c r="Q46" i="15"/>
  <c r="P46" i="15"/>
  <c r="O46" i="15"/>
  <c r="N46" i="15"/>
  <c r="M46" i="15"/>
  <c r="J46" i="15"/>
  <c r="I46" i="15"/>
  <c r="H46" i="15"/>
  <c r="G46" i="15"/>
  <c r="F46" i="15"/>
  <c r="T45" i="15"/>
  <c r="S45" i="15"/>
  <c r="R45" i="15"/>
  <c r="Q45" i="15"/>
  <c r="P45" i="15"/>
  <c r="O45" i="15"/>
  <c r="N45" i="15"/>
  <c r="M45" i="15"/>
  <c r="J45" i="15"/>
  <c r="I45" i="15"/>
  <c r="H45" i="15"/>
  <c r="G45" i="15"/>
  <c r="F45" i="15"/>
  <c r="T44" i="15"/>
  <c r="S44" i="15"/>
  <c r="R44" i="15"/>
  <c r="Q44" i="15"/>
  <c r="P44" i="15"/>
  <c r="O44" i="15"/>
  <c r="N44" i="15"/>
  <c r="M44" i="15"/>
  <c r="J44" i="15"/>
  <c r="I44" i="15"/>
  <c r="H44" i="15"/>
  <c r="G44" i="15"/>
  <c r="F44" i="15"/>
  <c r="T43" i="15"/>
  <c r="S43" i="15"/>
  <c r="R43" i="15"/>
  <c r="Q43" i="15"/>
  <c r="P43" i="15"/>
  <c r="O43" i="15"/>
  <c r="N43" i="15"/>
  <c r="M43" i="15"/>
  <c r="J43" i="15"/>
  <c r="I43" i="15"/>
  <c r="H43" i="15"/>
  <c r="G43" i="15"/>
  <c r="F43" i="15"/>
  <c r="T42" i="15"/>
  <c r="S42" i="15"/>
  <c r="R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R41" i="15"/>
  <c r="Q41" i="15"/>
  <c r="P41" i="15"/>
  <c r="O41" i="15"/>
  <c r="N41" i="15"/>
  <c r="M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T37" i="15"/>
  <c r="S37" i="15"/>
  <c r="R37" i="15"/>
  <c r="Q37" i="15"/>
  <c r="P37" i="15"/>
  <c r="O37" i="15"/>
  <c r="N37" i="15"/>
  <c r="M37" i="15"/>
  <c r="J37" i="15"/>
  <c r="I37" i="15"/>
  <c r="H37" i="15"/>
  <c r="G37" i="15"/>
  <c r="F37" i="15"/>
  <c r="T36" i="15"/>
  <c r="S36" i="15"/>
  <c r="R36" i="15"/>
  <c r="Q36" i="15"/>
  <c r="P36" i="15"/>
  <c r="O36" i="15"/>
  <c r="N36" i="15"/>
  <c r="M36" i="15"/>
  <c r="J36" i="15"/>
  <c r="I36" i="15"/>
  <c r="H36" i="15"/>
  <c r="G36" i="15"/>
  <c r="F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T34" i="15"/>
  <c r="S34" i="15"/>
  <c r="R34" i="15"/>
  <c r="Q34" i="15"/>
  <c r="P34" i="15"/>
  <c r="O34" i="15"/>
  <c r="N34" i="15"/>
  <c r="M34" i="15"/>
  <c r="L34" i="15"/>
  <c r="J34" i="15"/>
  <c r="I34" i="15"/>
  <c r="H34" i="15"/>
  <c r="G34" i="15"/>
  <c r="F34" i="15"/>
  <c r="T33" i="15"/>
  <c r="S33" i="15"/>
  <c r="Q33" i="15"/>
  <c r="P33" i="15"/>
  <c r="O33" i="15"/>
  <c r="N33" i="15"/>
  <c r="M33" i="15"/>
  <c r="J33" i="15"/>
  <c r="I33" i="15"/>
  <c r="H33" i="15"/>
  <c r="G33" i="15"/>
  <c r="F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T31" i="15"/>
  <c r="S31" i="15"/>
  <c r="R31" i="15"/>
  <c r="Q31" i="15"/>
  <c r="P31" i="15"/>
  <c r="O31" i="15"/>
  <c r="N31" i="15"/>
  <c r="M31" i="15"/>
  <c r="J31" i="15"/>
  <c r="I31" i="15"/>
  <c r="H31" i="15"/>
  <c r="G31" i="15"/>
  <c r="F31" i="15"/>
  <c r="T30" i="15"/>
  <c r="S30" i="15"/>
  <c r="R30" i="15"/>
  <c r="Q30" i="15"/>
  <c r="P30" i="15"/>
  <c r="O30" i="15"/>
  <c r="N30" i="15"/>
  <c r="M30" i="15"/>
  <c r="J30" i="15"/>
  <c r="I30" i="15"/>
  <c r="H30" i="15"/>
  <c r="G30" i="15"/>
  <c r="F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T28" i="15"/>
  <c r="S28" i="15"/>
  <c r="R28" i="15"/>
  <c r="Q28" i="15"/>
  <c r="P28" i="15"/>
  <c r="O28" i="15"/>
  <c r="N28" i="15"/>
  <c r="M28" i="15"/>
  <c r="J28" i="15"/>
  <c r="I28" i="15"/>
  <c r="H28" i="15"/>
  <c r="G28" i="15"/>
  <c r="F28" i="15"/>
  <c r="T27" i="15"/>
  <c r="S27" i="15"/>
  <c r="R27" i="15"/>
  <c r="Q27" i="15"/>
  <c r="P27" i="15"/>
  <c r="O27" i="15"/>
  <c r="N27" i="15"/>
  <c r="M27" i="15"/>
  <c r="L27" i="15"/>
  <c r="J27" i="15"/>
  <c r="I27" i="15"/>
  <c r="H27" i="15"/>
  <c r="G27" i="15"/>
  <c r="F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T25" i="15"/>
  <c r="S25" i="15"/>
  <c r="R25" i="15"/>
  <c r="Q25" i="15"/>
  <c r="P25" i="15"/>
  <c r="O25" i="15"/>
  <c r="N25" i="15"/>
  <c r="M25" i="15"/>
  <c r="J25" i="15"/>
  <c r="I25" i="15"/>
  <c r="H25" i="15"/>
  <c r="G25" i="15"/>
  <c r="F25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<sst xmlns="http://schemas.openxmlformats.org/spreadsheetml/2006/main" count="2973" uniqueCount="1104">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</sst>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25" activePane="topRight" state="frozen"/>
      <selection pane="topRight" activeCell="B42" sqref="B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8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26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6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1023</v>
      </c>
      <c r="AB39" s="106" t="s">
        <v>384</v>
      </c>
      <c r="AC39" s="106" t="s">
        <v>380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263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264">
        <f>IF(BS_CONTROLE[[#This Row],[SUB]]=0, "-", BS_CONTROLE[[#This Row],[SUB]])</f>
        <v>73</v>
      </c>
      <c r="AP39" s="108">
        <f>BS_CONTROLE[[#This Row],[KM - Inicio]]</f>
        <v>16</v>
      </c>
      <c r="AQ39" s="264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26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8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1049</v>
      </c>
      <c r="N41" s="130" t="s">
        <v>1050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1051</v>
      </c>
      <c r="X41" s="107" t="s">
        <v>382</v>
      </c>
      <c r="Y41" s="132"/>
      <c r="Z41" s="107"/>
      <c r="AA41" s="200" t="s">
        <v>1052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1053</v>
      </c>
      <c r="J42" s="108">
        <v>73</v>
      </c>
      <c r="K42" s="108">
        <v>7</v>
      </c>
      <c r="L42" s="108" t="s">
        <v>554</v>
      </c>
      <c r="M42" s="130" t="s">
        <v>1054</v>
      </c>
      <c r="N42" s="130" t="s">
        <v>1055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1056</v>
      </c>
      <c r="W42" s="155" t="s">
        <v>1057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1059</v>
      </c>
      <c r="C4" s="166" t="s">
        <v>1060</v>
      </c>
      <c r="D4" s="166" t="s">
        <v>1061</v>
      </c>
      <c r="E4" s="166" t="s">
        <v>1062</v>
      </c>
      <c r="F4" s="166" t="s">
        <v>4</v>
      </c>
      <c r="G4" s="166" t="s">
        <v>1063</v>
      </c>
    </row>
    <row r="5" spans="2:7">
      <c r="B5" s="167" t="s">
        <v>1064</v>
      </c>
      <c r="C5" s="167">
        <v>257068</v>
      </c>
      <c r="D5" s="167" t="s">
        <v>1065</v>
      </c>
      <c r="E5" s="167" t="s">
        <v>1066</v>
      </c>
      <c r="F5" s="167" t="s">
        <v>1066</v>
      </c>
      <c r="G5" s="168">
        <v>46296</v>
      </c>
    </row>
    <row r="6" spans="2:7">
      <c r="B6" s="167" t="s">
        <v>1067</v>
      </c>
      <c r="C6" s="167" t="s">
        <v>554</v>
      </c>
      <c r="D6" s="167" t="s">
        <v>554</v>
      </c>
      <c r="E6" s="167" t="s">
        <v>554</v>
      </c>
      <c r="F6" s="167" t="s">
        <v>1068</v>
      </c>
      <c r="G6" s="168" t="s">
        <v>554</v>
      </c>
    </row>
    <row r="7" spans="2:7">
      <c r="B7" s="167" t="s">
        <v>1069</v>
      </c>
      <c r="C7" s="167">
        <v>257472</v>
      </c>
      <c r="D7" s="167" t="s">
        <v>1070</v>
      </c>
      <c r="E7" s="167" t="s">
        <v>1071</v>
      </c>
      <c r="F7" s="167" t="s">
        <v>1071</v>
      </c>
      <c r="G7" s="168">
        <v>45992</v>
      </c>
    </row>
    <row r="8" spans="2:7">
      <c r="B8" s="167" t="s">
        <v>1072</v>
      </c>
      <c r="C8" s="167">
        <v>260307</v>
      </c>
      <c r="D8" s="167" t="s">
        <v>1073</v>
      </c>
      <c r="E8" s="167" t="s">
        <v>1074</v>
      </c>
      <c r="F8" s="167" t="s">
        <v>1071</v>
      </c>
      <c r="G8" s="168">
        <v>46082</v>
      </c>
    </row>
    <row r="9" spans="2:7">
      <c r="B9" s="167" t="s">
        <v>1075</v>
      </c>
      <c r="C9" s="167">
        <v>333033</v>
      </c>
      <c r="D9" s="167" t="s">
        <v>1076</v>
      </c>
      <c r="E9" s="167" t="s">
        <v>1068</v>
      </c>
      <c r="F9" s="167" t="s">
        <v>1077</v>
      </c>
      <c r="G9" s="167" t="s">
        <v>554</v>
      </c>
    </row>
    <row r="10" spans="2:7">
      <c r="B10" s="167" t="s">
        <v>1078</v>
      </c>
      <c r="C10" s="167"/>
      <c r="D10" s="167"/>
      <c r="E10" s="167" t="s">
        <v>1068</v>
      </c>
      <c r="F10" s="167" t="s">
        <v>1077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1080</v>
      </c>
      <c r="E3" s="169" t="s">
        <v>1081</v>
      </c>
      <c r="F3" s="169" t="s">
        <v>1082</v>
      </c>
      <c r="G3" s="169" t="s">
        <v>1083</v>
      </c>
      <c r="H3" s="169" t="s">
        <v>1084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D26" sqref="D26:D3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1085</v>
      </c>
      <c r="V1" s="250"/>
      <c r="W1" s="250"/>
    </row>
    <row r="2" spans="1:23" ht="15" customHeight="1">
      <c r="A2" s="90" t="s">
        <v>1086</v>
      </c>
      <c r="B2" s="90" t="s">
        <v>1087</v>
      </c>
      <c r="C2" s="90" t="s">
        <v>372</v>
      </c>
      <c r="D2" s="91" t="s">
        <v>940</v>
      </c>
      <c r="E2" s="91" t="s">
        <v>4</v>
      </c>
      <c r="F2" s="91" t="s">
        <v>1088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1089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ZDG-PAT</v>
      </c>
      <c r="L33" s="142" t="str">
        <f>IF(SP_NORTE!N36="","*",SP_NORTE!N36)</f>
        <v>ZDGPAT2</v>
      </c>
      <c r="M33" s="143">
        <f>IF(SP_NORTE!J36="","*",SP_NORTE!J36)</f>
        <v>73</v>
      </c>
      <c r="N33" s="148">
        <f>IF(SP_NORTE!K36="","*",SP_NORTE!K36)</f>
        <v>54.5</v>
      </c>
      <c r="O33" s="148">
        <f>IF(SP_NORTE!L36="","*",SP_NORTE!L36)</f>
        <v>55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1090</v>
      </c>
      <c r="D5" s="252"/>
      <c r="E5" s="252"/>
      <c r="F5" s="252"/>
      <c r="G5" s="252"/>
      <c r="H5" s="252"/>
      <c r="I5" s="252"/>
      <c r="J5" s="253"/>
      <c r="K5" s="254" t="s">
        <v>1091</v>
      </c>
      <c r="L5" s="255"/>
      <c r="M5" s="255"/>
      <c r="N5" s="255"/>
      <c r="O5" s="256" t="s">
        <v>1092</v>
      </c>
      <c r="P5" s="257"/>
    </row>
    <row r="6" spans="1:16" s="77" customFormat="1" ht="15" customHeight="1">
      <c r="A6" s="69" t="s">
        <v>1088</v>
      </c>
      <c r="B6" s="78" t="s">
        <v>1087</v>
      </c>
      <c r="C6" s="79" t="s">
        <v>940</v>
      </c>
      <c r="D6" s="80" t="s">
        <v>941</v>
      </c>
      <c r="E6" s="79" t="s">
        <v>1093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1094</v>
      </c>
      <c r="M6" s="83" t="s">
        <v>572</v>
      </c>
      <c r="N6" s="84" t="s">
        <v>935</v>
      </c>
      <c r="O6" s="162" t="s">
        <v>978</v>
      </c>
      <c r="P6" s="136" t="s">
        <v>1095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1096</v>
      </c>
      <c r="C2" s="124" t="s">
        <v>925</v>
      </c>
      <c r="D2" s="79" t="s">
        <v>927</v>
      </c>
      <c r="E2" s="79" t="s">
        <v>1097</v>
      </c>
      <c r="F2" s="102" t="s">
        <v>1098</v>
      </c>
      <c r="G2" s="79" t="s">
        <v>1099</v>
      </c>
      <c r="H2" s="79" t="s">
        <v>1100</v>
      </c>
      <c r="I2" s="79" t="s">
        <v>1101</v>
      </c>
      <c r="J2" s="79" t="s">
        <v>1102</v>
      </c>
      <c r="K2" s="81" t="s">
        <v>1103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2026-02-02T17:15:29Z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