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33" documentId="120_S{118792C3-22EF-5104-A093-F22BFE3913F3}" xr6:coauthVersionLast="47" xr6:coauthVersionMax="47" xr10:uidLastSave="{3216A883-572F-4066-861A-F7FE818DE49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<sst xmlns="http://schemas.openxmlformats.org/spreadsheetml/2006/main" count="5074" uniqueCount="1381">
  <si>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</si>
  <si>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</si>
  <si>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</si>
  <si>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</si>
  <si>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</si>
  <si>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</si>
  <si>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</si>
  <si>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</si>
  <si>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</si>
  <si>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</si>
  <si>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</si>
  <si>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</si>
  <si>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</si>
  <si>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</si>
  <si>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</si>
  <si>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</si>
  <si>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</si>
  <si>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</si>
  <si>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</si>
  <si>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</si>
  <si>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</si>
  <si>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</si>
  <si>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</si>
  <si>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</si>
  <si>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</si>
  <si>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</si>
  <si>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</si>
  <si>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</si>
  <si>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</si>
  <si>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</si>
  <si>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</si>
  <si>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</si>
  <si>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</si>
  <si>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</si>
  <si>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</si>
  <si>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</si>
  <si>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</si>
  <si>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</si>
  <si>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</si>
  <si>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</si>
  <si>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</si>
  <si>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</si>
  <si>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</si>
  <si>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</si>
  <si>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</si>
  <si>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</si>
  <si>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</si>
  <si>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</si>
  <si>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</si>
  <si>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</si>
  <si>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</si>
  <si>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</si>
  <si>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</si>
  <si>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</si>
  <si>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</si>
  <si>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</si>
  <si>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</si>
  <si>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</si>
  <si>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</si>
  <si>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</si>
  <si>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</si>
  <si>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</si>
  <si>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</si>
  <si>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</si>
  <si>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</si>
  <si>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</si>
  <si>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</si>
  <si>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</si>
  <si>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</si>
  <si>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</si>
  <si>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</si>
  <si>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</si>
  <si>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</si>
  <si>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</si>
  <si>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</si>
  <si>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</si>
  <si>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</si>
  <si>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</si>
  <si>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</si>
  <si>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</si>
  <si>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</si>
  <si>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</si>
  <si>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</si>
  <si>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</si>
  <si>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</si>
  <si>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</si>
  <si>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</si>
  <si>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</si>
  <si>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</si>
  <si>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</si>
  <si>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</si>
  <si>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</si>
  <si>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</si>
  <si>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</si>
  <si>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</si>
  <si>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</si>
  <si>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</si>
  <si>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</si>
  <si>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</si>
  <si>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</si>
  <si>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</si>
  <si>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</si>
  <si>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</si>
  <si>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</si>
  <si>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</si>
  <si>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</si>
  <si>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</si>
  <si>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</si>
  <si>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</si>
  <si>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</si>
  <si>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</si>
  <si>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</si>
  <si>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</si>
  <si>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</si>
  <si>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</si>
  <si>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</si>
  <si>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</si>
  <si>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</si>
  <si>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</si>
  <si>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</si>
  <si>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</si>
  <si>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</si>
  <si>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</si>
  <si>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</si>
  <si>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</si>
  <si>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</si>
  <si>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</si>
  <si>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</si>
  <si>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</si>
  <si>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</si>
  <si>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</si>
  <si>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</si>
  <si>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</si>
  <si>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</si>
  <si>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</si>
  <si>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</si>
  <si>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</si>
  <si>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</si>
  <si>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</si>
  <si>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</si>
  <si>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</si>
  <si>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</si>
  <si>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</si>
  <si>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</si>
  <si>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</si>
  <si>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</si>
  <si>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</si>
  <si>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</si>
  <si>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</si>
  <si>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</si>
  <si>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</si>
  <si>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</si>
  <si>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</si>
  <si>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</si>
  <si>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</si>
  <si>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</si>
  <si>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</si>
  <si>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</si>
  <si>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</si>
  <si>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</si>
  <si>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</si>
  <si>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</si>
  <si>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</si>
  <si>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</si>
  <si>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</si>
  <si>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</si>
  <si>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</si>
  <si>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</si>
  <si>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</si>
  <si>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</si>
  <si>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</si>
  <si>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</si>
  <si>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</si>
  <si>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</si>
  <si>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</si>
  <si>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</si>
  <si>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</si>
  <si>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</si>
  <si>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</si>
  <si>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</si>
  <si>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</si>
  <si>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</si>
  <si>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</si>
  <si>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</si>
  <si>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</si>
  <si>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</si>
  <si>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</si>
  <si>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</si>
  <si>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</si>
  <si>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</si>
  <si>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</si>
  <si>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</si>
  <si>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</si>
  <si>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</si>
  <si>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</si>
  <si>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</si>
  <si>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</si>
  <si>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</si>
  <si>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</si>
  <si>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</si>
  <si>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</si>
  <si>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</si>
  <si>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</si>
  <si>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</si>
  <si>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</si>
  <si>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</si>
  <si>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</si>
  <si>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</si>
  <si>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</si>
  <si>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</si>
  <si>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</si>
  <si>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</si>
  <si>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</si>
  <si>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</si>
  <si>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</si>
  <si>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</si>
  <si>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</si>
  <si>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</si>
  <si>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</si>
  <si>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</si>
  <si>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</si>
  <si>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</si>
  <si>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</si>
  <si>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</si>
  <si>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</si>
  <si>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</si>
  <si>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</si>
  <si>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</si>
  <si>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</si>
  <si>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</si>
  <si>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</si>
  <si>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</si>
  <si>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</si>
  <si>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</si>
  <si>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</si>
  <si>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</si>
  <si>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</si>
  <si>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</si>
  <si>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</si>
  <si>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</si>
  <si>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</si>
  <si>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</si>
  <si>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</si>
  <si>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</si>
  <si>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</si>
  <si>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</si>
  <si>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</si>
  <si>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</si>
  <si>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</si>
  <si>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</si>
  <si>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</si>
  <si>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</si>
  <si>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</si>
  <si>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</si>
  <si>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</si>
  <si>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</si>
  <si>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</si>
  <si>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</si>
  <si>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</si>
  <si>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</si>
  <si>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</si>
  <si>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</si>
  <si>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</si>
  <si>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</si>
  <si>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</si>
  <si>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</si>
  <si>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</si>
  <si>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</si>
  <si>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</si>
  <si>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</si>
  <si>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</si>
  <si>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</si>
  <si>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</si>
  <si>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</si>
  <si>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</si>
  <si>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</si>
  <si>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</si>
  <si>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</si>
  <si>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</si>
  <si>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</si>
  <si>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</si>
  <si>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</si>
  <si>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</si>
  <si>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</si>
  <si>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</si>
  <si>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</si>
  <si>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</si>
  <si>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</si>
  <si>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</si>
  <si>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</si>
  <si>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</si>
  <si>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</si>
  <si>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</si>
  <si>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</si>
  <si>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</si>
  <si>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</si>
  <si>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</si>
  <si>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</si>
  <si>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</si>
  <si>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</si>
  <si>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</si>
  <si>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</si>
  <si>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</si>
  <si>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</si>
  <si>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</si>
  <si>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</si>
  <si>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</si>
  <si>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</si>
  <si>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</si>
  <si>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</si>
  <si>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</si>
  <si>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</si>
  <si>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</si>
  <si>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</si>
  <si>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</si>
  <si>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</si>
  <si>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</si>
  <si>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</si>
  <si>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</si>
  <si>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</si>
  <si>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</si>
  <si>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</si>
  <si>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</si>
  <si>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</si>
  <si>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</si>
  <si>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</si>
  <si>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</si>
  <si>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</si>
  <si>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</si>
  <si>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</si>
  <si>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</si>
  <si>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</si>
  <si>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</si>
  <si>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</si>
  <si>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</si>
  <si>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</si>
  <si>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</si>
  <si>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</si>
  <si>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</si>
  <si>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</si>
  <si>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</si>
  <si>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</si>
  <si>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</si>
  <si>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</si>
  <si>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</si>
  <si>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</si>
  <si>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</si>
  <si>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</si>
  <si>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</si>
  <si>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</si>
  <si>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</si>
  <si>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</si>
  <si>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</si>
  <si>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</si>
  <si>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</si>
  <si>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</si>
  <si>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</si>
  <si>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</si>
  <si>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</si>
  <si>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</si>
  <si>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</si>
  <si>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</si>
  <si>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</si>
  <si>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</si>
  <si>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</si>
  <si>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</si>
  <si>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</si>
  <si>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</si>
  <si>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</si>
  <si>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</si>
  <si>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</si>
  <si>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</si>
  <si>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</si>
  <si>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</si>
  <si>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</si>
  <si>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</si>
  <si>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</si>
  <si>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</si>
  <si>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</si>
  <si>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</si>
  <si>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</si>
  <si>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</si>
  <si>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</si>
  <si>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</si>
  <si>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</si>
  <si>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</si>
  <si>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</si>
  <si>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</si>
  <si>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</si>
  <si>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</si>
  <si>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</si>
  <si>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</si>
  <si>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</si>
  <si>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</si>
  <si>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</si>
  <si>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</si>
  <si>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</si>
  <si>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</si>
  <si>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</si>
  <si>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</si>
  <si>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</si>
  <si>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</si>
  <si>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</si>
  <si>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</si>
  <si>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</si>
  <si>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</si>
  <si>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</si>
  <si>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</si>
  <si>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</si>
  <si>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</si>
  <si>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</si>
  <si>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</si>
  <si>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</si>
  <si>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</si>
  <si>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</si>
  <si>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</si>
  <si>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</si>
  <si>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</si>
  <si>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</si>
  <si>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</si>
  <si>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</si>
  <si>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</si>
  <si>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</si>
  <si>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</si>
  <si>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</si>
  <si>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</si>
  <si>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</si>
  <si>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</si>
  <si>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</si>
  <si>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</si>
  <si>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</si>
  <si>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</si>
  <si>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</si>
  <si>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</si>
  <si>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</si>
  <si>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</si>
  <si>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</si>
  <si>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</si>
  <si>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</si>
  <si>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</si>
  <si>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</si>
  <si>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</si>
  <si>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</si>
  <si>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</si>
  <si>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</si>
  <si>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</si>
  <si>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</si>
  <si>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</si>
  <si>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</si>
  <si>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</si>
  <si>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</si>
  <si>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</si>
  <si>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</si>
  <si>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</si>
  <si>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</si>
  <si>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</si>
  <si>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</si>
  <si>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</si>
  <si>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</si>
  <si>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</si>
  <si>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</si>
  <si>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</si>
  <si>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</si>
  <si>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</si>
  <si>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</si>
  <si>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</si>
  <si>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</si>
  <si>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</si>
  <si>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</si>
  <si>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</si>
  <si>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</si>
  <si>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</si>
  <si>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</si>
  <si>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</si>
  <si>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</si>
  <si>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</si>
  <si>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</si>
  <si>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</si>
  <si>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</si>
  <si>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</si>
  <si>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</si>
  <si>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</si>
  <si>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</si>
  <si>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</si>
  <si>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</si>
  <si>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</si>
  <si>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</si>
  <si>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</si>
  <si>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</si>
  <si>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</si>
  <si>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</si>
  <si>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</si>
  <si>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</si>
  <si>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</si>
  <si>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</si>
  <si>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</si>
  <si>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</si>
  <si>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</si>
  <si>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</si>
  <si>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</si>
  <si>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</si>
  <si>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</si>
  <si>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</si>
  <si>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</si>
  <si>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</si>
  <si>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</si>
  <si>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</si>
  <si>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</si>
  <si>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</si>
  <si>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</si>
  <si>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</si>
  <si>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</si>
  <si>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</si>
  <si>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</si>
  <si>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</si>
  <si>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</si>
  <si>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</si>
  <si>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</si>
  <si>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</si>
  <si>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</si>
  <si>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</si>
  <si>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</si>
  <si>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</si>
  <si>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</si>
  <si>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</si>
  <si>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</si>
  <si>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</si>
  <si>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</si>
  <si>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</si>
  <si>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</si>
  <si>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</si>
  <si>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</si>
  <si>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</si>
  <si>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</si>
  <si>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</si>
  <si>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</si>
  <si>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</si>
  <si>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</si>
  <si>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</si>
  <si>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</si>
  <si>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</si>
  <si>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</si>
  <si>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</si>
  <si>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</si>
  <si>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</si>
  <si>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</si>
  <si>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</si>
  <si>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</si>
  <si>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</si>
  <si>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</si>
  <si>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</si>
  <si>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</si>
  <si>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</si>
  <si>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</si>
  <si>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</si>
  <si>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</si>
  <si>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</si>
  <si>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</si>
  <si>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</si>
  <si>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</si>
  <si>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</si>
  <si>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</si>
  <si>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</si>
  <si>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</si>
  <si>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</si>
  <si>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</si>
  <si>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</si>
  <si>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</si>
  <si>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</si>
  <si>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</si>
  <si>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</si>
  <si>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</si>
  <si>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</si>
  <si>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</si>
  <si>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</si>
  <si>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</si>
  <si>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</si>
  <si>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</si>
  <si>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</si>
  <si>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</si>
  <si>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</si>
  <si>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</si>
  <si>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</si>
  <si>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</si>
  <si>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</si>
  <si>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</si>
  <si>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</si>
  <si>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</si>
  <si>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</si>
  <si>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</si>
  <si>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</si>
  <si>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</si>
  <si>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</si>
  <si>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</si>
  <si>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</si>
  <si>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</si>
  <si>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</si>
  <si>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</si>
  <si>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</si>
  <si>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</si>
  <si>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</si>
  <si>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</si>
  <si>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</si>
  <si>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</si>
  <si>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</si>
  <si>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</si>
  <si>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</si>
  <si>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</si>
  <si>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</si>
  <si>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</si>
  <si>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</si>
  <si>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</si>
  <si>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</si>
  <si>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</si>
  <si>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</si>
  <si>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</si>
  <si>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</si>
  <si>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</si>
  <si>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</si>
  <si>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</si>
  <si>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</si>
  <si>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</si>
  <si>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</si>
  <si>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</si>
  <si>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</si>
  <si>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</si>
  <si>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</si>
  <si>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</si>
  <si>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</si>
  <si>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</si>
  <si>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</si>
  <si>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</si>
  <si>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</si>
  <si>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</si>
  <si>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</si>
  <si>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</si>
  <si>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</si>
  <si>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</si>
  <si>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</si>
  <si>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</si>
  <si>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</si>
  <si>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</si>
  <si>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</si>
  <si>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</si>
  <si>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</si>
  <si>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</si>
  <si>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</si>
  <si>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</si>
  <si>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</si>
  <si>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</si>
  <si>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</si>
  <si>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</si>
  <si>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</si>
  <si>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</si>
  <si>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</si>
  <si>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</si>
  <si>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</si>
  <si>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</si>
  <si>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</si>
  <si>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</si>
  <si>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</si>
  <si>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</si>
  <si>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</si>
  <si>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</si>
  <si>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</si>
  <si>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</si>
  <si>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</si>
  <si>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</si>
  <si>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</si>
  <si>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</si>
  <si>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</si>
  <si>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</si>
  <si>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</si>
  <si>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</si>
  <si>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</si>
  <si>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</si>
  <si>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</si>
  <si>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</si>
  <si>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</si>
  <si>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</si>
  <si>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</si>
  <si>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</si>
  <si>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</si>
  <si>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</si>
  <si>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</si>
  <si>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</si>
  <si>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</si>
  <si>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</si>
  <si>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</si>
  <si>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</si>
  <si>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</si>
  <si>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</si>
  <si>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</si>
  <si>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</si>
  <si>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</si>
  <si>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</si>
  <si>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</si>
  <si>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</si>
  <si>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</si>
  <si>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</si>
  <si>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</si>
  <si>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</si>
  <si>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</si>
  <si>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</si>
  <si>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</si>
  <si>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</si>
  <si>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</si>
  <si>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</si>
  <si>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</si>
  <si>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</si>
  <si>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</si>
  <si>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</si>
  <si>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</si>
  <si>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</si>
  <si>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</si>
  <si>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</si>
  <si>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</si>
  <si>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</si>
  <si>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</si>
  <si>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</si>
  <si>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</si>
  <si>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</si>
  <si>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</si>
  <si>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</si>
  <si>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</si>
  <si>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</si>
  <si>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</si>
  <si>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</si>
  <si>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</si>
  <si>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</si>
  <si>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</si>
  <si>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</si>
  <si>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</si>
  <si>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</si>
  <si>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</si>
  <si>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</si>
  <si>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</si>
  <si>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</si>
  <si>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</si>
  <si>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</si>
  <si>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</si>
  <si>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</si>
  <si>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</si>
  <si>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</si>
  <si>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</si>
  <si>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</si>
  <si>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</si>
  <si>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</si>
  <si>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</si>
  <si>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</si>
  <si>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</si>
  <si>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</si>
  <si>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</si>
  <si>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</si>
  <si>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</si>
  <si>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</si>
  <si>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</si>
  <si>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</si>
  <si>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</si>
  <si>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</si>
  <si>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</si>
  <si>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</si>
  <si>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</si>
  <si>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</si>
  <si>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</si>
  <si>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</si>
  <si>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</si>
  <si>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</si>
  <si>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</si>
  <si>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</si>
  <si>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</si>
  <si>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</si>
  <si>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</si>
  <si>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</si>
  <si>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</si>
  <si>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</si>
  <si>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</si>
  <si>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</si>
  <si>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</si>
  <si>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</si>
  <si>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</si>
  <si>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</si>
  <si>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</si>
  <si>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</si>
  <si>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</si>
  <si>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</si>
  <si>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</si>
  <si>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</si>
  <si>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</si>
  <si>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</si>
  <si>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</si>
  <si>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</si>
  <si>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</si>
  <si>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</si>
  <si>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</si>
  <si>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</si>
  <si>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</si>
  <si>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</si>
  <si>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</si>
  <si>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</si>
  <si>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</si>
  <si>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</si>
  <si>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</si>
  <si>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</si>
  <si>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</si>
  <si>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</si>
  <si>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</si>
  <si>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</si>
  <si>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</si>
  <si>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</si>
  <si>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</si>
  <si>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</si>
  <si>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</si>
  <si>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</si>
  <si>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</si>
  <si>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</si>
  <si>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</si>
  <si>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</si>
  <si>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</si>
  <si>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</si>
  <si>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</si>
  <si>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</si>
  <si>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</si>
  <si>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</si>
  <si>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</si>
  <si>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</si>
  <si>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</si>
  <si>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</si>
  <si>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</si>
  <si>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</si>
  <si>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</si>
  <si>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</si>
  <si>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</si>
  <si>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</si>
  <si>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</si>
  <si>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</si>
  <si>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</si>
  <si>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</si>
  <si>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</si>
  <si>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</si>
  <si>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</si>
  <si>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</si>
  <si>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</si>
  <si>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</si>
  <si>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</si>
  <si>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</si>
  <si>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</si>
  <si>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</si>
  <si>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</si>
  <si>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</si>
  <si>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</si>
  <si>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</si>
  <si>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</si>
  <si>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</si>
  <si>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</si>
  <si>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</si>
  <si>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</si>
  <si>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</si>
  <si>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</si>
  <si>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</si>
  <si>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</si>
  <si>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</si>
  <si>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</si>
  <si>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</si>
  <si>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</si>
  <si>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</si>
  <si>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</si>
  <si>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</si>
  <si>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</si>
  <si>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</si>
  <si>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</si>
  <si>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</si>
  <si>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</si>
  <si>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</si>
  <si>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</si>
  <si>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</si>
  <si>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</si>
  <si>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</si>
  <si>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</si>
  <si>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</si>
  <si>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</si>
  <si>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</si>
  <si>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</si>
  <si>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</si>
  <si>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</si>
  <si>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</si>
  <si>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</si>
  <si>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</si>
  <si>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</si>
  <si>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</si>
  <si>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</si>
  <si>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</si>
  <si>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</si>
  <si>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</si>
  <si>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</si>
  <si>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</si>
  <si>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</si>
  <si>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</si>
  <si>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</si>
  <si>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</si>
  <si>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</si>
  <si>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</si>
  <si>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</si>
  <si>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</si>
  <si>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</si>
  <si>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</si>
  <si>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</si>
  <si>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</si>
  <si>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</si>
  <si>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</si>
  <si>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</si>
  <si>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</si>
  <si>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</si>
  <si>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</si>
  <si>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</si>
  <si>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</si>
  <si>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</si>
  <si>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</si>
  <si>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</si>
  <si>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</si>
  <si>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</si>
  <si>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</si>
  <si>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</si>
  <si>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</si>
  <si>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</si>
  <si>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</si>
  <si>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</si>
  <si>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</si>
  <si>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</si>
  <si>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</si>
  <si>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</si>
  <si>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</si>
  <si>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</si>
  <si>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</si>
  <si>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</si>
  <si>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</si>
  <si>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</si>
  <si>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</si>
  <si>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</si>
  <si>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</si>
  <si>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</si>
  <si>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</si>
  <si>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</si>
  <si>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</si>
  <si>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</si>
  <si>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</si>
  <si>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</si>
  <si>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</si>
  <si>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</si>
  <si>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</si>
  <si>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</si>
  <si>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</si>
  <si>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</si>
  <si>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</si>
  <si>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</si>
  <si>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</si>
  <si>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</si>
  <si>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</si>
  <si>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</si>
  <si>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</si>
  <si>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</si>
  <si>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</si>
  <si>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</si>
  <si>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</si>
  <si>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</si>
  <si>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</si>
  <si>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</si>
  <si>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</si>
  <si>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</si>
  <si>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</si>
  <si>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</si>
  <si>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</si>
  <si>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</si>
  <si>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</si>
  <si>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</si>
  <si>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</si>
  <si>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</si>
  <si>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</si>
  <si>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</si>
  <si>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</si>
  <si>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</si>
  <si>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</si>
  <si>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</si>
  <si>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</si>
  <si>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</si>
  <si>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</si>
  <si>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</si>
  <si>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</si>
  <si>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</si>
  <si>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</si>
  <si>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</si>
  <si>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</si>
  <si>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</si>
  <si>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</si>
  <si>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</si>
  <si>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</si>
  <si>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</si>
  <si>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</si>
  <si>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</si>
  <si>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</si>
  <si>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</si>
  <si>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</si>
  <si>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</si>
  <si>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</si>
  <si>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</si>
  <si>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</si>
  <si>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</si>
  <si>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</si>
  <si>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</si>
  <si>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</si>
  <si>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</si>
  <si>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</si>
  <si>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</si>
  <si>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</si>
  <si>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</si>
  <si>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</si>
  <si>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</si>
  <si>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</si>
  <si>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</si>
  <si>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</si>
  <si>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</si>
  <si>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</si>
  <si>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</si>
  <si>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</si>
  <si>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</si>
  <si>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</si>
  <si>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</si>
  <si>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</si>
  <si>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</si>
  <si>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</si>
  <si>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</si>
  <si>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</si>
  <si>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</si>
  <si>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</si>
  <si>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</si>
  <si>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</si>
  <si>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</si>
  <si>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</si>
  <si>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</si>
  <si>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</si>
  <si>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</si>
  <si>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</si>
  <si>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</si>
  <si>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</si>
  <si>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</si>
  <si>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</si>
  <si>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</si>
  <si>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</si>
  <si>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</si>
  <si>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</si>
  <si>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</si>
  <si>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</si>
  <si>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</si>
  <si>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</si>
  <si>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</si>
  <si>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</si>
  <si>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</si>
  <si>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</si>
  <si>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</si>
  <si>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</si>
  <si>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</si>
  <si>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</si>
  <si>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</si>
  <si>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</si>
  <si>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</si>
  <si>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</si>
  <si>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</si>
  <si>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</si>
  <si>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</si>
  <si>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</si>
  <si>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</si>
  <si>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</si>
  <si>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</si>
  <si>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</si>
  <si>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</si>
  <si>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</si>
  <si>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</si>
  <si>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</si>
  <si>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</si>
  <si>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</si>
  <si>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</si>
  <si>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</si>
  <si>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</si>
  <si>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</si>
  <si>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</si>
  <si>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</si>
  <si>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</si>
  <si>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</si>
  <si>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</si>
  <si>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</si>
  <si>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</si>
  <si>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</si>
  <si>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</si>
  <si>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</si>
  <si>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</si>
  <si>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</si>
  <si>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</si>
  <si>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</si>
  <si>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</si>
  <si>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</si>
  <si>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</si>
  <si>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</si>
  <si>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</si>
  <si>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</si>
  <si>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</si>
  <si>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</si>
  <si>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</si>
  <si>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</si>
  <si>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</si>
  <si>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</si>
  <si>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</si>
  <si>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</si>
  <si>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</si>
  <si>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</si>
  <si>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</si>
  <si>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</si>
  <si>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</si>
  <si>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</si>
  <si>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</si>
  <si>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</si>
  <si>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</si>
  <si>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</si>
  <si>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</si>
  <si>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</si>
  <si>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</si>
  <si>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</si>
  <si>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</si>
  <si>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</si>
  <si>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</si>
  <si>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</si>
  <si>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</si>
  <si>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</si>
  <si>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</si>
  <si>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</si>
  <si>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</si>
  <si>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</si>
  <si>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</si>
  <si>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</si>
  <si>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</si>
  <si>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</si>
  <si>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</si>
  <si>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</si>
  <si>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</si>
  <si>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</si>
  <si>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</si>
  <si>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</si>
  <si>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</si>
  <si>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</si>
  <si>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</si>
  <si>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</si>
  <si>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</si>
  <si>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</si>
  <si>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</si>
  <si>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</si>
  <si>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</si>
  <si>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</si>
  <si>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</si>
  <si>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</si>
  <si>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</si>
  <si>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</si>
  <si>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</si>
  <si>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</si>
  <si>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</si>
  <si>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</si>
  <si>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</si>
  <si>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</si>
  <si>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</si>
  <si>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</si>
  <si>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</si>
  <si>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</si>
  <si>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</si>
  <si>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</si>
  <si>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</si>
  <si>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</si>
  <si>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</si>
  <si>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</si>
  <si>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</si>
  <si>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</si>
  <si>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</si>
  <si>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</si>
  <si>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</si>
  <si>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</si>
  <si>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</si>
  <si>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</si>
  <si>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</si>
  <si>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</si>
  <si>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</si>
  <si>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</si>
  <si>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</si>
  <si>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</si>
  <si>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</si>
  <si>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</si>
  <si>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</si>
  <si>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</si>
  <si>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</si>
  <si>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</si>
  <si>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</si>
  <si>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</si>
  <si>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</si>
  <si>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</si>
  <si>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</si>
  <si>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</si>
  <si>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</si>
  <si>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</si>
  <si>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</si>
  <si>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</si>
  <si>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</si>
  <si>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</si>
  <si>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</si>
  <si>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</si>
  <si>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</si>
  <si>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</si>
  <si>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</si>
  <si>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</si>
  <si>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</si>
  <si>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</si>
  <si>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</si>
  <si>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</si>
  <si>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</si>
  <si>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</si>
  <si>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</si>
  <si>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</si>
  <si>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</si>
  <si>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</si>
  <si>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</si>
  <si>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</si>
  <si>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</si>
  <si>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</si>
  <si>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</si>
  <si>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</si>
  <si>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</si>
  <si>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</si>
  <si>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</si>
  <si>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</si>
  <si>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</si>
  <si>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</si>
  <si>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</si>
  <si>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</si>
  <si>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</si>
  <si>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</si>
  <si>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</si>
  <si>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</si>
  <si>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</si>
  <si>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</si>
  <si>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</si>
  <si>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</si>
  <si>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</si>
  <si>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</si>
  <si>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</si>
  <si>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</si>
  <si>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</si>
  <si>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</si>
  <si>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</si>
  <si>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</si>
  <si>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</si>
  <si>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</si>
  <si>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</si>
  <si>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</si>
  <si>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</si>
  <si>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</si>
  <si>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</si>
  <si>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</si>
  <si>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</si>
  <si>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</si>
  <si>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</si>
  <si>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</si>
  <si>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</si>
  <si>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</si>
  <si>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</si>
  <si>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</si>
  <si>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</si>
  <si>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</si>
  <si>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</si>
  <si>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</si>
  <si>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</si>
  <si>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</si>
  <si>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</si>
  <si>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</si>
  <si>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</si>
  <si>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</si>
  <si>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</si>
  <si>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</si>
  <si>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</si>
  <si>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</si>
  <si>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</si>
  <si>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</si>
  <si>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</si>
  <si>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</si>
  <si>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</si>
  <si>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</si>
  <si>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</si>
  <si>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</si>
  <si>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</si>
  <si>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</si>
  <si>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</si>
  <si>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</si>
  <si>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</si>
  <si>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</si>
  <si>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</si>
  <si>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</si>
  <si>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</si>
  <si>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</si>
  <si>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</si>
  <si>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</si>
  <si>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</si>
  <si>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</si>
  <si>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</si>
  <si>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</si>
  <si>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</si>
  <si>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</si>
  <si>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</si>
  <si>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</si>
  <si>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</si>
  <si>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</si>
  <si>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</si>
  <si>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</si>
  <si>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</si>
  <si>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</si>
  <si>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</si>
  <si>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</si>
  <si>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</si>
  <si>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</si>
  <si>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ZEH-ZDP</t>
  </si>
  <si>
    <t>ZEHZDP</t>
  </si>
  <si>
    <t>Deslocamento ZEH-ZDP</t>
  </si>
  <si>
    <t>ZYU</t>
  </si>
  <si>
    <t>ZMA-ZYU</t>
  </si>
  <si>
    <t>ZMAZYU</t>
  </si>
  <si>
    <t>Deslocamento de ZMA-ZYU</t>
  </si>
  <si>
    <t xml:space="preserve">Juninho </t>
  </si>
  <si>
    <t xml:space="preserve"> José Carlos + Roberto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</si>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</sst>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BI1" activePane="topRight" state="frozen"/>
      <selection pane="topRight" activeCell="BO155" sqref="BO155:BO1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/>
      <c r="AR159" s="108"/>
      <c r="AS159" s="108"/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/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/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/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1322</v>
      </c>
      <c r="M162" s="127" t="s">
        <v>1323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1324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/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/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102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ZCZ-ZZF</v>
      </c>
      <c r="AM164" s="105" t="str">
        <f>IF(BS_CONTROLE[[#This Row],[SB]]=0, "-", BS_CONTROLE[[#This Row],[SB]])</f>
        <v>101ZZF</v>
      </c>
      <c r="AN164" s="105">
        <f>IF(BS_CONTROLE[[#This Row],[SUB]]=0, "-", BS_CONTROLE[[#This Row],[SUB]])</f>
        <v>73</v>
      </c>
      <c r="AO164" s="105">
        <f>BS_CONTROLE[[#This Row],[KM - Inicio]]</f>
        <v>102</v>
      </c>
      <c r="AP164" s="105">
        <f>BS_CONTROLE[[#This Row],[KM - Inicio]]</f>
        <v>102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/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1325</v>
      </c>
      <c r="I167" s="105">
        <v>73</v>
      </c>
      <c r="J167" s="105">
        <v>42</v>
      </c>
      <c r="K167" s="105" t="s">
        <v>624</v>
      </c>
      <c r="L167" s="127" t="s">
        <v>1326</v>
      </c>
      <c r="M167" s="127" t="s">
        <v>1327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1328</v>
      </c>
      <c r="W167" s="104" t="s">
        <v>452</v>
      </c>
      <c r="X167" s="129" t="s">
        <v>455</v>
      </c>
      <c r="Y167" s="104"/>
      <c r="Z167" s="105" t="s">
        <v>1329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1330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/>
      <c r="AR170" s="108"/>
      <c r="AS170" s="108"/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/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3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59" operator="equal">
      <formula>"NÃO"</formula>
    </cfRule>
    <cfRule type="cellIs" dxfId="187" priority="11960" operator="equal">
      <formula>"SIM"</formula>
    </cfRule>
  </conditionalFormatting>
  <conditionalFormatting sqref="AY6:AY1035">
    <cfRule type="expression" dxfId="186" priority="54415">
      <formula>#REF!=1</formula>
    </cfRule>
  </conditionalFormatting>
  <conditionalFormatting sqref="T6:T1035 BD6:BD1035 AX6:AX1035">
    <cfRule type="cellIs" dxfId="185" priority="54399" operator="equal">
      <formula>"ERRO"</formula>
    </cfRule>
  </conditionalFormatting>
  <conditionalFormatting sqref="BP6:BP1035">
    <cfRule type="cellIs" dxfId="184" priority="54394" operator="equal">
      <formula>"Produção e Intervalo"</formula>
    </cfRule>
    <cfRule type="cellIs" dxfId="183" priority="54395" operator="equal">
      <formula>"Aderente"</formula>
    </cfRule>
    <cfRule type="cellIs" dxfId="182" priority="54396" operator="equal">
      <formula>"Intervalo"</formula>
    </cfRule>
    <cfRule type="cellIs" dxfId="181" priority="54397" operator="equal">
      <formula>"Produção"</formula>
    </cfRule>
    <cfRule type="cellIs" dxfId="180" priority="54398" operator="equal">
      <formula>"ERRO"</formula>
    </cfRule>
  </conditionalFormatting>
  <conditionalFormatting sqref="BQ6:BR1035">
    <cfRule type="cellIs" dxfId="179" priority="54376" operator="equal">
      <formula>"*"</formula>
    </cfRule>
    <cfRule type="cellIs" dxfId="178" priority="54377" operator="greaterThanOrEqual">
      <formula>1</formula>
    </cfRule>
    <cfRule type="cellIs" dxfId="177" priority="54378" operator="lessThan">
      <formula>1</formula>
    </cfRule>
  </conditionalFormatting>
  <conditionalFormatting sqref="BJ2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76" operator="equal">
      <formula>"OPORTUNIDADE"</formula>
    </cfRule>
  </conditionalFormatting>
  <conditionalFormatting sqref="X28:Y29">
    <cfRule type="cellIs" dxfId="175" priority="274" operator="equal">
      <formula>"NÃO"</formula>
    </cfRule>
    <cfRule type="cellIs" dxfId="174" priority="275" operator="equal">
      <formula>"SIM"</formula>
    </cfRule>
  </conditionalFormatting>
  <conditionalFormatting sqref="BJ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2" operator="equal">
      <formula>"OPORTUNIDADE"</formula>
    </cfRule>
  </conditionalFormatting>
  <conditionalFormatting sqref="Y39">
    <cfRule type="cellIs" dxfId="172" priority="250" operator="equal">
      <formula>"NÃO"</formula>
    </cfRule>
    <cfRule type="cellIs" dxfId="171" priority="251" operator="equal">
      <formula>"SIM"</formula>
    </cfRule>
  </conditionalFormatting>
  <conditionalFormatting sqref="X42:X43">
    <cfRule type="cellIs" dxfId="170" priority="249" operator="equal">
      <formula>"OPORTUNIDADE"</formula>
    </cfRule>
  </conditionalFormatting>
  <conditionalFormatting sqref="X42:X43">
    <cfRule type="cellIs" dxfId="169" priority="247" operator="equal">
      <formula>"NÃO"</formula>
    </cfRule>
    <cfRule type="cellIs" dxfId="168" priority="248" operator="equal">
      <formula>"SIM"</formula>
    </cfRule>
  </conditionalFormatting>
  <conditionalFormatting sqref="BJ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0" operator="equal">
      <formula>"OPORTUNIDADE"</formula>
    </cfRule>
  </conditionalFormatting>
  <conditionalFormatting sqref="X46:Y46 Y47:Y48 X47:X50">
    <cfRule type="cellIs" dxfId="166" priority="218" operator="equal">
      <formula>"NÃO"</formula>
    </cfRule>
    <cfRule type="cellIs" dxfId="165" priority="219" operator="equal">
      <formula>"SIM"</formula>
    </cfRule>
  </conditionalFormatting>
  <conditionalFormatting sqref="BJ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2" operator="equal">
      <formula>"OPORTUNIDADE"</formula>
    </cfRule>
  </conditionalFormatting>
  <conditionalFormatting sqref="Y57">
    <cfRule type="cellIs" dxfId="163" priority="190" operator="equal">
      <formula>"NÃO"</formula>
    </cfRule>
    <cfRule type="cellIs" dxfId="162" priority="191" operator="equal">
      <formula>"SIM"</formula>
    </cfRule>
  </conditionalFormatting>
  <conditionalFormatting sqref="BJ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79" operator="equal">
      <formula>"OPORTUNIDADE"</formula>
    </cfRule>
  </conditionalFormatting>
  <conditionalFormatting sqref="X52:X61">
    <cfRule type="cellIs" dxfId="160" priority="177" operator="equal">
      <formula>"NÃO"</formula>
    </cfRule>
    <cfRule type="cellIs" dxfId="159" priority="178" operator="equal">
      <formula>"SIM"</formula>
    </cfRule>
  </conditionalFormatting>
  <conditionalFormatting sqref="BJ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3" operator="equal">
      <formula>"OPORTUNIDADE"</formula>
    </cfRule>
  </conditionalFormatting>
  <conditionalFormatting sqref="Y73">
    <cfRule type="cellIs" dxfId="157" priority="141" operator="equal">
      <formula>"NÃO"</formula>
    </cfRule>
    <cfRule type="cellIs" dxfId="156" priority="142" operator="equal">
      <formula>"SIM"</formula>
    </cfRule>
  </conditionalFormatting>
  <conditionalFormatting sqref="X75">
    <cfRule type="cellIs" dxfId="155" priority="137" operator="equal">
      <formula>"OPORTUNIDADE"</formula>
    </cfRule>
  </conditionalFormatting>
  <conditionalFormatting sqref="X75">
    <cfRule type="cellIs" dxfId="154" priority="135" operator="equal">
      <formula>"NÃO"</formula>
    </cfRule>
    <cfRule type="cellIs" dxfId="153" priority="136" operator="equal">
      <formula>"SIM"</formula>
    </cfRule>
  </conditionalFormatting>
  <conditionalFormatting sqref="BJ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0" operator="equal">
      <formula>"OPORTUNIDADE"</formula>
    </cfRule>
  </conditionalFormatting>
  <conditionalFormatting sqref="X76:X77">
    <cfRule type="cellIs" dxfId="151" priority="128" operator="equal">
      <formula>"NÃO"</formula>
    </cfRule>
    <cfRule type="cellIs" dxfId="150" priority="129" operator="equal">
      <formula>"SIM"</formula>
    </cfRule>
  </conditionalFormatting>
  <conditionalFormatting sqref="BO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5">
      <iconSet showValue="0">
        <cfvo type="percent" val="0"/>
        <cfvo type="num" val="1"/>
        <cfvo type="num" val="1" gte="0"/>
      </iconSet>
    </cfRule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3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035 BO151">
    <cfRule type="iconSet" priority="62028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035"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68">
      <iconSet showValue="0">
        <cfvo type="percent" val="0"/>
        <cfvo type="num" val="1"/>
        <cfvo type="num" val="1" gte="0"/>
      </iconSet>
    </cfRule>
    <cfRule type="iconSet" priority="62069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7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1331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1332</v>
      </c>
      <c r="C4" s="161" t="s">
        <v>1333</v>
      </c>
      <c r="D4" s="161" t="s">
        <v>1334</v>
      </c>
      <c r="E4" s="161" t="s">
        <v>1335</v>
      </c>
      <c r="F4" s="161" t="s">
        <v>4</v>
      </c>
      <c r="G4" s="161" t="s">
        <v>1336</v>
      </c>
    </row>
    <row r="5" spans="2:7">
      <c r="B5" s="162" t="s">
        <v>1337</v>
      </c>
      <c r="C5" s="162">
        <v>257068</v>
      </c>
      <c r="D5" s="162" t="s">
        <v>1338</v>
      </c>
      <c r="E5" s="162" t="s">
        <v>1339</v>
      </c>
      <c r="F5" s="162" t="s">
        <v>1339</v>
      </c>
      <c r="G5" s="163">
        <v>46296</v>
      </c>
    </row>
    <row r="6" spans="2:7">
      <c r="B6" s="162" t="s">
        <v>1340</v>
      </c>
      <c r="C6" s="162" t="s">
        <v>624</v>
      </c>
      <c r="D6" s="162" t="s">
        <v>624</v>
      </c>
      <c r="E6" s="162" t="s">
        <v>624</v>
      </c>
      <c r="F6" s="162" t="s">
        <v>1341</v>
      </c>
      <c r="G6" s="163" t="s">
        <v>624</v>
      </c>
    </row>
    <row r="7" spans="2:7">
      <c r="B7" s="162" t="s">
        <v>1342</v>
      </c>
      <c r="C7" s="162">
        <v>257472</v>
      </c>
      <c r="D7" s="162" t="s">
        <v>1343</v>
      </c>
      <c r="E7" s="162" t="s">
        <v>1344</v>
      </c>
      <c r="F7" s="162" t="s">
        <v>1344</v>
      </c>
      <c r="G7" s="163">
        <v>45992</v>
      </c>
    </row>
    <row r="8" spans="2:7">
      <c r="B8" s="162" t="s">
        <v>1345</v>
      </c>
      <c r="C8" s="162">
        <v>260307</v>
      </c>
      <c r="D8" s="162" t="s">
        <v>1346</v>
      </c>
      <c r="E8" s="162" t="s">
        <v>1347</v>
      </c>
      <c r="F8" s="162" t="s">
        <v>1344</v>
      </c>
      <c r="G8" s="163">
        <v>46082</v>
      </c>
    </row>
    <row r="9" spans="2:7">
      <c r="B9" s="162" t="s">
        <v>1348</v>
      </c>
      <c r="C9" s="162">
        <v>333033</v>
      </c>
      <c r="D9" s="162" t="s">
        <v>1349</v>
      </c>
      <c r="E9" s="162" t="s">
        <v>1341</v>
      </c>
      <c r="F9" s="162" t="s">
        <v>1350</v>
      </c>
      <c r="G9" s="162" t="s">
        <v>624</v>
      </c>
    </row>
    <row r="10" spans="2:7">
      <c r="B10" s="162" t="s">
        <v>1351</v>
      </c>
      <c r="C10" s="162">
        <v>263576</v>
      </c>
      <c r="D10" s="162" t="s">
        <v>1352</v>
      </c>
      <c r="E10" s="162" t="s">
        <v>1341</v>
      </c>
      <c r="F10" s="162" t="s">
        <v>1350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1353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1354</v>
      </c>
      <c r="E3" s="200" t="s">
        <v>1355</v>
      </c>
      <c r="F3" s="200" t="s">
        <v>1356</v>
      </c>
      <c r="G3" s="200" t="s">
        <v>1357</v>
      </c>
      <c r="H3" s="200" t="s">
        <v>1358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1359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1360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1361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1362</v>
      </c>
      <c r="C2" s="121" t="s">
        <v>997</v>
      </c>
      <c r="D2" s="76" t="s">
        <v>999</v>
      </c>
      <c r="E2" s="76" t="s">
        <v>1363</v>
      </c>
      <c r="F2" s="99" t="s">
        <v>1364</v>
      </c>
      <c r="G2" s="76" t="s">
        <v>1365</v>
      </c>
      <c r="H2" s="76" t="s">
        <v>1366</v>
      </c>
      <c r="I2" s="76" t="s">
        <v>1367</v>
      </c>
      <c r="J2" s="76" t="s">
        <v>1368</v>
      </c>
      <c r="K2" s="78" t="s">
        <v>1369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ZCZ-ZZF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1370</v>
      </c>
      <c r="V1" s="250"/>
      <c r="W1" s="250"/>
    </row>
    <row r="2" spans="1:23" ht="15" customHeight="1">
      <c r="A2" s="87" t="s">
        <v>1371</v>
      </c>
      <c r="B2" s="87" t="s">
        <v>1372</v>
      </c>
      <c r="C2" s="87" t="s">
        <v>442</v>
      </c>
      <c r="D2" s="88" t="s">
        <v>1011</v>
      </c>
      <c r="E2" s="88" t="s">
        <v>4</v>
      </c>
      <c r="F2" s="88" t="s">
        <v>1373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1374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ZCZ-ZZF</v>
      </c>
      <c r="L161" s="138" t="str">
        <f>IF(SP_NORTE!M164="","*",SP_NORTE!M164)</f>
        <v>101ZZF</v>
      </c>
      <c r="M161" s="139">
        <f>IF(SP_NORTE!I164="","*",SP_NORTE!I164)</f>
        <v>73</v>
      </c>
      <c r="N161" s="144">
        <f>IF(SP_NORTE!J164="","*",SP_NORTE!J164)</f>
        <v>102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1375</v>
      </c>
      <c r="D5" s="252"/>
      <c r="E5" s="252"/>
      <c r="F5" s="252"/>
      <c r="G5" s="252"/>
      <c r="H5" s="252"/>
      <c r="I5" s="252"/>
      <c r="J5" s="253"/>
      <c r="K5" s="254" t="s">
        <v>1376</v>
      </c>
      <c r="L5" s="255"/>
      <c r="M5" s="255"/>
      <c r="N5" s="255"/>
      <c r="O5" s="256" t="s">
        <v>1377</v>
      </c>
      <c r="P5" s="257"/>
    </row>
    <row r="6" spans="1:16" s="74" customFormat="1" ht="15" customHeight="1">
      <c r="A6" s="66" t="s">
        <v>1373</v>
      </c>
      <c r="B6" s="75" t="s">
        <v>1372</v>
      </c>
      <c r="C6" s="76" t="s">
        <v>1011</v>
      </c>
      <c r="D6" s="77" t="s">
        <v>1012</v>
      </c>
      <c r="E6" s="76" t="s">
        <v>1378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1379</v>
      </c>
      <c r="M6" s="80" t="s">
        <v>642</v>
      </c>
      <c r="N6" s="81" t="s">
        <v>1006</v>
      </c>
      <c r="O6" s="158" t="s">
        <v>1049</v>
      </c>
      <c r="P6" s="132" t="s">
        <v>1380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 t="str">
        <f>IF(SP_NORTE!BG159="","*",SP_NORTE!BG159)</f>
        <v>*</v>
      </c>
      <c r="P127" s="147" t="str">
        <f>IF($A$2=1,IF(SP_NORTE!BI159="","*",SP_NORTE!BI159),IF(SP_NORTE!BJ159="","*",SP_NORTE!BJ159))</f>
        <v>*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ZCZ-ZZF</v>
      </c>
      <c r="H131" s="116">
        <f>IF(SP_NORTE!J164="","*",SP_NORTE!J164)</f>
        <v>102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ZCZ-ZZF</v>
      </c>
      <c r="M131" s="83">
        <f>IF(SP_NORTE!AO164="","*",SP_NORTE!AO164)</f>
        <v>102</v>
      </c>
      <c r="N131" s="83" t="str">
        <f>IF(SP_NORTE!AL164="","*",SP_NORTE!AL164)</f>
        <v>ZCZ-ZZF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 t="str">
        <f>IF(SP_NORTE!BG170="","*",SP_NORTE!BG170)</f>
        <v>*</v>
      </c>
      <c r="P136" s="147" t="str">
        <f>IF($A$2=1,IF(SP_NORTE!BI170="","*",SP_NORTE!BI170),IF(SP_NORTE!BJ170="","*",SP_NORTE!BJ170))</f>
        <v>*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2026-02-12T09:54:25Z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