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4" documentId="8_{C16AF0B1-DE6F-4D81-B6CC-DB7BBC320B89}" xr6:coauthVersionLast="47" xr6:coauthVersionMax="47" xr10:uidLastSave="{FE676FCF-8CDD-4037-B47E-63CFFFCD27C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5" l="1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06" i="1" l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<sst xmlns="http://schemas.openxmlformats.org/spreadsheetml/2006/main" count="13405" uniqueCount="2023">
  <si>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</si>
  <si>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</si>
  <si>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</si>
  <si>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</si>
  <si>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</si>
  <si>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</si>
  <si>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</si>
  <si>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</si>
  <si>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</si>
  <si>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</si>
  <si>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</si>
  <si>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</si>
  <si>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</si>
  <si>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</si>
  <si>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</si>
  <si>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</si>
  <si>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</si>
  <si>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</si>
  <si>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</si>
  <si>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</si>
  <si>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</si>
  <si>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</si>
  <si>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</si>
  <si>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</si>
  <si>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</si>
  <si>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</si>
  <si>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</si>
  <si>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</si>
  <si>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</si>
  <si>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</si>
  <si>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</si>
  <si>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</si>
  <si>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</si>
  <si>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</si>
  <si>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</si>
  <si>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</si>
  <si>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</si>
  <si>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</si>
  <si>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</si>
  <si>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</si>
  <si>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</si>
  <si>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</si>
  <si>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</si>
  <si>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</si>
  <si>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</si>
  <si>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</si>
  <si>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</si>
  <si>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</si>
  <si>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</si>
  <si>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</si>
  <si>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</si>
  <si>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</si>
  <si>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</si>
  <si>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</si>
  <si>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</si>
  <si>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</si>
  <si>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</si>
  <si>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</si>
  <si>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</si>
  <si>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</si>
  <si>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</si>
  <si>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</si>
  <si>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</si>
  <si>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</si>
  <si>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</si>
  <si>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</si>
  <si>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</si>
  <si>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</si>
  <si>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</si>
  <si>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</si>
  <si>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</si>
  <si>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</si>
  <si>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</si>
  <si>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</si>
  <si>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</si>
  <si>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</si>
  <si>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</si>
  <si>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</si>
  <si>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</si>
  <si>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</si>
  <si>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</si>
  <si>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</si>
  <si>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</si>
  <si>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</si>
  <si>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</si>
  <si>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</si>
  <si>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</si>
  <si>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</si>
  <si>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</si>
  <si>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</si>
  <si>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</si>
  <si>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</si>
  <si>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</si>
  <si>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</si>
  <si>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</si>
  <si>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</si>
  <si>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</si>
  <si>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</si>
  <si>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</si>
  <si>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</si>
  <si>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</si>
  <si>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</si>
  <si>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</si>
  <si>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</si>
  <si>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</si>
  <si>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</si>
  <si>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</si>
  <si>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</si>
  <si>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</si>
  <si>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</si>
  <si>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</si>
  <si>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</si>
  <si>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</si>
  <si>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</si>
  <si>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</si>
  <si>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</si>
  <si>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</si>
  <si>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</si>
  <si>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</si>
  <si>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</si>
  <si>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</si>
  <si>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</si>
  <si>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</si>
  <si>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</si>
  <si>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</si>
  <si>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</si>
  <si>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</si>
  <si>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</si>
  <si>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</si>
  <si>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</si>
  <si>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</si>
  <si>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</si>
  <si>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</si>
  <si>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</si>
  <si>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</si>
  <si>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</si>
  <si>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</si>
  <si>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</si>
  <si>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</si>
  <si>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</si>
  <si>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</si>
  <si>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</si>
  <si>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</si>
  <si>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</si>
  <si>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</si>
  <si>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</si>
  <si>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</si>
  <si>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</si>
  <si>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</si>
  <si>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</si>
  <si>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</si>
  <si>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</si>
  <si>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</si>
  <si>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</si>
  <si>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</si>
  <si>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</si>
  <si>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</si>
  <si>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</si>
  <si>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</si>
  <si>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</si>
  <si>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</si>
  <si>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</si>
  <si>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</si>
  <si>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</si>
  <si>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</si>
  <si>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</si>
  <si>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</si>
  <si>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</si>
  <si>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</si>
  <si>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</si>
  <si>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</si>
  <si>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</si>
  <si>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</si>
  <si>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</si>
  <si>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</si>
  <si>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</si>
  <si>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</si>
  <si>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</si>
  <si>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</si>
  <si>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</si>
  <si>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</si>
  <si>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</si>
  <si>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</si>
  <si>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</si>
  <si>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</si>
  <si>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</si>
  <si>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</si>
  <si>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</si>
  <si>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</si>
  <si>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</si>
  <si>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</si>
  <si>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</si>
  <si>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</si>
  <si>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</si>
  <si>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</si>
  <si>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</si>
  <si>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</si>
  <si>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</si>
  <si>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</si>
  <si>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</si>
  <si>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</si>
  <si>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</si>
  <si>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</si>
  <si>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</si>
  <si>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</si>
  <si>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</si>
  <si>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</si>
  <si>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</si>
  <si>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</si>
  <si>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</si>
  <si>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</si>
  <si>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</si>
  <si>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</si>
  <si>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</si>
  <si>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</si>
  <si>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</si>
  <si>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</si>
  <si>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</si>
  <si>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</si>
  <si>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</si>
  <si>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</si>
  <si>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</si>
  <si>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</si>
  <si>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</si>
  <si>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</si>
  <si>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</si>
  <si>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</si>
  <si>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</si>
  <si>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</si>
  <si>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</si>
  <si>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</si>
  <si>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</si>
  <si>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</si>
  <si>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</si>
  <si>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</si>
  <si>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</si>
  <si>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</si>
  <si>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</si>
  <si>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</si>
  <si>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</si>
  <si>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</si>
  <si>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</si>
  <si>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</si>
  <si>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</si>
  <si>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</si>
  <si>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</si>
  <si>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</si>
  <si>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</si>
  <si>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</si>
  <si>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</si>
  <si>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</si>
  <si>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</si>
  <si>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</si>
  <si>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</si>
  <si>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</si>
  <si>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</si>
  <si>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</si>
  <si>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</si>
  <si>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</si>
  <si>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</si>
  <si>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</si>
  <si>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</si>
  <si>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</si>
  <si>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</si>
  <si>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</si>
  <si>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</si>
  <si>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</si>
  <si>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</si>
  <si>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</si>
  <si>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</si>
  <si>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</si>
  <si>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</si>
  <si>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</si>
  <si>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</si>
  <si>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</si>
  <si>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</si>
  <si>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</si>
  <si>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</si>
  <si>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</si>
  <si>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</si>
  <si>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</si>
  <si>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</si>
  <si>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</si>
  <si>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</si>
  <si>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</si>
  <si>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</si>
  <si>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</si>
  <si>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</si>
  <si>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</si>
  <si>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</si>
  <si>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</si>
  <si>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</si>
  <si>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</si>
  <si>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</si>
  <si>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</si>
  <si>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</si>
  <si>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</si>
  <si>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</si>
  <si>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</si>
  <si>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</si>
  <si>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</si>
  <si>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</si>
  <si>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</si>
  <si>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</si>
  <si>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</si>
  <si>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</si>
  <si>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</si>
  <si>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</si>
  <si>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</si>
  <si>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</si>
  <si>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</si>
  <si>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</si>
  <si>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</si>
  <si>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</si>
  <si>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</si>
  <si>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</si>
  <si>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</si>
  <si>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</si>
  <si>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</si>
  <si>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</si>
  <si>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</si>
  <si>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</si>
  <si>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</si>
  <si>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</si>
  <si>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</si>
  <si>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</si>
  <si>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</si>
  <si>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</si>
  <si>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</si>
  <si>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</si>
  <si>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</si>
  <si>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</si>
  <si>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</si>
  <si>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</si>
  <si>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</si>
  <si>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</si>
  <si>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</si>
  <si>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</si>
  <si>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</si>
  <si>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</si>
  <si>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</si>
  <si>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</si>
  <si>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</si>
  <si>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</si>
  <si>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</si>
  <si>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</si>
  <si>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</si>
  <si>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</si>
  <si>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</si>
  <si>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</si>
  <si>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</si>
  <si>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</si>
  <si>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</si>
  <si>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</si>
  <si>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</si>
  <si>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</si>
  <si>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</si>
  <si>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</si>
  <si>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</si>
  <si>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</si>
  <si>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</si>
  <si>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</si>
  <si>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</si>
  <si>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</si>
  <si>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</si>
  <si>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</si>
  <si>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</si>
  <si>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</si>
  <si>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</si>
  <si>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</si>
  <si>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</si>
  <si>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</si>
  <si>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</si>
  <si>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</si>
  <si>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</si>
  <si>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</si>
  <si>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</si>
  <si>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</si>
  <si>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</si>
  <si>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</si>
  <si>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</si>
  <si>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</si>
  <si>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</si>
  <si>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</si>
  <si>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</si>
  <si>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</si>
  <si>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</si>
  <si>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</si>
  <si>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</si>
  <si>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</si>
  <si>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</si>
  <si>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</si>
  <si>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</si>
  <si>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</si>
  <si>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</si>
  <si>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</si>
  <si>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</si>
  <si>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</si>
  <si>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</si>
  <si>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</si>
  <si>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</si>
  <si>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</si>
  <si>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</si>
  <si>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</si>
  <si>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</si>
  <si>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</si>
  <si>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</si>
  <si>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</si>
  <si>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</si>
  <si>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</si>
  <si>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</si>
  <si>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</si>
  <si>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</si>
  <si>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</si>
  <si>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</si>
  <si>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</si>
  <si>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</si>
  <si>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</si>
  <si>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</si>
  <si>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</si>
  <si>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</si>
  <si>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</si>
  <si>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</si>
  <si>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</si>
  <si>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</si>
  <si>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</si>
  <si>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</si>
  <si>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</si>
  <si>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</si>
  <si>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</si>
  <si>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</si>
  <si>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</si>
  <si>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</si>
  <si>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</si>
  <si>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</si>
  <si>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</si>
  <si>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</si>
  <si>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</si>
  <si>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</si>
  <si>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</si>
  <si>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</si>
  <si>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</si>
  <si>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</si>
  <si>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</si>
  <si>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</si>
  <si>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</si>
  <si>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</si>
  <si>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</si>
  <si>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</si>
  <si>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</si>
  <si>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</si>
  <si>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</si>
  <si>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</si>
  <si>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</si>
  <si>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</si>
  <si>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</si>
  <si>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</si>
  <si>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</si>
  <si>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</si>
  <si>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</si>
  <si>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</si>
  <si>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</si>
  <si>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</si>
  <si>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</si>
  <si>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</si>
  <si>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</si>
  <si>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</si>
  <si>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</si>
  <si>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</si>
  <si>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</si>
  <si>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</si>
  <si>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</si>
  <si>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</si>
  <si>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</si>
  <si>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</si>
  <si>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</si>
  <si>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</si>
  <si>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</si>
  <si>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</si>
  <si>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</si>
  <si>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</si>
  <si>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</si>
  <si>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</si>
  <si>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</si>
  <si>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</si>
  <si>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</si>
  <si>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</si>
  <si>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</si>
  <si>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</si>
  <si>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</si>
  <si>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</si>
  <si>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</si>
  <si>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</si>
  <si>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</si>
  <si>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</si>
  <si>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</si>
  <si>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</si>
  <si>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</si>
  <si>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</si>
  <si>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</si>
  <si>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</si>
  <si>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</si>
  <si>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</si>
  <si>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</si>
  <si>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</si>
  <si>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</si>
  <si>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</si>
  <si>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</si>
  <si>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</si>
  <si>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</si>
  <si>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</si>
  <si>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</si>
  <si>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</si>
  <si>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</si>
  <si>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</si>
  <si>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</si>
  <si>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</si>
  <si>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</si>
  <si>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</si>
  <si>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</si>
  <si>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</si>
  <si>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</si>
  <si>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</si>
  <si>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</si>
  <si>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</si>
  <si>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</si>
  <si>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</si>
  <si>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</si>
  <si>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</si>
  <si>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</si>
  <si>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</si>
  <si>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</si>
  <si>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</si>
  <si>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</si>
  <si>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</si>
  <si>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</si>
  <si>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</si>
  <si>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</si>
  <si>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</si>
  <si>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</si>
  <si>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</si>
  <si>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</si>
  <si>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</si>
  <si>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</si>
  <si>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</si>
  <si>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</si>
  <si>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</si>
  <si>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</si>
  <si>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</si>
  <si>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</si>
  <si>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</si>
  <si>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</si>
  <si>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</si>
  <si>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</si>
  <si>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</si>
  <si>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</si>
  <si>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</si>
  <si>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</si>
  <si>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</si>
  <si>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</si>
  <si>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</si>
  <si>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</si>
  <si>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</si>
  <si>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</si>
  <si>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</si>
  <si>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</si>
  <si>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</si>
  <si>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</si>
  <si>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</si>
  <si>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</si>
  <si>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</si>
  <si>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</si>
  <si>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</si>
  <si>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</si>
  <si>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</si>
  <si>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</si>
  <si>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</si>
  <si>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</si>
  <si>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</si>
  <si>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</si>
  <si>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</si>
  <si>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</si>
  <si>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</si>
  <si>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</si>
  <si>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</si>
  <si>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</si>
  <si>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</si>
  <si>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</si>
  <si>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</si>
  <si>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</si>
  <si>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</si>
  <si>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</si>
  <si>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</si>
  <si>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</si>
  <si>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</si>
  <si>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</si>
  <si>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</si>
  <si>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</si>
  <si>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</si>
  <si>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</si>
  <si>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</si>
  <si>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</si>
  <si>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</si>
  <si>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</si>
  <si>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</si>
  <si>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</si>
  <si>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</si>
  <si>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</si>
  <si>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</si>
  <si>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</si>
  <si>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</si>
  <si>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</si>
  <si>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</si>
  <si>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</si>
  <si>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</si>
  <si>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</si>
  <si>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</si>
  <si>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</si>
  <si>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</si>
  <si>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</si>
  <si>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</si>
  <si>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</si>
  <si>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</si>
  <si>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</si>
  <si>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</si>
  <si>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</si>
  <si>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</si>
  <si>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</si>
  <si>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</si>
  <si>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</si>
  <si>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</si>
  <si>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</si>
  <si>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</si>
  <si>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</si>
  <si>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</si>
  <si>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</si>
  <si>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</si>
  <si>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</si>
  <si>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</si>
  <si>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</si>
  <si>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</si>
  <si>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</si>
  <si>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</si>
  <si>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</si>
  <si>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</si>
  <si>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</si>
  <si>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</si>
  <si>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</si>
  <si>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</si>
  <si>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</si>
  <si>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</si>
  <si>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</si>
  <si>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</si>
  <si>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</si>
  <si>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</si>
  <si>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</si>
  <si>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</si>
  <si>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</si>
  <si>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</si>
  <si>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</si>
  <si>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</si>
  <si>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</si>
  <si>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</si>
  <si>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</si>
  <si>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</si>
  <si>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</si>
  <si>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</si>
  <si>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</si>
  <si>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</si>
  <si>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</si>
  <si>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</si>
  <si>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</si>
  <si>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</si>
  <si>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</si>
  <si>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</si>
  <si>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</si>
  <si>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</si>
  <si>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</si>
  <si>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</si>
  <si>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</si>
  <si>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</si>
  <si>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</si>
  <si>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</si>
  <si>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</si>
  <si>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</si>
  <si>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</si>
  <si>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</si>
  <si>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</si>
  <si>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</si>
  <si>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</si>
  <si>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</si>
  <si>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</si>
  <si>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</si>
  <si>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</si>
  <si>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</si>
  <si>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</si>
  <si>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</si>
  <si>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</si>
  <si>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</si>
  <si>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</si>
  <si>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</si>
  <si>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</si>
  <si>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</si>
  <si>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</si>
  <si>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</si>
  <si>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</si>
  <si>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</si>
  <si>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</si>
  <si>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</si>
  <si>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</si>
  <si>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</si>
  <si>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</si>
  <si>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</si>
  <si>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</si>
  <si>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</si>
  <si>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</si>
  <si>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</si>
  <si>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</si>
  <si>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</si>
  <si>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</si>
  <si>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</si>
  <si>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</si>
  <si>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</si>
  <si>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</si>
  <si>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</si>
  <si>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</si>
  <si>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</si>
  <si>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</si>
  <si>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</si>
  <si>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</si>
  <si>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</si>
  <si>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</si>
  <si>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</si>
  <si>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</si>
  <si>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</si>
  <si>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</si>
  <si>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</si>
  <si>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</si>
  <si>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</si>
  <si>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</si>
  <si>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</si>
  <si>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</si>
  <si>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</si>
  <si>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</si>
  <si>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</si>
  <si>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</si>
  <si>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</si>
  <si>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</si>
  <si>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</si>
  <si>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</si>
  <si>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</si>
  <si>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</si>
  <si>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</si>
  <si>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</si>
  <si>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</si>
  <si>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</si>
  <si>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</si>
  <si>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</si>
  <si>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</si>
  <si>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</si>
  <si>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</si>
  <si>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</si>
  <si>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</si>
  <si>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</si>
  <si>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</si>
  <si>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</si>
  <si>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</si>
  <si>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</si>
  <si>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</si>
  <si>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</si>
  <si>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</si>
  <si>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</si>
  <si>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</si>
  <si>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</si>
  <si>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</si>
  <si>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</si>
  <si>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</si>
  <si>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</si>
  <si>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</si>
  <si>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</si>
  <si>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</si>
  <si>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</si>
  <si>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</si>
  <si>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</si>
  <si>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</si>
  <si>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</si>
  <si>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</si>
  <si>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</si>
  <si>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</si>
  <si>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</si>
  <si>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</si>
  <si>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</si>
  <si>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</si>
  <si>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</si>
  <si>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</si>
  <si>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</si>
  <si>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</si>
  <si>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</si>
  <si>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</si>
  <si>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</si>
  <si>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</si>
  <si>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</si>
  <si>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</si>
  <si>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</si>
  <si>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</si>
  <si>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</si>
  <si>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</si>
  <si>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</si>
  <si>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</si>
  <si>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</si>
  <si>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</si>
  <si>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</si>
  <si>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</si>
  <si>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</si>
  <si>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</si>
  <si>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</si>
  <si>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</si>
  <si>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</si>
  <si>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</si>
  <si>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</si>
  <si>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</si>
  <si>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</si>
  <si>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</si>
  <si>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</si>
  <si>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</si>
  <si>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</si>
  <si>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</si>
  <si>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</si>
  <si>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</si>
  <si>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</si>
  <si>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</si>
  <si>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</si>
  <si>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</si>
  <si>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</si>
  <si>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</si>
  <si>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</si>
  <si>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</si>
  <si>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</si>
  <si>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</si>
  <si>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</si>
  <si>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</si>
  <si>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</si>
  <si>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</si>
  <si>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</si>
  <si>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</si>
  <si>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</si>
  <si>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</si>
  <si>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</si>
  <si>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</si>
  <si>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</si>
  <si>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</si>
  <si>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</si>
  <si>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</si>
  <si>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</si>
  <si>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</si>
  <si>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</si>
  <si>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</si>
  <si>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</si>
  <si>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</si>
  <si>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</si>
  <si>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</si>
  <si>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</si>
  <si>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</si>
  <si>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</si>
  <si>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</si>
  <si>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</si>
  <si>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</si>
  <si>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</si>
  <si>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</si>
  <si>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</si>
  <si>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</si>
  <si>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</si>
  <si>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</si>
  <si>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</si>
  <si>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</si>
  <si>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</si>
  <si>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</si>
  <si>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</si>
  <si>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</si>
  <si>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</si>
  <si>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</si>
  <si>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</si>
  <si>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</si>
  <si>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</si>
  <si>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</si>
  <si>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</si>
  <si>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</si>
  <si>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</si>
  <si>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</si>
  <si>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</si>
  <si>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</si>
  <si>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</si>
  <si>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</si>
  <si>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</si>
  <si>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</si>
  <si>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</si>
  <si>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</si>
  <si>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</si>
  <si>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</si>
  <si>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</si>
  <si>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</si>
  <si>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</si>
  <si>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</si>
  <si>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</si>
  <si>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</si>
  <si>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</si>
  <si>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</si>
  <si>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</si>
  <si>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</si>
  <si>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</si>
  <si>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</si>
  <si>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</si>
  <si>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</si>
  <si>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</si>
  <si>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</si>
  <si>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</si>
  <si>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</si>
  <si>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</si>
  <si>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</si>
  <si>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</si>
  <si>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</si>
  <si>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</si>
  <si>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</si>
  <si>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</si>
  <si>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</si>
  <si>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</si>
  <si>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</si>
  <si>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</si>
  <si>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</si>
  <si>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</si>
  <si>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</si>
  <si>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</si>
  <si>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</si>
  <si>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</si>
  <si>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</si>
  <si>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</si>
  <si>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</si>
  <si>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</si>
  <si>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</si>
  <si>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</si>
  <si>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</si>
  <si>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</si>
  <si>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</si>
  <si>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</si>
  <si>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</si>
  <si>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</si>
  <si>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</si>
  <si>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</si>
  <si>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</si>
  <si>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</si>
  <si>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</si>
  <si>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</si>
  <si>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</si>
  <si>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</si>
  <si>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</si>
  <si>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</si>
  <si>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</si>
  <si>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</si>
  <si>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</si>
  <si>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</si>
  <si>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</si>
  <si>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</si>
  <si>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</si>
  <si>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</si>
  <si>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</si>
  <si>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</si>
  <si>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</si>
  <si>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</si>
  <si>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</si>
  <si>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</si>
  <si>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</si>
  <si>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</si>
  <si>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</si>
  <si>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</si>
  <si>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</si>
  <si>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</si>
  <si>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</si>
  <si>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</si>
  <si>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</si>
  <si>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</si>
  <si>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</si>
  <si>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</si>
  <si>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</si>
  <si>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</si>
  <si>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</si>
  <si>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</si>
  <si>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</si>
  <si>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</si>
  <si>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</si>
  <si>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</si>
  <si>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</si>
  <si>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</si>
  <si>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</si>
  <si>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</si>
  <si>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</si>
  <si>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</si>
  <si>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</si>
  <si>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</si>
  <si>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</si>
  <si>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</si>
  <si>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</si>
  <si>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</si>
  <si>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</si>
  <si>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</si>
  <si>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</si>
  <si>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</si>
  <si>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</si>
  <si>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</si>
  <si>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</si>
  <si>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</si>
  <si>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</si>
  <si>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</si>
  <si>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</si>
  <si>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</si>
  <si>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</si>
  <si>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</si>
  <si>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</si>
  <si>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</si>
  <si>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</si>
  <si>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</si>
  <si>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</si>
  <si>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</si>
  <si>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</si>
  <si>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</si>
  <si>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</si>
  <si>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</si>
  <si>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</si>
  <si>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</si>
  <si>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</si>
  <si>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</si>
  <si>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</si>
  <si>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</si>
  <si>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</si>
  <si>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</si>
  <si>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</si>
  <si>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</si>
  <si>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</si>
  <si>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</si>
  <si>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</si>
  <si>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</si>
  <si>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</si>
  <si>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</si>
  <si>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</si>
  <si>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</si>
  <si>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</si>
  <si>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</si>
  <si>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</si>
  <si>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</si>
  <si>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</si>
  <si>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</si>
  <si>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</si>
  <si>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</si>
  <si>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</si>
  <si>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</si>
  <si>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</si>
  <si>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</si>
  <si>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</si>
  <si>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</si>
  <si>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</si>
  <si>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</si>
  <si>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</si>
  <si>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</si>
  <si>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</si>
  <si>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</si>
  <si>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</si>
  <si>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</si>
  <si>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</si>
  <si>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</si>
  <si>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</si>
  <si>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</si>
  <si>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</si>
  <si>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</si>
  <si>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</si>
  <si>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</si>
  <si>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</si>
  <si>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</si>
  <si>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</si>
  <si>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</si>
  <si>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</si>
  <si>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</si>
  <si>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</si>
  <si>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</si>
  <si>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</si>
  <si>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</si>
  <si>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</si>
  <si>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</si>
  <si>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</si>
  <si>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</si>
  <si>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</si>
  <si>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</si>
  <si>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</si>
  <si>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</si>
  <si>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</si>
  <si>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</si>
  <si>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</si>
  <si>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</si>
  <si>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</si>
  <si>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</si>
  <si>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</si>
  <si>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</si>
  <si>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</si>
  <si>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</si>
  <si>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</si>
  <si>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</si>
  <si>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</si>
  <si>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</si>
  <si>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</si>
  <si>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</si>
  <si>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</si>
  <si>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</si>
  <si>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</si>
  <si>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</si>
  <si>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</si>
  <si>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</si>
  <si>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</si>
  <si>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</si>
  <si>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</si>
  <si>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</si>
  <si>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</si>
  <si>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</si>
  <si>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</si>
  <si>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</si>
  <si>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</si>
  <si>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</si>
  <si>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</si>
  <si>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</si>
  <si>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</si>
  <si>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</si>
  <si>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</si>
  <si>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</si>
  <si>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</si>
  <si>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</si>
  <si>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</si>
  <si>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</si>
  <si>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</si>
  <si>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</si>
  <si>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</si>
  <si>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</si>
  <si>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</si>
  <si>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</si>
  <si>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</si>
  <si>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</si>
  <si>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</si>
  <si>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</si>
  <si>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</si>
  <si>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</si>
  <si>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</si>
  <si>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</si>
  <si>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</si>
  <si>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</si>
  <si>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</si>
  <si>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</si>
  <si>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</si>
  <si>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</si>
  <si>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</si>
  <si>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</si>
  <si>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</si>
  <si>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</si>
  <si>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</si>
  <si>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</si>
  <si>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</si>
  <si>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</si>
  <si>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</si>
  <si>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</si>
  <si>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</si>
  <si>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</si>
  <si>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</si>
  <si>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</si>
  <si>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</si>
  <si>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</si>
  <si>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</si>
  <si>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</si>
  <si>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</si>
  <si>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</si>
  <si>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</si>
  <si>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</si>
  <si>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</si>
  <si>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</si>
  <si>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</si>
  <si>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</si>
  <si>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</si>
  <si>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</si>
  <si>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</si>
  <si>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</si>
  <si>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</si>
  <si>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</si>
  <si>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</si>
  <si>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</si>
  <si>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</si>
  <si>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</si>
  <si>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</si>
  <si>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</si>
  <si>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</si>
  <si>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</si>
  <si>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</si>
  <si>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</si>
  <si>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</si>
  <si>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</si>
  <si>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</si>
  <si>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</si>
  <si>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</si>
  <si>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</si>
  <si>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</si>
  <si>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</si>
  <si>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</si>
  <si>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</si>
  <si>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</si>
  <si>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</si>
  <si>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</si>
  <si>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</si>
  <si>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</si>
  <si>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</si>
  <si>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</si>
  <si>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</si>
  <si>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</si>
  <si>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</si>
  <si>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</si>
  <si>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</si>
  <si>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</si>
  <si>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</si>
  <si>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</si>
  <si>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</si>
  <si>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</si>
  <si>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</si>
  <si>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</si>
  <si>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</si>
  <si>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</si>
  <si>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</si>
  <si>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</si>
  <si>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</si>
  <si>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</si>
  <si>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</si>
  <si>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</si>
  <si>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</si>
  <si>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</si>
  <si>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</si>
  <si>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</si>
  <si>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</si>
  <si>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</si>
  <si>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</si>
  <si>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</si>
  <si>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</si>
  <si>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</si>
  <si>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</si>
  <si>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</si>
  <si>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</si>
  <si>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</si>
  <si>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</si>
  <si>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</si>
  <si>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</si>
  <si>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</si>
  <si>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</si>
  <si>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</si>
  <si>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</si>
  <si>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</si>
  <si>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</si>
  <si>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</si>
  <si>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</si>
  <si>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</si>
  <si>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</si>
  <si>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</si>
  <si>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</si>
  <si>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</si>
  <si>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</si>
  <si>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</si>
  <si>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</si>
  <si>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</si>
  <si>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</si>
  <si>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</si>
  <si>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</si>
  <si>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</si>
  <si>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</si>
  <si>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</si>
  <si>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</si>
  <si>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</si>
  <si>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</si>
  <si>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</si>
  <si>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</si>
  <si>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</si>
  <si>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</si>
  <si>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</si>
  <si>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</si>
  <si>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</si>
  <si>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</si>
  <si>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</si>
  <si>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</si>
  <si>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</si>
  <si>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</si>
  <si>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</si>
  <si>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</si>
  <si>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</si>
  <si>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</si>
  <si>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</si>
  <si>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</si>
  <si>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</si>
  <si>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</si>
  <si>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</si>
  <si>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</si>
  <si>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</si>
  <si>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</si>
  <si>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</si>
  <si>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</si>
  <si>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</si>
  <si>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</si>
  <si>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</si>
  <si>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</si>
  <si>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</si>
  <si>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</si>
  <si>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</si>
  <si>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</si>
  <si>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</si>
  <si>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</si>
  <si>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</si>
  <si>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</si>
  <si>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</si>
  <si>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</si>
  <si>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</si>
  <si>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</si>
  <si>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</si>
  <si>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</si>
  <si>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</si>
  <si>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</si>
  <si>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</si>
  <si>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</si>
  <si>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</si>
  <si>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</si>
  <si>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</si>
  <si>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</si>
  <si>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</si>
  <si>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</si>
  <si>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</si>
  <si>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</si>
  <si>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</si>
  <si>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</si>
  <si>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</si>
  <si>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</si>
  <si>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</si>
  <si>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</si>
  <si>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</si>
  <si>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</si>
  <si>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</si>
  <si>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</si>
  <si>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</si>
  <si>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</si>
  <si>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</si>
  <si>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</si>
  <si>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</si>
  <si>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</si>
  <si>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</si>
  <si>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</si>
  <si>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</si>
  <si>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</si>
  <si>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</si>
  <si>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</si>
  <si>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</si>
  <si>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</si>
  <si>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</si>
  <si>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</si>
  <si>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</si>
  <si>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</si>
  <si>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</si>
  <si>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</si>
  <si>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</si>
  <si>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</si>
  <si>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</si>
  <si>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</si>
  <si>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</si>
  <si>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</si>
  <si>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</si>
  <si>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</si>
  <si>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</si>
  <si>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</si>
  <si>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</si>
  <si>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</si>
  <si>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</si>
  <si>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</si>
  <si>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</si>
  <si>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</si>
  <si>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</si>
  <si>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</si>
  <si>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</si>
  <si>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</si>
  <si>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</si>
  <si>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</si>
  <si>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</si>
  <si>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</si>
  <si>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</si>
  <si>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</si>
  <si>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</si>
  <si>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</si>
  <si>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</si>
  <si>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</si>
  <si>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</si>
  <si>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</si>
  <si>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</si>
  <si>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</si>
  <si>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</si>
  <si>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</si>
  <si>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</si>
  <si>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</si>
  <si>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</si>
  <si>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</si>
  <si>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</si>
  <si>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</si>
  <si>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</si>
  <si>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</si>
  <si>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</si>
  <si>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</si>
  <si>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</si>
  <si>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</si>
  <si>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</si>
  <si>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</si>
  <si>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</si>
  <si>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</si>
  <si>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</si>
  <si>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</si>
  <si>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</si>
  <si>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</si>
  <si>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</si>
  <si>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</si>
  <si>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</si>
  <si>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</si>
  <si>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</si>
  <si>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</si>
  <si>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</si>
  <si>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</si>
  <si>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</si>
  <si>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</si>
  <si>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</si>
  <si>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</si>
  <si>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</si>
  <si>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</si>
  <si>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</si>
  <si>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</si>
  <si>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</si>
  <si>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</si>
  <si>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</si>
  <si>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</si>
  <si>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</si>
  <si>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</si>
  <si>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</si>
  <si>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</si>
  <si>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</si>
  <si>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</si>
  <si>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</si>
  <si>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</si>
  <si>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</si>
  <si>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</si>
  <si>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</si>
  <si>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</si>
  <si>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</si>
  <si>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</si>
  <si>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</si>
  <si>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</si>
  <si>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</si>
  <si>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</si>
  <si>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</si>
  <si>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</si>
  <si>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</si>
  <si>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</si>
  <si>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</si>
  <si>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</si>
  <si>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</si>
  <si>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</si>
  <si>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</si>
  <si>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</si>
  <si>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</si>
  <si>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</si>
  <si>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</si>
  <si>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</si>
  <si>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</si>
  <si>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</si>
  <si>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</si>
  <si>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</si>
  <si>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</si>
  <si>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</si>
  <si>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</si>
  <si>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</si>
  <si>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</si>
  <si>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</si>
  <si>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</si>
  <si>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</si>
  <si>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</si>
  <si>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</si>
  <si>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</si>
  <si>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</si>
  <si>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</si>
  <si>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</si>
  <si>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</si>
  <si>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</si>
  <si>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</si>
  <si>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</si>
  <si>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</si>
  <si>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</si>
  <si>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</si>
  <si>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</si>
  <si>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</si>
  <si>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</si>
  <si>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</si>
  <si>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</si>
  <si>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</si>
  <si>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</si>
  <si>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</si>
  <si>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</si>
  <si>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</si>
  <si>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</si>
  <si>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</si>
  <si>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</si>
  <si>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</si>
  <si>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</si>
  <si>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</si>
  <si>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</si>
  <si>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</si>
  <si>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</si>
  <si>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</si>
  <si>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</si>
  <si>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</si>
  <si>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</si>
  <si>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</si>
  <si>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</si>
  <si>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</si>
  <si>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</si>
  <si>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</si>
  <si>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</si>
  <si>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</si>
  <si>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</si>
  <si>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</si>
  <si>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</si>
  <si>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</si>
  <si>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</si>
  <si>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</si>
  <si>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</si>
  <si>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</si>
  <si>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</si>
  <si>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</si>
  <si>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</si>
  <si>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</si>
  <si>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</si>
  <si>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</si>
  <si>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</si>
  <si>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</si>
  <si>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</si>
  <si>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</si>
  <si>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</si>
  <si>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</si>
  <si>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</si>
  <si>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</si>
  <si>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</si>
  <si>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</si>
  <si>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</si>
  <si>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</si>
  <si>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</si>
  <si>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</si>
  <si>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</si>
  <si>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</si>
  <si>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</si>
  <si>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</si>
  <si>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</si>
  <si>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</si>
  <si>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</si>
  <si>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</si>
  <si>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</si>
  <si>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</si>
  <si>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</si>
  <si>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</si>
  <si>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</si>
  <si>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</si>
  <si>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</si>
  <si>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</si>
  <si>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</si>
  <si>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</si>
  <si>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</si>
  <si>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</si>
  <si>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</si>
  <si>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</si>
  <si>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</si>
  <si>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</si>
  <si>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</si>
  <si>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</si>
  <si>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</si>
  <si>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</si>
  <si>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</si>
  <si>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</si>
  <si>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</si>
  <si>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</si>
  <si>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</si>
  <si>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</si>
  <si>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</si>
  <si>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</si>
  <si>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</si>
  <si>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</si>
  <si>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</si>
  <si>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</si>
  <si>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</si>
  <si>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</si>
  <si>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</si>
  <si>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</si>
  <si>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</si>
  <si>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</si>
  <si>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</si>
  <si>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</si>
  <si>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</si>
  <si>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</si>
  <si>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</si>
  <si>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</si>
  <si>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</si>
  <si>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</si>
  <si>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</si>
  <si>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</si>
  <si>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</si>
  <si>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</si>
  <si>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</si>
  <si>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</si>
  <si>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</si>
  <si>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</si>
  <si>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</si>
  <si>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</si>
  <si>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</si>
  <si>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</si>
  <si>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</si>
  <si>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</si>
  <si>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</si>
  <si>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</si>
  <si>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</si>
  <si>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</si>
  <si>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</si>
  <si>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</si>
  <si>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</si>
  <si>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</si>
  <si>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</si>
  <si>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</si>
  <si>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</si>
  <si>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</si>
  <si>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</si>
  <si>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</si>
  <si>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</si>
  <si>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</si>
  <si>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</si>
  <si>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</si>
  <si>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</si>
  <si>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</si>
  <si>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</si>
  <si>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</si>
  <si>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</si>
  <si>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</si>
  <si>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</si>
  <si>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</si>
  <si>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</si>
  <si>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</si>
  <si>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</si>
  <si>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</si>
  <si>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</si>
  <si>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</si>
  <si>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</si>
  <si>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</si>
  <si>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</si>
  <si>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</si>
  <si>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</si>
  <si>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</si>
  <si>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</si>
  <si>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</si>
  <si>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</si>
  <si>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</si>
  <si>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</si>
  <si>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</si>
  <si>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</si>
  <si>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</si>
  <si>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</si>
  <si>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</si>
  <si>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</si>
  <si>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</si>
  <si>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</si>
  <si>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</si>
  <si>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</si>
  <si>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</si>
  <si>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</si>
  <si>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</si>
  <si>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</si>
  <si>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</si>
  <si>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</si>
  <si>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</si>
  <si>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</si>
  <si>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</si>
  <si>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</si>
  <si>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</si>
  <si>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</si>
  <si>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</si>
  <si>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</si>
  <si>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</si>
  <si>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</si>
  <si>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</si>
  <si>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</si>
  <si>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</si>
  <si>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</si>
  <si>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</si>
  <si>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</si>
  <si>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</si>
  <si>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</si>
  <si>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</si>
  <si>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</si>
  <si>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</si>
  <si>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</si>
  <si>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</si>
  <si>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</si>
  <si>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</si>
  <si>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</si>
  <si>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</si>
  <si>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</si>
  <si>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</si>
  <si>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</si>
  <si>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</si>
  <si>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</si>
  <si>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</si>
  <si>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</si>
  <si>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</si>
  <si>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</si>
  <si>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</si>
  <si>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</si>
  <si>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</si>
  <si>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</si>
  <si>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</si>
  <si>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</si>
  <si>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</si>
  <si>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</si>
  <si>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</si>
  <si>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</si>
  <si>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</si>
  <si>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</si>
  <si>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</si>
  <si>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</si>
  <si>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</si>
  <si>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</si>
  <si>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</si>
  <si>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</si>
  <si>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</si>
  <si>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</si>
  <si>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</si>
  <si>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</si>
  <si>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</si>
  <si>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</si>
  <si>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</si>
  <si>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</si>
  <si>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</si>
  <si>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</si>
  <si>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</si>
  <si>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</si>
  <si>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</si>
  <si>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</si>
  <si>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</si>
  <si>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</si>
  <si>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</si>
  <si>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</si>
  <si>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</si>
  <si>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</si>
  <si>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</si>
  <si>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</si>
  <si>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</si>
  <si>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</si>
  <si>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</si>
  <si>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</si>
  <si>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</si>
  <si>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</si>
  <si>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</si>
  <si>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</si>
  <si>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</si>
  <si>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</si>
  <si>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</si>
  <si>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</si>
  <si>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</si>
  <si>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</si>
  <si>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</si>
  <si>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</si>
  <si>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</si>
  <si>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</si>
  <si>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</si>
  <si>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</si>
  <si>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</si>
  <si>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</si>
  <si>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</si>
  <si>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</si>
  <si>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</si>
  <si>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</si>
  <si>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</si>
  <si>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</si>
  <si>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</si>
  <si>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</si>
  <si>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</si>
  <si>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</si>
  <si>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</si>
  <si>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</si>
  <si>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</si>
  <si>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</si>
  <si>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</si>
  <si>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</si>
  <si>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</si>
  <si>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</si>
  <si>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</si>
  <si>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</si>
  <si>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</si>
  <si>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</si>
  <si>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</si>
  <si>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</si>
  <si>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</si>
  <si>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</si>
  <si>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</si>
  <si>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</si>
  <si>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</si>
  <si>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</si>
  <si>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</si>
  <si>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</si>
  <si>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</si>
  <si>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</si>
  <si>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</si>
  <si>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</si>
  <si>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</si>
  <si>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</si>
  <si>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</si>
  <si>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</si>
  <si>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</si>
  <si>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</si>
  <si>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</si>
  <si>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</si>
  <si>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</si>
  <si>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</si>
  <si>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</si>
  <si>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</si>
  <si>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</si>
  <si>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</si>
  <si>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</si>
  <si>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</si>
  <si>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</si>
  <si>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</si>
  <si>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</si>
  <si>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</si>
  <si>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</si>
  <si>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</si>
  <si>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</si>
  <si>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</si>
  <si>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</si>
  <si>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</si>
  <si>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</si>
  <si>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</si>
  <si>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</si>
  <si>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</si>
  <si>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</si>
  <si>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</si>
  <si>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</si>
  <si>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</si>
  <si>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</si>
  <si>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</si>
  <si>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</si>
  <si>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</si>
  <si>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</si>
  <si>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</si>
  <si>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</si>
  <si>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</si>
  <si>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</si>
  <si>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</si>
  <si>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</si>
  <si>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</si>
  <si>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</si>
  <si>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</si>
  <si>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</si>
  <si>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</si>
  <si>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</si>
  <si>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</si>
  <si>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</si>
  <si>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</si>
  <si>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</si>
  <si>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</si>
  <si>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</si>
  <si>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</si>
  <si>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</si>
  <si>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</si>
  <si>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</si>
  <si>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</si>
  <si>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</si>
  <si>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</si>
  <si>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</si>
  <si>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</si>
  <si>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</si>
  <si>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</si>
  <si>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</si>
  <si>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</si>
  <si>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</si>
  <si>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</si>
  <si>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</si>
  <si>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</si>
  <si>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</si>
  <si>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</si>
  <si>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</si>
  <si>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</si>
  <si>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</si>
  <si>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</si>
  <si>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</si>
  <si>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</si>
  <si>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</si>
  <si>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</si>
  <si>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</si>
  <si>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</si>
  <si>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</si>
  <si>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</si>
  <si>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</si>
  <si>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</si>
  <si>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</si>
  <si>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</si>
  <si>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</si>
  <si>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</si>
  <si>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</si>
  <si>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</si>
  <si>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</si>
  <si>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</si>
  <si>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</si>
  <si>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</si>
  <si>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</si>
  <si>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</si>
  <si>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</si>
  <si>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</si>
  <si>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</si>
  <si>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</si>
  <si>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</si>
  <si>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</si>
  <si>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</si>
  <si>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</si>
  <si>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</si>
  <si>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</si>
  <si>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</si>
  <si>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</si>
  <si>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</si>
  <si>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</si>
  <si>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</si>
  <si>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</si>
  <si>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>ZTT-1</t>
  </si>
  <si>
    <t xml:space="preserve">Equipe pronta 09:35, sem condições climáticas para solda </t>
  </si>
  <si>
    <t>7683/9298/9295</t>
  </si>
  <si>
    <t xml:space="preserve">Equipe na maquina 08:03, sem oportunidade </t>
  </si>
  <si>
    <t xml:space="preserve">Equipe pronta 09:30, aguarda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</si>
  <si>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</si>
  <si>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</si>
  <si>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</si>
  <si>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</si>
  <si>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Aguarda MC1</t>
  </si>
  <si>
    <t xml:space="preserve">MC1 08:20, sem oportunidade </t>
  </si>
  <si>
    <t xml:space="preserve">MC1 08:56, aguarda oportunidade </t>
  </si>
  <si>
    <t xml:space="preserve">MC1 07:49, autorizado 08:00, em inspeção a ZPT </t>
  </si>
  <si>
    <t xml:space="preserve">Equipe pronta 09:50, intervalo 10:50 até 12:20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</si>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</sst>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AR1" activePane="topRight" state="frozen"/>
      <selection pane="topRight" activeCell="BA656" sqref="BA6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1" t="s">
        <v>953</v>
      </c>
      <c r="C1" s="242"/>
      <c r="D1" s="242"/>
      <c r="E1" s="3"/>
      <c r="F1" s="241" t="s">
        <v>954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32" t="s">
        <v>962</v>
      </c>
      <c r="BB2" s="233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32" t="s">
        <v>963</v>
      </c>
      <c r="AJ3" s="233"/>
      <c r="AK3" s="232" t="s">
        <v>964</v>
      </c>
      <c r="AL3" s="238"/>
      <c r="AM3" s="239"/>
      <c r="AN3" s="240"/>
      <c r="AO3" s="238"/>
      <c r="AP3" s="238"/>
      <c r="AQ3" s="233"/>
      <c r="AR3" s="63"/>
      <c r="AS3" s="236" t="s">
        <v>970</v>
      </c>
      <c r="AT3" s="237"/>
      <c r="AU3" s="236" t="s">
        <v>971</v>
      </c>
      <c r="AV3" s="237"/>
      <c r="AW3" s="236" t="s">
        <v>972</v>
      </c>
      <c r="AX3" s="237"/>
      <c r="AY3" s="63" t="s">
        <v>973</v>
      </c>
      <c r="AZ3" s="63"/>
      <c r="BA3" s="234"/>
      <c r="BB3" s="235"/>
      <c r="BC3" s="232" t="s">
        <v>966</v>
      </c>
      <c r="BD3" s="238"/>
      <c r="BE3" s="238"/>
      <c r="BF3" s="233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/>
      <c r="AS634" s="107"/>
      <c r="AT634" s="107"/>
      <c r="AU634" s="135"/>
      <c r="AV634" s="135"/>
      <c r="AW634" s="14"/>
      <c r="AX634" s="14"/>
      <c r="AY634" s="160">
        <f t="shared" si="63"/>
        <v>0</v>
      </c>
      <c r="AZ634" s="151"/>
      <c r="BA634" s="108"/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/>
      <c r="BI634" s="17"/>
      <c r="BJ634" s="17" t="s">
        <v>1931</v>
      </c>
      <c r="BK634" s="17" t="s">
        <v>1931</v>
      </c>
      <c r="BL634" s="16"/>
      <c r="BM634" s="129"/>
      <c r="BN634" s="129"/>
      <c r="BO634" s="129"/>
      <c r="BP634" s="18"/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/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1932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1</v>
      </c>
      <c r="BI636" s="17"/>
      <c r="BJ636" s="17" t="s">
        <v>1933</v>
      </c>
      <c r="BK636" s="17" t="s">
        <v>1933</v>
      </c>
      <c r="BL636" s="16"/>
      <c r="BM636" s="129"/>
      <c r="BN636" s="129"/>
      <c r="BO636" s="129"/>
      <c r="BP636" s="18"/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/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1934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/>
      <c r="BI637" s="17"/>
      <c r="BJ637" s="17" t="s">
        <v>1640</v>
      </c>
      <c r="BK637" s="17"/>
      <c r="BL637" s="16"/>
      <c r="BM637" s="129"/>
      <c r="BN637" s="129"/>
      <c r="BO637" s="129"/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/>
      <c r="AS639" s="107"/>
      <c r="AT639" s="107"/>
      <c r="AU639" s="135"/>
      <c r="AV639" s="135"/>
      <c r="AW639" s="14"/>
      <c r="AX639" s="14"/>
      <c r="AY639" s="160">
        <f t="shared" si="63"/>
        <v>0</v>
      </c>
      <c r="AZ639" s="151"/>
      <c r="BA639" s="108"/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/>
      <c r="BI639" s="17"/>
      <c r="BJ639" s="17" t="s">
        <v>1301</v>
      </c>
      <c r="BK639" s="18"/>
      <c r="BL639" s="16"/>
      <c r="BM639" s="129"/>
      <c r="BN639" s="129"/>
      <c r="BO639" s="129"/>
      <c r="BP639" s="18"/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/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1935</v>
      </c>
      <c r="BK640" s="17" t="s">
        <v>1935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/>
      <c r="AT641" s="107"/>
      <c r="AU641" s="135"/>
      <c r="AV641" s="135"/>
      <c r="AW641" s="14"/>
      <c r="AX641" s="14"/>
      <c r="AY641" s="160">
        <f t="shared" si="63"/>
        <v>0</v>
      </c>
      <c r="AZ641" s="151"/>
      <c r="BA641" s="108"/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/>
      <c r="BI641" s="17"/>
      <c r="BJ641" s="17" t="s">
        <v>1936</v>
      </c>
      <c r="BK641" s="18"/>
      <c r="BL641" s="16"/>
      <c r="BM641" s="129"/>
      <c r="BN641" s="129"/>
      <c r="BO641" s="129"/>
      <c r="BP641" s="18"/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/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/>
      <c r="AS642" s="107"/>
      <c r="AT642" s="107"/>
      <c r="AU642" s="135"/>
      <c r="AV642" s="135"/>
      <c r="AW642" s="14"/>
      <c r="AX642" s="14"/>
      <c r="AY642" s="160">
        <f t="shared" si="63"/>
        <v>0</v>
      </c>
      <c r="AZ642" s="151"/>
      <c r="BA642" s="108"/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1937</v>
      </c>
      <c r="BK642" s="17" t="s">
        <v>1937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1938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1939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1</v>
      </c>
      <c r="BI646" s="17"/>
      <c r="BJ646" s="17" t="s">
        <v>1940</v>
      </c>
      <c r="BK646" s="17" t="s">
        <v>1940</v>
      </c>
      <c r="BL646" s="16"/>
      <c r="BM646" s="129"/>
      <c r="BN646" s="129"/>
      <c r="BO646" s="129"/>
      <c r="BP646" s="18"/>
      <c r="BQ646" s="12" t="str">
        <f t="shared" si="58"/>
        <v>Produção</v>
      </c>
      <c r="BR646" s="19">
        <f t="shared" si="59"/>
        <v>1.0000000000000004</v>
      </c>
      <c r="BS646" s="19">
        <f t="shared" si="60"/>
        <v>0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/>
      <c r="AS648" s="107"/>
      <c r="AT648" s="107"/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/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/>
      <c r="BI648" s="17"/>
      <c r="BJ648" s="17" t="s">
        <v>1301</v>
      </c>
      <c r="BK648" s="18"/>
      <c r="BL648" s="16"/>
      <c r="BM648" s="129"/>
      <c r="BN648" s="129"/>
      <c r="BO648" s="129"/>
      <c r="BP648" s="18"/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/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/>
      <c r="AS649" s="107"/>
      <c r="AT649" s="107"/>
      <c r="AU649" s="135"/>
      <c r="AV649" s="135"/>
      <c r="AW649" s="14"/>
      <c r="AX649" s="14"/>
      <c r="AY649" s="160">
        <f t="shared" si="64"/>
        <v>0</v>
      </c>
      <c r="AZ649" s="151"/>
      <c r="BA649" s="108"/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/>
      <c r="BI649" s="17"/>
      <c r="BJ649" s="17" t="s">
        <v>1941</v>
      </c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/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1942</v>
      </c>
      <c r="BK650" s="17" t="s">
        <v>1942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1942</v>
      </c>
      <c r="BK652" s="17" t="s">
        <v>1942</v>
      </c>
      <c r="BL652" s="16"/>
      <c r="BM652" s="129"/>
      <c r="BN652" s="129"/>
      <c r="BO652" s="129"/>
      <c r="BP652" s="18"/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/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/>
      <c r="AT653" s="107"/>
      <c r="AU653" s="135"/>
      <c r="AV653" s="135"/>
      <c r="AW653" s="14"/>
      <c r="AX653" s="14"/>
      <c r="AY653" s="160">
        <f t="shared" si="64"/>
        <v>0</v>
      </c>
      <c r="AZ653" s="151"/>
      <c r="BA653" s="108"/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/>
      <c r="BI653" s="17"/>
      <c r="BJ653" s="17" t="s">
        <v>1943</v>
      </c>
      <c r="BK653" s="18"/>
      <c r="BL653" s="16"/>
      <c r="BM653" s="129"/>
      <c r="BN653" s="129"/>
      <c r="BO653" s="129"/>
      <c r="BP653" s="18"/>
      <c r="BQ653" s="12" t="str">
        <f t="shared" si="66"/>
        <v>Produção e Intervalo</v>
      </c>
      <c r="BR653" s="19">
        <f t="shared" si="67"/>
        <v>0</v>
      </c>
      <c r="BS653" s="19">
        <f t="shared" si="68"/>
        <v>0</v>
      </c>
      <c r="BT653" s="185" t="str">
        <f t="shared" si="69"/>
        <v/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1</v>
      </c>
      <c r="BI654" s="17"/>
      <c r="BJ654" s="17" t="s">
        <v>1944</v>
      </c>
      <c r="BK654" s="18"/>
      <c r="BL654" s="16"/>
      <c r="BM654" s="129"/>
      <c r="BN654" s="129"/>
      <c r="BO654" s="129"/>
      <c r="BP654" s="18"/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/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1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1</v>
      </c>
      <c r="BI655" s="17"/>
      <c r="BJ655" s="17" t="s">
        <v>1945</v>
      </c>
      <c r="BK655" s="17" t="s">
        <v>1945</v>
      </c>
      <c r="BL655" s="16"/>
      <c r="BM655" s="129"/>
      <c r="BN655" s="129"/>
      <c r="BO655" s="129"/>
      <c r="BP655" s="18"/>
      <c r="BQ655" s="12" t="str">
        <f t="shared" si="66"/>
        <v>Intervalo</v>
      </c>
      <c r="BR655" s="19">
        <f t="shared" si="67"/>
        <v>0.99999999999999911</v>
      </c>
      <c r="BS655" s="19">
        <f t="shared" si="68"/>
        <v>1</v>
      </c>
      <c r="BT655" s="185" t="str">
        <f t="shared" si="69"/>
        <v/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1946</v>
      </c>
      <c r="BK656" s="17" t="s">
        <v>1946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1947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1948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1949</v>
      </c>
      <c r="BK657" s="17" t="s">
        <v>1949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1950</v>
      </c>
      <c r="W658" s="149" t="s">
        <v>1951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1</v>
      </c>
      <c r="BI658" s="17"/>
      <c r="BJ658" s="17" t="s">
        <v>1952</v>
      </c>
      <c r="BK658" s="18" t="s">
        <v>1953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42" operator="equal">
      <formula>"OPORTUNIDADE"</formula>
    </cfRule>
  </conditionalFormatting>
  <conditionalFormatting sqref="Y6:Z27 Y29:Z1002">
    <cfRule type="cellIs" dxfId="170" priority="11528" operator="equal">
      <formula>"NÃO"</formula>
    </cfRule>
    <cfRule type="cellIs" dxfId="169" priority="11529" operator="equal">
      <formula>"SIM"</formula>
    </cfRule>
  </conditionalFormatting>
  <conditionalFormatting sqref="AZ6:AZ1002">
    <cfRule type="expression" dxfId="168" priority="53984">
      <formula>#REF!=1</formula>
    </cfRule>
  </conditionalFormatting>
  <conditionalFormatting sqref="BE6:BE1002 U6:U1002 AY6:AY1002">
    <cfRule type="cellIs" dxfId="167" priority="53968" operator="equal">
      <formula>"ERRO"</formula>
    </cfRule>
  </conditionalFormatting>
  <conditionalFormatting sqref="BQ6:BQ1002">
    <cfRule type="cellIs" dxfId="166" priority="53963" operator="equal">
      <formula>"Produção e Intervalo"</formula>
    </cfRule>
    <cfRule type="cellIs" dxfId="165" priority="53964" operator="equal">
      <formula>"Aderente"</formula>
    </cfRule>
    <cfRule type="cellIs" dxfId="164" priority="53965" operator="equal">
      <formula>"Intervalo"</formula>
    </cfRule>
    <cfRule type="cellIs" dxfId="163" priority="53966" operator="equal">
      <formula>"Produção"</formula>
    </cfRule>
    <cfRule type="cellIs" dxfId="162" priority="53967" operator="equal">
      <formula>"ERRO"</formula>
    </cfRule>
  </conditionalFormatting>
  <conditionalFormatting sqref="BR6:BS1002">
    <cfRule type="cellIs" dxfId="161" priority="53945" operator="equal">
      <formula>"*"</formula>
    </cfRule>
    <cfRule type="cellIs" dxfId="160" priority="53946" operator="greaterThanOrEqual">
      <formula>1</formula>
    </cfRule>
    <cfRule type="cellIs" dxfId="159" priority="53947" operator="lessThan">
      <formula>1</formula>
    </cfRule>
  </conditionalFormatting>
  <conditionalFormatting sqref="BH6:BH1002">
    <cfRule type="iconSet" priority="60729">
      <iconSet showValue="0">
        <cfvo type="percent" val="0"/>
        <cfvo type="num" val="1"/>
        <cfvo type="num" val="1" gte="0"/>
      </iconSet>
    </cfRule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41 BK635 BK647:BK649 BK651 BK653:BK654 BK658:BK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1" operator="equal">
      <formula>"OPORTUNIDADE"</formula>
    </cfRule>
  </conditionalFormatting>
  <conditionalFormatting sqref="Z28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Y28">
    <cfRule type="cellIs" dxfId="155" priority="68" operator="equal">
      <formula>"OPORTUNIDADE"</formula>
    </cfRule>
  </conditionalFormatting>
  <conditionalFormatting sqref="Y28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BK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1954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1955</v>
      </c>
      <c r="C4" s="156" t="s">
        <v>1956</v>
      </c>
      <c r="D4" s="156" t="s">
        <v>1957</v>
      </c>
      <c r="E4" s="156" t="s">
        <v>1958</v>
      </c>
      <c r="F4" s="156" t="s">
        <v>4</v>
      </c>
      <c r="G4" s="156" t="s">
        <v>1959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1960</v>
      </c>
      <c r="C6" s="157">
        <v>407867</v>
      </c>
      <c r="D6" s="157" t="s">
        <v>1961</v>
      </c>
      <c r="E6" s="157" t="s">
        <v>826</v>
      </c>
      <c r="F6" s="157" t="s">
        <v>1962</v>
      </c>
      <c r="G6" s="158"/>
    </row>
    <row r="7" spans="2:7">
      <c r="B7" s="177" t="s">
        <v>1963</v>
      </c>
      <c r="C7" s="177">
        <v>293644</v>
      </c>
      <c r="D7" s="177" t="s">
        <v>1964</v>
      </c>
      <c r="E7" s="177" t="s">
        <v>826</v>
      </c>
      <c r="F7" s="177" t="s">
        <v>1962</v>
      </c>
      <c r="G7" s="178" t="s">
        <v>1965</v>
      </c>
    </row>
    <row r="8" spans="2:7">
      <c r="B8" s="157" t="s">
        <v>1966</v>
      </c>
      <c r="C8" s="157">
        <v>256790</v>
      </c>
      <c r="D8" s="157" t="s">
        <v>1967</v>
      </c>
      <c r="E8" s="157" t="s">
        <v>827</v>
      </c>
      <c r="F8" s="157" t="s">
        <v>1968</v>
      </c>
      <c r="G8" s="158">
        <v>46357</v>
      </c>
    </row>
    <row r="9" spans="2:7" ht="29.25">
      <c r="B9" s="157" t="s">
        <v>1969</v>
      </c>
      <c r="C9" s="157"/>
      <c r="D9" s="157"/>
      <c r="E9" s="157" t="s">
        <v>827</v>
      </c>
      <c r="F9" s="157" t="s">
        <v>1968</v>
      </c>
      <c r="G9" s="158" t="s">
        <v>1970</v>
      </c>
    </row>
    <row r="10" spans="2:7">
      <c r="B10" s="157" t="s">
        <v>1971</v>
      </c>
      <c r="C10" s="157">
        <v>265193</v>
      </c>
      <c r="D10" s="157" t="s">
        <v>1972</v>
      </c>
      <c r="E10" s="157" t="s">
        <v>828</v>
      </c>
      <c r="F10" s="157" t="s">
        <v>54</v>
      </c>
      <c r="G10" s="157" t="s">
        <v>1973</v>
      </c>
    </row>
    <row r="11" spans="2:7">
      <c r="B11" s="157" t="s">
        <v>1974</v>
      </c>
      <c r="C11" s="157">
        <v>293716</v>
      </c>
      <c r="D11" s="157" t="s">
        <v>1975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1976</v>
      </c>
      <c r="C12" s="157">
        <v>257258</v>
      </c>
      <c r="D12" s="157" t="s">
        <v>1977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1978</v>
      </c>
      <c r="C13" s="157">
        <v>371147</v>
      </c>
      <c r="D13" s="157" t="s">
        <v>1979</v>
      </c>
      <c r="E13" s="157" t="s">
        <v>829</v>
      </c>
      <c r="F13" s="157" t="s">
        <v>71</v>
      </c>
      <c r="G13" s="157" t="s">
        <v>1973</v>
      </c>
    </row>
    <row r="14" spans="2:7">
      <c r="B14" s="157" t="s">
        <v>1980</v>
      </c>
      <c r="C14" s="157">
        <v>259230</v>
      </c>
      <c r="D14" s="157" t="s">
        <v>1981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1982</v>
      </c>
      <c r="C15" s="157">
        <v>370705</v>
      </c>
      <c r="D15" s="157"/>
      <c r="E15" s="157" t="s">
        <v>829</v>
      </c>
      <c r="F15" s="157" t="s">
        <v>71</v>
      </c>
      <c r="G15" s="157" t="s">
        <v>1973</v>
      </c>
    </row>
    <row r="16" spans="2:7" ht="29.25">
      <c r="B16" s="157" t="s">
        <v>1983</v>
      </c>
      <c r="C16" s="157">
        <v>258542</v>
      </c>
      <c r="D16" s="157" t="s">
        <v>1984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1985</v>
      </c>
      <c r="C17" s="157">
        <v>257050</v>
      </c>
      <c r="D17" s="157" t="s">
        <v>1986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1987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1988</v>
      </c>
      <c r="D4" s="159" t="s">
        <v>1989</v>
      </c>
      <c r="E4" s="159" t="s">
        <v>1990</v>
      </c>
      <c r="F4" s="156" t="s">
        <v>1991</v>
      </c>
      <c r="G4" s="159" t="s">
        <v>1992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1993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1994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1993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1995</v>
      </c>
      <c r="G9" s="162" t="s">
        <v>1996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1993</v>
      </c>
      <c r="G10" s="162"/>
    </row>
    <row r="11" spans="2:7" ht="19.5" customHeight="1">
      <c r="B11" s="162" t="s">
        <v>1997</v>
      </c>
      <c r="C11" s="162">
        <v>9038</v>
      </c>
      <c r="D11" s="163">
        <v>46076</v>
      </c>
      <c r="E11" s="162">
        <v>8698</v>
      </c>
      <c r="F11" s="164" t="s">
        <v>1998</v>
      </c>
      <c r="G11" s="162"/>
    </row>
    <row r="12" spans="2:7" ht="19.5" customHeight="1">
      <c r="B12" s="162" t="s">
        <v>752</v>
      </c>
      <c r="C12" s="162" t="s">
        <v>1999</v>
      </c>
      <c r="D12" s="163">
        <v>46066</v>
      </c>
      <c r="E12" s="162">
        <v>9500</v>
      </c>
      <c r="F12" s="164" t="s">
        <v>2000</v>
      </c>
      <c r="G12" s="162"/>
    </row>
    <row r="13" spans="2:7" ht="19.5" customHeight="1">
      <c r="B13" s="162" t="s">
        <v>752</v>
      </c>
      <c r="C13" s="162" t="s">
        <v>2001</v>
      </c>
      <c r="D13" s="163">
        <v>46066</v>
      </c>
      <c r="E13" s="162">
        <v>10500</v>
      </c>
      <c r="F13" s="164" t="s">
        <v>2000</v>
      </c>
      <c r="G13" s="162"/>
    </row>
    <row r="14" spans="2:7" ht="19.5" customHeight="1">
      <c r="B14" s="162" t="s">
        <v>752</v>
      </c>
      <c r="C14" s="162" t="s">
        <v>2002</v>
      </c>
      <c r="D14" s="163">
        <v>46066</v>
      </c>
      <c r="E14" s="162">
        <v>9000</v>
      </c>
      <c r="F14" s="164" t="s">
        <v>2000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2003</v>
      </c>
      <c r="D5" s="249"/>
      <c r="E5" s="249"/>
      <c r="F5" s="249"/>
      <c r="G5" s="249"/>
      <c r="H5" s="249"/>
      <c r="I5" s="249"/>
      <c r="J5" s="250"/>
      <c r="K5" s="251" t="s">
        <v>2004</v>
      </c>
      <c r="L5" s="252"/>
      <c r="M5" s="252"/>
      <c r="N5" s="252"/>
      <c r="O5" s="253" t="s">
        <v>2005</v>
      </c>
      <c r="P5" s="254"/>
    </row>
    <row r="6" spans="1:16" s="73" customFormat="1" ht="15" customHeight="1">
      <c r="A6" s="65" t="s">
        <v>2006</v>
      </c>
      <c r="B6" s="74" t="s">
        <v>2007</v>
      </c>
      <c r="C6" s="75" t="s">
        <v>995</v>
      </c>
      <c r="D6" s="76" t="s">
        <v>996</v>
      </c>
      <c r="E6" s="75" t="s">
        <v>2008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2009</v>
      </c>
      <c r="M6" s="79" t="s">
        <v>611</v>
      </c>
      <c r="N6" s="80" t="s">
        <v>990</v>
      </c>
      <c r="O6" s="154" t="s">
        <v>1033</v>
      </c>
      <c r="P6" s="132" t="s">
        <v>2010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 t="str">
        <f>IF(SP_SUL!BH634="","*",SP_SUL!BH634)</f>
        <v>*</v>
      </c>
      <c r="P633" s="145" t="str">
        <f>IF($A$2=1,IF(SP_SUL!BJ634="","*",SP_SUL!BJ634),IF(SP_SUL!BK634="","*",SP_SUL!BK634))</f>
        <v>Avaria no notebook, previsão de MC1 12h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1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1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1</v>
      </c>
      <c r="P653" s="145" t="str">
        <f>IF($A$2=1,IF(SP_SUL!BJ654="","*",SP_SUL!BJ654),IF(SP_SUL!BK654="","*",SP_SUL!BK654))</f>
        <v>*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1</v>
      </c>
      <c r="P654" s="145" t="str">
        <f>IF($A$2=1,IF(SP_SUL!BJ655="","*",SP_SUL!BJ655),IF(SP_SUL!BK655="","*",SP_SUL!BK655))</f>
        <v xml:space="preserve">Equipe pronta 09:50, intervalo 10:50 até 12:20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1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636" workbookViewId="0">
      <selection activeCell="A4" sqref="A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2011</v>
      </c>
      <c r="V1" s="260"/>
      <c r="W1" s="260"/>
    </row>
    <row r="2" spans="1:23" ht="15" customHeight="1">
      <c r="A2" s="86" t="s">
        <v>2012</v>
      </c>
      <c r="B2" s="86" t="s">
        <v>2007</v>
      </c>
      <c r="C2" s="86" t="s">
        <v>411</v>
      </c>
      <c r="D2" s="87" t="s">
        <v>995</v>
      </c>
      <c r="E2" s="87" t="s">
        <v>4</v>
      </c>
      <c r="F2" s="87" t="s">
        <v>2006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2013</v>
      </c>
      <c r="T2" s="90" t="s">
        <v>998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 t="str">
        <f ca="1">_xlfn.XLOOKUP(G9&amp;$W$2,BS_CONTROLE[CHAVE],BS_CONTROLE[Quantidade_11],"-")</f>
        <v>-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112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1550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312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 t="str">
        <f ca="1">_xlfn.XLOOKUP(G44&amp;$W$2,BS_CONTROLE[CHAVE],BS_CONTROLE[Quantidade_11],"-")</f>
        <v>-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 t="str">
        <f ca="1">_xlfn.XLOOKUP(G45&amp;$W$2,BS_CONTROLE[CHAVE],BS_CONTROLE[Quantidade_11],"-")</f>
        <v>-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112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1550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312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 t="str">
        <f ca="1">_xlfn.XLOOKUP(G77&amp;$W$2,BS_CONTROLE[CHAVE],BS_CONTROLE[Quantidade_11],"-")</f>
        <v>-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112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1550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312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 t="str">
        <f ca="1">_xlfn.XLOOKUP(G102&amp;$W$2,BS_CONTROLE[CHAVE],BS_CONTROLE[Quantidade_11],"-")</f>
        <v>-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 t="str">
        <f ca="1">_xlfn.XLOOKUP(G103&amp;$W$2,BS_CONTROLE[CHAVE],BS_CONTROLE[Quantidade_11],"-")</f>
        <v>-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 t="str">
        <f ca="1">_xlfn.XLOOKUP(G104&amp;$W$2,BS_CONTROLE[CHAVE],BS_CONTROLE[Quantidade_11],"-")</f>
        <v>-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112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1550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312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 t="str">
        <f ca="1">_xlfn.XLOOKUP(G125&amp;$W$2,BS_CONTROLE[CHAVE],BS_CONTROLE[Quantidade_11],"-")</f>
        <v>-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 t="str">
        <f ca="1">_xlfn.XLOOKUP(G129&amp;$W$2,BS_CONTROLE[CHAVE],BS_CONTROLE[Quantidade_11],"-")</f>
        <v>-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112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1550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312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 t="str">
        <f ca="1">_xlfn.XLOOKUP(G159&amp;$W$2,BS_CONTROLE[CHAVE],BS_CONTROLE[Quantidade_11],"-")</f>
        <v>-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 t="str">
        <f ca="1">_xlfn.XLOOKUP(G160&amp;$W$2,BS_CONTROLE[CHAVE],BS_CONTROLE[Quantidade_11],"-")</f>
        <v>-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1550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 t="str">
        <f ca="1">_xlfn.XLOOKUP(G194&amp;$W$2,BS_CONTROLE[CHAVE],BS_CONTROLE[Quantidade_11],"-")</f>
        <v>-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312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112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1550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 t="str">
        <f ca="1">_xlfn.XLOOKUP(G221&amp;$W$2,BS_CONTROLE[CHAVE],BS_CONTROLE[Quantidade_11],"-")</f>
        <v>-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312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112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1550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 t="str">
        <f ca="1">_xlfn.XLOOKUP(G250&amp;$W$2,BS_CONTROLE[CHAVE],BS_CONTROLE[Quantidade_11],"-")</f>
        <v>-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 t="str">
        <f ca="1">_xlfn.XLOOKUP(G254&amp;$W$2,BS_CONTROLE[CHAVE],BS_CONTROLE[Quantidade_11],"-")</f>
        <v>-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312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112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1550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 t="str">
        <f ca="1">_xlfn.XLOOKUP(G277&amp;$W$2,BS_CONTROLE[CHAVE],BS_CONTROLE[Quantidade_11],"-")</f>
        <v>-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 t="str">
        <f ca="1">_xlfn.XLOOKUP(G281&amp;$W$2,BS_CONTROLE[CHAVE],BS_CONTROLE[Quantidade_11],"-")</f>
        <v>-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312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112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1550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 t="str">
        <f ca="1">_xlfn.XLOOKUP(G306&amp;$W$2,BS_CONTROLE[CHAVE],BS_CONTROLE[Quantidade_11],"-")</f>
        <v>-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312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112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1550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 t="str">
        <f ca="1">_xlfn.XLOOKUP(G341&amp;$W$2,BS_CONTROLE[CHAVE],BS_CONTROLE[Quantidade_11],"-")</f>
        <v>-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 t="str">
        <f ca="1">_xlfn.XLOOKUP(G346&amp;$W$2,BS_CONTROLE[CHAVE],BS_CONTROLE[Quantidade_11],"-")</f>
        <v>-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 t="str">
        <f ca="1">_xlfn.XLOOKUP(G347&amp;$W$2,BS_CONTROLE[CHAVE],BS_CONTROLE[Quantidade_11],"-")</f>
        <v>-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1550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 t="str">
        <f ca="1">_xlfn.XLOOKUP(G365&amp;$W$2,BS_CONTROLE[CHAVE],BS_CONTROLE[Quantidade_11],"-")</f>
        <v>-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312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112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1550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 t="str">
        <f ca="1">_xlfn.XLOOKUP(G397&amp;$W$2,BS_CONTROLE[CHAVE],BS_CONTROLE[Quantidade_11],"-")</f>
        <v>-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 t="str">
        <f ca="1">_xlfn.XLOOKUP(G398&amp;$W$2,BS_CONTROLE[CHAVE],BS_CONTROLE[Quantidade_11],"-")</f>
        <v>-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312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112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1550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 t="str">
        <f ca="1">_xlfn.XLOOKUP(G429&amp;$W$2,BS_CONTROLE[CHAVE],BS_CONTROLE[Quantidade_11],"-")</f>
        <v>-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 t="str">
        <f ca="1">_xlfn.XLOOKUP(G432&amp;$W$2,BS_CONTROLE[CHAVE],BS_CONTROLE[Quantidade_11],"-")</f>
        <v>-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 t="str">
        <f ca="1">_xlfn.XLOOKUP(G433&amp;$W$2,BS_CONTROLE[CHAVE],BS_CONTROLE[Quantidade_11],"-")</f>
        <v>-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312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112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1550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 t="str">
        <f ca="1">_xlfn.XLOOKUP(G459&amp;$W$2,BS_CONTROLE[CHAVE],BS_CONTROLE[Quantidade_11],"-")</f>
        <v>-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 t="str">
        <f ca="1">_xlfn.XLOOKUP(G463&amp;$W$2,BS_CONTROLE[CHAVE],BS_CONTROLE[Quantidade_11],"-")</f>
        <v>-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 t="str">
        <f ca="1">_xlfn.XLOOKUP(G464&amp;$W$2,BS_CONTROLE[CHAVE],BS_CONTROLE[Quantidade_11],"-")</f>
        <v>-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312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112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1550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 t="str">
        <f ca="1">_xlfn.XLOOKUP(G496&amp;$W$2,BS_CONTROLE[CHAVE],BS_CONTROLE[Quantidade_11],"-")</f>
        <v>-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 t="str">
        <f ca="1">_xlfn.XLOOKUP(G498&amp;$W$2,BS_CONTROLE[CHAVE],BS_CONTROLE[Quantidade_11],"-")</f>
        <v>-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312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112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1550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>
        <f ca="1">_xlfn.XLOOKUP(G567&amp;$W$2,BS_CONTROLE[CHAVE],BS_CONTROLE[Quantidade_11],"-")</f>
        <v>0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312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112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1550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>
        <f ca="1">_xlfn.XLOOKUP(G594&amp;$V$2,BS_CONTROLE[CHAVE],BS_CONTROLE[Quantidade_11],"-")</f>
        <v>0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1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312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100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112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>
        <f ca="1">_xlfn.XLOOKUP(G612&amp;$V$2,BS_CONTROLE[CHAVE],BS_CONTROLE[Quantidade_11],"-")</f>
        <v>0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0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312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1550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0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>
        <f ca="1">_xlfn.XLOOKUP(G627&amp;$U$2,BS_CONTROLE[CHAVE],BS_CONTROLE[Quantidade_11],"-")</f>
        <v>0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 t="str">
        <f ca="1">_xlfn.XLOOKUP(G632&amp;$W$2,BS_CONTROLE[CHAVE],BS_CONTROLE[Quantidade_11],"-")</f>
        <v>-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1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312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 t="str">
        <f ca="1">_xlfn.XLOOKUP(G636&amp;$W$2,BS_CONTROLE[CHAVE],BS_CONTROLE[Quantidade_11],"-")</f>
        <v>-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112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>
        <f ca="1">_xlfn.XLOOKUP(G640&amp;$V$2,BS_CONTROLE[CHAVE],BS_CONTROLE[Quantidade_11],"-")</f>
        <v>0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>
        <f ca="1">_xlfn.XLOOKUP(G641&amp;$V$2,BS_CONTROLE[CHAVE],BS_CONTROLE[Quantidade_11],"-")</f>
        <v>0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>
        <f ca="1">_xlfn.XLOOKUP(G642&amp;$V$2,BS_CONTROLE[CHAVE],BS_CONTROLE[Quantidade_11],"-")</f>
        <v>0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100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312</v>
      </c>
      <c r="W645" s="136" t="str">
        <f ca="1">_xlfn.XLOOKUP(G645&amp;$W$2,BS_CONTROLE[CHAVE],BS_CONTROLE[Quantidade_11],"-")</f>
        <v>-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1550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0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1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 t="str">
        <f ca="1">_xlfn.XLOOKUP(G652&amp;$W$2,BS_CONTROLE[CHAVE],BS_CONTROLE[Quantidade_11],"-")</f>
        <v>-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 t="str">
        <f ca="1">_xlfn.XLOOKUP(G653&amp;$U$2,BS_CONTROLE[CHAVE],BS_CONTROLE[Quantidade_11],"-")</f>
        <v>-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2014</v>
      </c>
      <c r="C2" s="120" t="s">
        <v>980</v>
      </c>
      <c r="D2" s="75" t="s">
        <v>982</v>
      </c>
      <c r="E2" s="75" t="s">
        <v>2015</v>
      </c>
      <c r="F2" s="98" t="s">
        <v>2016</v>
      </c>
      <c r="G2" s="75" t="s">
        <v>2017</v>
      </c>
      <c r="H2" s="75" t="s">
        <v>2018</v>
      </c>
      <c r="I2" s="75" t="s">
        <v>2019</v>
      </c>
      <c r="J2" s="75" t="s">
        <v>2020</v>
      </c>
      <c r="K2" s="77" t="s">
        <v>2021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2022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2026-02-25T13:52:00Z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