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13" documentId="8_{B6337239-1A00-434D-AAD0-422EA1FEB5AE}" xr6:coauthVersionLast="47" xr6:coauthVersionMax="47" xr10:uidLastSave="{23BF8E3B-7FB9-46A4-8C18-0EA94DD3CBB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2" i="12" l="1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AN562" i="1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546" i="11" l="1"/>
  <c r="L546" i="11"/>
  <c r="L542" i="11"/>
  <c r="N542" i="11"/>
  <c r="N562" i="11"/>
  <c r="L562" i="11"/>
  <c r="N559" i="11"/>
  <c r="L559" i="11"/>
  <c r="N556" i="11"/>
  <c r="L556" i="11"/>
  <c r="N553" i="11"/>
  <c r="L553" i="11"/>
  <c r="N550" i="11"/>
  <c r="L550" i="11"/>
  <c r="N541" i="11"/>
  <c r="L541" i="11"/>
  <c r="L539" i="11"/>
  <c r="N539" i="11"/>
  <c r="L545" i="11"/>
  <c r="N545" i="11"/>
  <c r="L563" i="11"/>
  <c r="N563" i="11"/>
  <c r="L560" i="11"/>
  <c r="N560" i="11"/>
  <c r="L557" i="11"/>
  <c r="N557" i="11"/>
  <c r="L554" i="11"/>
  <c r="N554" i="11"/>
  <c r="L551" i="11"/>
  <c r="N551" i="11"/>
  <c r="L548" i="11"/>
  <c r="N548" i="11"/>
  <c r="N538" i="11"/>
  <c r="L538" i="11"/>
  <c r="N544" i="11"/>
  <c r="L544" i="11"/>
  <c r="N547" i="11"/>
  <c r="L547" i="11"/>
  <c r="N564" i="11"/>
  <c r="L564" i="11"/>
  <c r="N561" i="11"/>
  <c r="L561" i="11"/>
  <c r="N558" i="11"/>
  <c r="L558" i="11"/>
  <c r="N555" i="11"/>
  <c r="L555" i="11"/>
  <c r="N552" i="11"/>
  <c r="L552" i="11"/>
  <c r="N549" i="11"/>
  <c r="L549" i="11"/>
  <c r="N540" i="11"/>
  <c r="L540" i="11"/>
  <c r="N537" i="11"/>
  <c r="L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<sst xmlns="http://schemas.openxmlformats.org/spreadsheetml/2006/main" count="12083" uniqueCount="1795">
  <si>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</si>
  <si>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</si>
  <si>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</si>
  <si>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</si>
  <si>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</si>
  <si>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</si>
  <si>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</si>
  <si>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</si>
  <si>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</si>
  <si>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</si>
  <si>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</si>
  <si>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</si>
  <si>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</si>
  <si>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</si>
  <si>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</si>
  <si>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</si>
  <si>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</si>
  <si>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</si>
  <si>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</si>
  <si>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</si>
  <si>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</si>
  <si>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</si>
  <si>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</si>
  <si>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</si>
  <si>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</si>
  <si>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</si>
  <si>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</si>
  <si>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</si>
  <si>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</si>
  <si>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</si>
  <si>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</si>
  <si>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</si>
  <si>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</si>
  <si>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</si>
  <si>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</si>
  <si>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</si>
  <si>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</si>
  <si>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</si>
  <si>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</si>
  <si>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</si>
  <si>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</si>
  <si>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</si>
  <si>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</si>
  <si>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</si>
  <si>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</si>
  <si>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</si>
  <si>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</si>
  <si>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</si>
  <si>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</si>
  <si>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</si>
  <si>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</si>
  <si>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</si>
  <si>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</si>
  <si>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</si>
  <si>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</si>
  <si>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</si>
  <si>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</si>
  <si>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</si>
  <si>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</si>
  <si>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</si>
  <si>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</si>
  <si>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</si>
  <si>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</si>
  <si>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</si>
  <si>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</si>
  <si>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</si>
  <si>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</si>
  <si>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</si>
  <si>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</si>
  <si>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</si>
  <si>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</si>
  <si>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</si>
  <si>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</si>
  <si>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</si>
  <si>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</si>
  <si>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</si>
  <si>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</si>
  <si>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</si>
  <si>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</si>
  <si>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</si>
  <si>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</si>
  <si>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</si>
  <si>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</si>
  <si>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</si>
  <si>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</si>
  <si>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</si>
  <si>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</si>
  <si>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</si>
  <si>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</si>
  <si>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</si>
  <si>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</si>
  <si>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</si>
  <si>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</si>
  <si>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</si>
  <si>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</si>
  <si>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</si>
  <si>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</si>
  <si>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</si>
  <si>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</si>
  <si>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</si>
  <si>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</si>
  <si>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</si>
  <si>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</si>
  <si>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</si>
  <si>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</si>
  <si>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</si>
  <si>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</si>
  <si>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</si>
  <si>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</si>
  <si>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</si>
  <si>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</si>
  <si>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</si>
  <si>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</si>
  <si>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</si>
  <si>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</si>
  <si>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</si>
  <si>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</si>
  <si>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</si>
  <si>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</si>
  <si>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</si>
  <si>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</si>
  <si>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</si>
  <si>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</si>
  <si>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</si>
  <si>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</si>
  <si>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</si>
  <si>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</si>
  <si>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</si>
  <si>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</si>
  <si>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</si>
  <si>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</si>
  <si>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</si>
  <si>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</si>
  <si>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</si>
  <si>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</si>
  <si>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</si>
  <si>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</si>
  <si>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</si>
  <si>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</si>
  <si>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</si>
  <si>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</si>
  <si>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</si>
  <si>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</si>
  <si>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</si>
  <si>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</si>
  <si>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</si>
  <si>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</si>
  <si>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</si>
  <si>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</si>
  <si>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</si>
  <si>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</si>
  <si>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</si>
  <si>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</si>
  <si>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</si>
  <si>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</si>
  <si>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</si>
  <si>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</si>
  <si>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</si>
  <si>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</si>
  <si>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</si>
  <si>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</si>
  <si>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</si>
  <si>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</si>
  <si>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</si>
  <si>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</si>
  <si>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</si>
  <si>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</si>
  <si>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</si>
  <si>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</si>
  <si>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</si>
  <si>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</si>
  <si>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</si>
  <si>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</si>
  <si>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</si>
  <si>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</si>
  <si>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</si>
  <si>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</si>
  <si>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</si>
  <si>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</si>
  <si>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</si>
  <si>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</si>
  <si>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</si>
  <si>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</si>
  <si>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</si>
  <si>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</si>
  <si>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</si>
  <si>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</si>
  <si>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</si>
  <si>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</si>
  <si>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</si>
  <si>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</si>
  <si>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</si>
  <si>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</si>
  <si>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</si>
  <si>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</si>
  <si>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</si>
  <si>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</si>
  <si>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</si>
  <si>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</si>
  <si>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</si>
  <si>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</si>
  <si>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</si>
  <si>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</si>
  <si>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</si>
  <si>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</si>
  <si>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</si>
  <si>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</si>
  <si>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</si>
  <si>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</si>
  <si>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</si>
  <si>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</si>
  <si>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</si>
  <si>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</si>
  <si>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</si>
  <si>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</si>
  <si>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</si>
  <si>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</si>
  <si>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</si>
  <si>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</si>
  <si>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</si>
  <si>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</si>
  <si>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</si>
  <si>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</si>
  <si>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</si>
  <si>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</si>
  <si>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</si>
  <si>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</si>
  <si>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</si>
  <si>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</si>
  <si>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</si>
  <si>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</si>
  <si>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</si>
  <si>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</si>
  <si>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</si>
  <si>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</si>
  <si>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</si>
  <si>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</si>
  <si>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</si>
  <si>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</si>
  <si>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</si>
  <si>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</si>
  <si>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</si>
  <si>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</si>
  <si>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</si>
  <si>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</si>
  <si>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</si>
  <si>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</si>
  <si>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</si>
  <si>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</si>
  <si>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</si>
  <si>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</si>
  <si>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</si>
  <si>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</si>
  <si>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</si>
  <si>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</si>
  <si>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</si>
  <si>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</si>
  <si>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</si>
  <si>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</si>
  <si>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</si>
  <si>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</si>
  <si>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</si>
  <si>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</si>
  <si>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</si>
  <si>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</si>
  <si>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</si>
  <si>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</si>
  <si>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</si>
  <si>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</si>
  <si>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</si>
  <si>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</si>
  <si>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</si>
  <si>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</si>
  <si>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</si>
  <si>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</si>
  <si>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</si>
  <si>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</si>
  <si>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</si>
  <si>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</si>
  <si>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</si>
  <si>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</si>
  <si>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</si>
  <si>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</si>
  <si>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</si>
  <si>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</si>
  <si>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</si>
  <si>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</si>
  <si>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</si>
  <si>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</si>
  <si>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</si>
  <si>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</si>
  <si>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</si>
  <si>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</si>
  <si>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</si>
  <si>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</si>
  <si>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</si>
  <si>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</si>
  <si>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</si>
  <si>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</si>
  <si>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</si>
  <si>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</si>
  <si>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</si>
  <si>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</si>
  <si>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</si>
  <si>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</si>
  <si>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</si>
  <si>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</si>
  <si>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</si>
  <si>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</si>
  <si>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</si>
  <si>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</si>
  <si>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</si>
  <si>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</si>
  <si>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</si>
  <si>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</si>
  <si>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</si>
  <si>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</si>
  <si>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</si>
  <si>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</si>
  <si>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</si>
  <si>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</si>
  <si>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</si>
  <si>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</si>
  <si>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</si>
  <si>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</si>
  <si>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</si>
  <si>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</si>
  <si>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</si>
  <si>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</si>
  <si>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</si>
  <si>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</si>
  <si>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</si>
  <si>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</si>
  <si>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</si>
  <si>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</si>
  <si>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</si>
  <si>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</si>
  <si>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</si>
  <si>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</si>
  <si>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</si>
  <si>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</si>
  <si>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</si>
  <si>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</si>
  <si>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</si>
  <si>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</si>
  <si>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</si>
  <si>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</si>
  <si>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</si>
  <si>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</si>
  <si>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</si>
  <si>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</si>
  <si>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</si>
  <si>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</si>
  <si>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</si>
  <si>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</si>
  <si>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</si>
  <si>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</si>
  <si>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</si>
  <si>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</si>
  <si>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</si>
  <si>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</si>
  <si>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</si>
  <si>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</si>
  <si>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</si>
  <si>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</si>
  <si>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</si>
  <si>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</si>
  <si>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</si>
  <si>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</si>
  <si>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</si>
  <si>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</si>
  <si>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</si>
  <si>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</si>
  <si>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</si>
  <si>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</si>
  <si>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</si>
  <si>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</si>
  <si>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</si>
  <si>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</si>
  <si>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</si>
  <si>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</si>
  <si>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</si>
  <si>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</si>
  <si>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</si>
  <si>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</si>
  <si>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</si>
  <si>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</si>
  <si>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</si>
  <si>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</si>
  <si>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</si>
  <si>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</si>
  <si>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</si>
  <si>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</si>
  <si>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</si>
  <si>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</si>
  <si>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</si>
  <si>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</si>
  <si>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</si>
  <si>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</si>
  <si>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</si>
  <si>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</si>
  <si>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</si>
  <si>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</si>
  <si>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</si>
  <si>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</si>
  <si>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</si>
  <si>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</si>
  <si>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</si>
  <si>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</si>
  <si>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</si>
  <si>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</si>
  <si>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</si>
  <si>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</si>
  <si>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</si>
  <si>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</si>
  <si>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</si>
  <si>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</si>
  <si>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</si>
  <si>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</si>
  <si>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</si>
  <si>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</si>
  <si>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</si>
  <si>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</si>
  <si>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</si>
  <si>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</si>
  <si>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</si>
  <si>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</si>
  <si>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</si>
  <si>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</si>
  <si>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</si>
  <si>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</si>
  <si>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</si>
  <si>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</si>
  <si>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</si>
  <si>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</si>
  <si>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</si>
  <si>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</si>
  <si>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</si>
  <si>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</si>
  <si>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</si>
  <si>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</si>
  <si>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</si>
  <si>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</si>
  <si>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</si>
  <si>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</si>
  <si>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</si>
  <si>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</si>
  <si>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</si>
  <si>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</si>
  <si>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</si>
  <si>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</si>
  <si>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</si>
  <si>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</si>
  <si>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</si>
  <si>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</si>
  <si>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</si>
  <si>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</si>
  <si>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</si>
  <si>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</si>
  <si>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</si>
  <si>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</si>
  <si>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</si>
  <si>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</si>
  <si>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</si>
  <si>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</si>
  <si>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</si>
  <si>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</si>
  <si>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</si>
  <si>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</si>
  <si>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</si>
  <si>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</si>
  <si>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</si>
  <si>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</si>
  <si>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</si>
  <si>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</si>
  <si>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</si>
  <si>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</si>
  <si>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</si>
  <si>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</si>
  <si>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</si>
  <si>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</si>
  <si>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</si>
  <si>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</si>
  <si>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</si>
  <si>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</si>
  <si>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</si>
  <si>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</si>
  <si>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</si>
  <si>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</si>
  <si>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</si>
  <si>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</si>
  <si>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</si>
  <si>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</si>
  <si>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</si>
  <si>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</si>
  <si>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</si>
  <si>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</si>
  <si>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</si>
  <si>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</si>
  <si>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</si>
  <si>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</si>
  <si>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</si>
  <si>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</si>
  <si>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</si>
  <si>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</si>
  <si>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</si>
  <si>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</si>
  <si>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</si>
  <si>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</si>
  <si>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</si>
  <si>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</si>
  <si>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</si>
  <si>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</si>
  <si>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</si>
  <si>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</si>
  <si>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</si>
  <si>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</si>
  <si>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</si>
  <si>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</si>
  <si>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</si>
  <si>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</si>
  <si>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</si>
  <si>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</si>
  <si>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</si>
  <si>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</si>
  <si>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</si>
  <si>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</si>
  <si>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</si>
  <si>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</si>
  <si>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</si>
  <si>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</si>
  <si>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</si>
  <si>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</si>
  <si>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</si>
  <si>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</si>
  <si>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</si>
  <si>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</si>
  <si>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</si>
  <si>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</si>
  <si>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</si>
  <si>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</si>
  <si>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</si>
  <si>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</si>
  <si>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</si>
  <si>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</si>
  <si>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</si>
  <si>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</si>
  <si>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</si>
  <si>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</si>
  <si>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</si>
  <si>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</si>
  <si>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</si>
  <si>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</si>
  <si>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</si>
  <si>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</si>
  <si>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</si>
  <si>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</si>
  <si>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</si>
  <si>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</si>
  <si>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</si>
  <si>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</si>
  <si>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</si>
  <si>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</si>
  <si>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</si>
  <si>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</si>
  <si>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</si>
  <si>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</si>
  <si>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</si>
  <si>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</si>
  <si>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</si>
  <si>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</si>
  <si>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</si>
  <si>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</si>
  <si>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</si>
  <si>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</si>
  <si>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</si>
  <si>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</si>
  <si>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</si>
  <si>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</si>
  <si>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</si>
  <si>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</si>
  <si>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</si>
  <si>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</si>
  <si>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</si>
  <si>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</si>
  <si>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</si>
  <si>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</si>
  <si>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</si>
  <si>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</si>
  <si>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</si>
  <si>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</si>
  <si>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</si>
  <si>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</si>
  <si>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</si>
  <si>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</si>
  <si>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</si>
  <si>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</si>
  <si>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</si>
  <si>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</si>
  <si>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</si>
  <si>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</si>
  <si>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</si>
  <si>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</si>
  <si>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</si>
  <si>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</si>
  <si>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</si>
  <si>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</si>
  <si>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</si>
  <si>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</si>
  <si>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</si>
  <si>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</si>
  <si>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</si>
  <si>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</si>
  <si>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</si>
  <si>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</si>
  <si>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</si>
  <si>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</si>
  <si>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</si>
  <si>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</si>
  <si>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</si>
  <si>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</si>
  <si>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</si>
  <si>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</si>
  <si>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</si>
  <si>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</si>
  <si>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</si>
  <si>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</si>
  <si>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</si>
  <si>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</si>
  <si>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</si>
  <si>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</si>
  <si>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</si>
  <si>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</si>
  <si>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</si>
  <si>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</si>
  <si>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</si>
  <si>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</si>
  <si>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</si>
  <si>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</si>
  <si>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</si>
  <si>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</si>
  <si>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</si>
  <si>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</si>
  <si>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</si>
  <si>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</si>
  <si>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</si>
  <si>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</si>
  <si>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</si>
  <si>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</si>
  <si>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</si>
  <si>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</si>
  <si>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</si>
  <si>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</si>
  <si>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</si>
  <si>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</si>
  <si>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</si>
  <si>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</si>
  <si>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</si>
  <si>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</si>
  <si>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</si>
  <si>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</si>
  <si>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</si>
  <si>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</si>
  <si>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</si>
  <si>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</si>
  <si>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</si>
  <si>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</si>
  <si>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</si>
  <si>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</si>
  <si>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</si>
  <si>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</si>
  <si>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</si>
  <si>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</si>
  <si>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</si>
  <si>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</si>
  <si>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</si>
  <si>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</si>
  <si>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</si>
  <si>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</si>
  <si>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</si>
  <si>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</si>
  <si>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</si>
  <si>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</si>
  <si>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</si>
  <si>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</si>
  <si>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</si>
  <si>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</si>
  <si>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</si>
  <si>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</si>
  <si>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</si>
  <si>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</si>
  <si>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</si>
  <si>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</si>
  <si>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</si>
  <si>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</si>
  <si>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</si>
  <si>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</si>
  <si>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</si>
  <si>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</si>
  <si>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</si>
  <si>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</si>
  <si>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</si>
  <si>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</si>
  <si>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</si>
  <si>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</si>
  <si>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</si>
  <si>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</si>
  <si>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</si>
  <si>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</si>
  <si>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</si>
  <si>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</si>
  <si>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</si>
  <si>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</si>
  <si>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</si>
  <si>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</si>
  <si>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</si>
  <si>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</si>
  <si>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</si>
  <si>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</si>
  <si>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</si>
  <si>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</si>
  <si>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</si>
  <si>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</si>
  <si>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</si>
  <si>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</si>
  <si>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</si>
  <si>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</si>
  <si>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</si>
  <si>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</si>
  <si>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</si>
  <si>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</si>
  <si>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</si>
  <si>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</si>
  <si>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</si>
  <si>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</si>
  <si>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</si>
  <si>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</si>
  <si>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</si>
  <si>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</si>
  <si>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</si>
  <si>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</si>
  <si>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</si>
  <si>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</si>
  <si>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</si>
  <si>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</si>
  <si>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</si>
  <si>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</si>
  <si>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</si>
  <si>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</si>
  <si>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</si>
  <si>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</si>
  <si>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</si>
  <si>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</si>
  <si>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</si>
  <si>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</si>
  <si>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</si>
  <si>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</si>
  <si>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</si>
  <si>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</si>
  <si>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</si>
  <si>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</si>
  <si>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</si>
  <si>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</si>
  <si>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</si>
  <si>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</si>
  <si>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</si>
  <si>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</si>
  <si>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</si>
  <si>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</si>
  <si>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</si>
  <si>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</si>
  <si>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</si>
  <si>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</si>
  <si>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</si>
  <si>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</si>
  <si>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</si>
  <si>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</si>
  <si>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</si>
  <si>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</si>
  <si>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</si>
  <si>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</si>
  <si>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</si>
  <si>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</si>
  <si>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</si>
  <si>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</si>
  <si>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</si>
  <si>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</si>
  <si>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</si>
  <si>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</si>
  <si>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</si>
  <si>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</si>
  <si>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</si>
  <si>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</si>
  <si>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</si>
  <si>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</si>
  <si>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</si>
  <si>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</si>
  <si>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</si>
  <si>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</si>
  <si>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</si>
  <si>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</si>
  <si>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</si>
  <si>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</si>
  <si>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</si>
  <si>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</si>
  <si>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</si>
  <si>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</si>
  <si>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</si>
  <si>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</si>
  <si>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</si>
  <si>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</si>
  <si>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</si>
  <si>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</si>
  <si>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</si>
  <si>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</si>
  <si>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</si>
  <si>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</si>
  <si>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</si>
  <si>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</si>
  <si>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</si>
  <si>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</si>
  <si>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</si>
  <si>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</si>
  <si>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</si>
  <si>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</si>
  <si>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</si>
  <si>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</si>
  <si>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</si>
  <si>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</si>
  <si>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</si>
  <si>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</si>
  <si>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</si>
  <si>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</si>
  <si>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</si>
  <si>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</si>
  <si>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</si>
  <si>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</si>
  <si>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</si>
  <si>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</si>
  <si>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</si>
  <si>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</si>
  <si>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</si>
  <si>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</si>
  <si>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</si>
  <si>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</si>
  <si>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</si>
  <si>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</si>
  <si>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</si>
  <si>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</si>
  <si>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</si>
  <si>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</si>
  <si>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</si>
  <si>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</si>
  <si>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</si>
  <si>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</si>
  <si>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</si>
  <si>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</si>
  <si>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</si>
  <si>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</si>
  <si>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</si>
  <si>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</si>
  <si>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</si>
  <si>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</si>
  <si>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</si>
  <si>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</si>
  <si>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</si>
  <si>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</si>
  <si>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</si>
  <si>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</si>
  <si>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</si>
  <si>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</si>
  <si>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</si>
  <si>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</si>
  <si>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</si>
  <si>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</si>
  <si>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</si>
  <si>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</si>
  <si>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</si>
  <si>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</si>
  <si>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</si>
  <si>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</si>
  <si>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</si>
  <si>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</si>
  <si>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</si>
  <si>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</si>
  <si>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</si>
  <si>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</si>
  <si>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</si>
  <si>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</si>
  <si>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</si>
  <si>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</si>
  <si>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</si>
  <si>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</si>
  <si>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</si>
  <si>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</si>
  <si>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</si>
  <si>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</si>
  <si>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</si>
  <si>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</si>
  <si>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</si>
  <si>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</si>
  <si>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</si>
  <si>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</si>
  <si>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</si>
  <si>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</si>
  <si>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</si>
  <si>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</si>
  <si>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</si>
  <si>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</si>
  <si>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</si>
  <si>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</si>
  <si>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</si>
  <si>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</si>
  <si>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</si>
  <si>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</si>
  <si>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</si>
  <si>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</si>
  <si>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</si>
  <si>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</si>
  <si>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</si>
  <si>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</si>
  <si>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</si>
  <si>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</si>
  <si>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</si>
  <si>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</si>
  <si>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</si>
  <si>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</si>
  <si>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</si>
  <si>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</si>
  <si>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</si>
  <si>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</si>
  <si>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</si>
  <si>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</si>
  <si>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</si>
  <si>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</si>
  <si>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</si>
  <si>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</si>
  <si>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</si>
  <si>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</si>
  <si>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</si>
  <si>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</si>
  <si>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</si>
  <si>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</si>
  <si>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</si>
  <si>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</si>
  <si>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</si>
  <si>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</si>
  <si>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</si>
  <si>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</si>
  <si>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</si>
  <si>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</si>
  <si>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</si>
  <si>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</si>
  <si>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</si>
  <si>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</si>
  <si>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</si>
  <si>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</si>
  <si>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</si>
  <si>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</si>
  <si>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</si>
  <si>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</si>
  <si>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</si>
  <si>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</si>
  <si>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</si>
  <si>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</si>
  <si>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</si>
  <si>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</si>
  <si>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</si>
  <si>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</si>
  <si>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</si>
  <si>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</si>
  <si>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</si>
  <si>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</si>
  <si>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</si>
  <si>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</si>
  <si>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</si>
  <si>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</si>
  <si>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</si>
  <si>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</si>
  <si>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</si>
  <si>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</si>
  <si>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</si>
  <si>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</si>
  <si>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</si>
  <si>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</si>
  <si>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</si>
  <si>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</si>
  <si>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</si>
  <si>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</si>
  <si>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</si>
  <si>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</si>
  <si>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</si>
  <si>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</si>
  <si>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</si>
  <si>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</si>
  <si>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</si>
  <si>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</si>
  <si>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</si>
  <si>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</si>
  <si>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</si>
  <si>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</si>
  <si>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</si>
  <si>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</si>
  <si>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</si>
  <si>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</si>
  <si>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</si>
  <si>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</si>
  <si>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</si>
  <si>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</si>
  <si>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</si>
  <si>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</si>
  <si>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</si>
  <si>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</si>
  <si>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</si>
  <si>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</si>
  <si>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</si>
  <si>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</si>
  <si>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</si>
  <si>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</si>
  <si>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</si>
  <si>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</si>
  <si>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</si>
  <si>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</si>
  <si>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</si>
  <si>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</si>
  <si>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</si>
  <si>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</si>
  <si>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</si>
  <si>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</si>
  <si>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</si>
  <si>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</si>
  <si>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</si>
  <si>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</si>
  <si>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</si>
  <si>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</si>
  <si>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</si>
  <si>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</si>
  <si>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</si>
  <si>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</si>
  <si>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</si>
  <si>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</si>
  <si>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</si>
  <si>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</si>
  <si>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</si>
  <si>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</si>
  <si>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</si>
  <si>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</si>
  <si>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</si>
  <si>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</si>
  <si>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</si>
  <si>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</si>
  <si>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</si>
  <si>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</si>
  <si>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</si>
  <si>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</si>
  <si>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</si>
  <si>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</si>
  <si>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</si>
  <si>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</si>
  <si>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</si>
  <si>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</si>
  <si>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</si>
  <si>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</si>
  <si>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</si>
  <si>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</si>
  <si>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</si>
  <si>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</si>
  <si>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</si>
  <si>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</si>
  <si>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</si>
  <si>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</si>
  <si>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</si>
  <si>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</si>
  <si>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</si>
  <si>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</si>
  <si>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</si>
  <si>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</si>
  <si>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</si>
  <si>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</si>
  <si>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</si>
  <si>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</si>
  <si>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</si>
  <si>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</si>
  <si>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</si>
  <si>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</si>
  <si>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</si>
  <si>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</si>
  <si>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</si>
  <si>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</si>
  <si>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</si>
  <si>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</si>
  <si>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</si>
  <si>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</si>
  <si>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</si>
  <si>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</si>
  <si>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</si>
  <si>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</si>
  <si>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</si>
  <si>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</si>
  <si>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</si>
  <si>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</si>
  <si>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</si>
  <si>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</si>
  <si>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</si>
  <si>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</si>
  <si>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</si>
  <si>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</si>
  <si>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</si>
  <si>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</si>
  <si>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</si>
  <si>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</si>
  <si>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</si>
  <si>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</si>
  <si>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</si>
  <si>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</si>
  <si>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</si>
  <si>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</si>
  <si>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</si>
  <si>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</si>
  <si>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</si>
  <si>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</si>
  <si>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</si>
  <si>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</si>
  <si>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</si>
  <si>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</si>
  <si>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</si>
  <si>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</si>
  <si>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</si>
  <si>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</si>
  <si>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</si>
  <si>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</si>
  <si>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</si>
  <si>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</si>
  <si>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</si>
  <si>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</si>
  <si>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</si>
  <si>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</si>
  <si>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</si>
  <si>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</si>
  <si>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</si>
  <si>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</si>
  <si>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</si>
  <si>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</si>
  <si>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</si>
  <si>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</si>
  <si>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</si>
  <si>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</si>
  <si>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</si>
  <si>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</si>
  <si>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</si>
  <si>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</si>
  <si>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</si>
  <si>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</si>
  <si>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</si>
  <si>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</si>
  <si>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</si>
  <si>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</si>
  <si>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</si>
  <si>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</si>
  <si>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</si>
  <si>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</si>
  <si>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</si>
  <si>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</si>
  <si>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</si>
  <si>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</si>
  <si>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</si>
  <si>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</si>
  <si>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</si>
  <si>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</si>
  <si>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</si>
  <si>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</si>
  <si>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</si>
  <si>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</si>
  <si>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</si>
  <si>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</si>
  <si>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</si>
  <si>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</si>
  <si>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</si>
  <si>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</si>
  <si>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</si>
  <si>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</si>
  <si>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</si>
  <si>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</si>
  <si>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</si>
  <si>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</si>
  <si>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</si>
  <si>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</si>
  <si>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</si>
  <si>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</si>
  <si>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</si>
  <si>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</si>
  <si>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</si>
  <si>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</si>
  <si>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</si>
  <si>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</si>
  <si>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</si>
  <si>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</si>
  <si>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</si>
  <si>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</si>
  <si>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</si>
  <si>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</si>
  <si>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</si>
  <si>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</si>
  <si>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</si>
  <si>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</si>
  <si>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</si>
  <si>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</si>
  <si>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</si>
  <si>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</si>
  <si>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</si>
  <si>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</si>
  <si>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</si>
  <si>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</si>
  <si>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</si>
  <si>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</si>
  <si>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</si>
  <si>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</si>
  <si>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</si>
  <si>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</si>
  <si>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</si>
  <si>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</si>
  <si>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</si>
  <si>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</si>
  <si>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</si>
  <si>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</si>
  <si>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</si>
  <si>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</si>
  <si>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</si>
  <si>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</si>
  <si>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</si>
  <si>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</si>
  <si>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</si>
  <si>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</si>
  <si>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</si>
  <si>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</si>
  <si>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</si>
  <si>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</si>
  <si>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</si>
  <si>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</si>
  <si>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</si>
  <si>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</si>
  <si>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</si>
  <si>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</si>
  <si>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</si>
  <si>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</si>
  <si>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</si>
  <si>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</si>
  <si>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</si>
  <si>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</si>
  <si>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</si>
  <si>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</si>
  <si>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</si>
  <si>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</si>
  <si>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</si>
  <si>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</si>
  <si>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</si>
  <si>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</si>
  <si>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</si>
  <si>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</si>
  <si>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</si>
  <si>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</si>
  <si>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</si>
  <si>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</si>
  <si>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</si>
  <si>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</si>
  <si>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</si>
  <si>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</si>
  <si>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</si>
  <si>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</si>
  <si>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</si>
  <si>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</si>
  <si>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</si>
  <si>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</si>
  <si>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</si>
  <si>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</si>
  <si>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</si>
  <si>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</si>
  <si>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</si>
  <si>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</si>
  <si>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</si>
  <si>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</si>
  <si>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</si>
  <si>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</si>
  <si>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</si>
  <si>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</si>
  <si>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</si>
  <si>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</si>
  <si>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</si>
  <si>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</si>
  <si>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</si>
  <si>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</si>
  <si>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</si>
  <si>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</si>
  <si>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</si>
  <si>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</si>
  <si>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</si>
  <si>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</si>
  <si>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</si>
  <si>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</si>
  <si>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</si>
  <si>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</si>
  <si>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</si>
  <si>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</si>
  <si>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</si>
  <si>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</si>
  <si>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</si>
  <si>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</si>
  <si>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</si>
  <si>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</si>
  <si>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</si>
  <si>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</si>
  <si>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</si>
  <si>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</si>
  <si>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</si>
  <si>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</si>
  <si>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</si>
  <si>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</si>
  <si>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</si>
  <si>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</si>
  <si>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</si>
  <si>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</si>
  <si>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</si>
  <si>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</si>
  <si>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</si>
  <si>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</si>
  <si>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</si>
  <si>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</si>
  <si>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</si>
  <si>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</si>
  <si>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</si>
  <si>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</si>
  <si>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</si>
  <si>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</si>
  <si>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</si>
  <si>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</si>
  <si>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</si>
  <si>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</si>
  <si>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</si>
  <si>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</si>
  <si>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</si>
  <si>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</si>
  <si>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</si>
  <si>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</si>
  <si>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</si>
  <si>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</si>
  <si>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</si>
  <si>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</si>
  <si>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</si>
  <si>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</si>
  <si>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</si>
  <si>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</si>
  <si>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</si>
  <si>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</si>
  <si>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</si>
  <si>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</si>
  <si>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</si>
  <si>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</si>
  <si>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</si>
  <si>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</si>
  <si>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</si>
  <si>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</si>
  <si>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</si>
  <si>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</si>
  <si>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</si>
  <si>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</si>
  <si>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</si>
  <si>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</si>
  <si>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</si>
  <si>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</si>
  <si>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</si>
  <si>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</si>
  <si>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</si>
  <si>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</si>
  <si>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</si>
  <si>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</si>
  <si>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</si>
  <si>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</si>
  <si>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</si>
  <si>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</si>
  <si>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</si>
  <si>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</si>
  <si>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</si>
  <si>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</si>
  <si>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</si>
  <si>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</si>
  <si>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</si>
  <si>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</si>
  <si>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</si>
  <si>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</si>
  <si>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</si>
  <si>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</si>
  <si>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</si>
  <si>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</si>
  <si>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</si>
  <si>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</si>
  <si>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</si>
  <si>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</si>
  <si>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</si>
  <si>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</si>
  <si>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</si>
  <si>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</si>
  <si>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</si>
  <si>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</si>
  <si>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</si>
  <si>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</si>
  <si>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</si>
  <si>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</si>
  <si>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</si>
  <si>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</si>
  <si>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</si>
  <si>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</si>
  <si>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</si>
  <si>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</si>
  <si>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</si>
  <si>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</si>
  <si>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</si>
  <si>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</si>
  <si>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</si>
  <si>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</si>
  <si>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</si>
  <si>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</si>
  <si>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</si>
  <si>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</si>
  <si>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</si>
  <si>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</si>
  <si>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</si>
  <si>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</si>
  <si>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</si>
  <si>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</si>
  <si>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</si>
  <si>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</si>
  <si>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</si>
  <si>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</si>
  <si>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</si>
  <si>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</si>
  <si>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</si>
  <si>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</si>
  <si>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</si>
  <si>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</si>
  <si>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</si>
  <si>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</si>
  <si>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</si>
  <si>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</si>
  <si>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</si>
  <si>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</si>
  <si>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</si>
  <si>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</si>
  <si>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</si>
  <si>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</si>
  <si>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</si>
  <si>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</si>
  <si>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</si>
  <si>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</si>
  <si>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</si>
  <si>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</si>
  <si>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</si>
  <si>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</si>
  <si>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</si>
  <si>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</si>
  <si>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</si>
  <si>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</si>
  <si>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</si>
  <si>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</si>
  <si>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</si>
  <si>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</si>
  <si>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</si>
  <si>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</si>
  <si>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</si>
  <si>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</si>
  <si>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</si>
  <si>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</si>
  <si>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</si>
  <si>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</si>
  <si>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</si>
  <si>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</si>
  <si>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</si>
  <si>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</si>
  <si>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</si>
  <si>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</si>
  <si>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</si>
  <si>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</si>
  <si>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</si>
  <si>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</si>
  <si>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</si>
  <si>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</si>
  <si>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</si>
  <si>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</si>
  <si>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</si>
  <si>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</si>
  <si>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</si>
  <si>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</si>
  <si>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</si>
  <si>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</si>
  <si>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</si>
  <si>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</si>
  <si>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</si>
  <si>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</si>
  <si>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</si>
  <si>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</si>
  <si>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</si>
  <si>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</si>
  <si>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</si>
  <si>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</si>
  <si>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</si>
  <si>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</si>
  <si>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</si>
  <si>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</si>
  <si>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</si>
  <si>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</si>
  <si>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</si>
  <si>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</si>
  <si>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</si>
  <si>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</si>
  <si>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</si>
  <si>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</si>
  <si>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</si>
  <si>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</si>
  <si>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</si>
  <si>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</si>
  <si>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</si>
  <si>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</si>
  <si>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</si>
  <si>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</si>
  <si>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</si>
  <si>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</si>
  <si>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</si>
  <si>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</si>
  <si>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</si>
  <si>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</si>
  <si>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</si>
  <si>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</si>
  <si>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</si>
  <si>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</si>
  <si>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</si>
  <si>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</si>
  <si>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</si>
  <si>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</si>
  <si>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</si>
  <si>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</si>
  <si>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</si>
  <si>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</si>
  <si>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</si>
  <si>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</si>
  <si>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</si>
  <si>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</si>
  <si>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</si>
  <si>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</si>
  <si>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</si>
  <si>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</si>
  <si>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</si>
  <si>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</si>
  <si>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</si>
  <si>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</si>
  <si>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</si>
  <si>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</si>
  <si>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</si>
  <si>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</si>
  <si>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</si>
  <si>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</si>
  <si>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</si>
  <si>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</si>
  <si>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</si>
  <si>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</si>
  <si>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</si>
  <si>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</si>
  <si>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</si>
  <si>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</si>
  <si>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</si>
  <si>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</si>
  <si>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</si>
  <si>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</si>
  <si>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</si>
  <si>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</si>
  <si>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</si>
  <si>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</si>
  <si>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</si>
  <si>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</si>
  <si>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</si>
  <si>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</si>
  <si>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</si>
  <si>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</si>
  <si>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</si>
  <si>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</si>
  <si>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</si>
  <si>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</si>
  <si>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</si>
  <si>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</si>
  <si>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</si>
  <si>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</si>
  <si>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</si>
  <si>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</si>
  <si>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</si>
  <si>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</si>
  <si>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</si>
  <si>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</si>
  <si>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</si>
  <si>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</si>
  <si>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</si>
  <si>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</si>
  <si>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</si>
  <si>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</si>
  <si>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</si>
  <si>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</si>
  <si>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</si>
  <si>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</si>
  <si>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</si>
  <si>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</si>
  <si>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</si>
  <si>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</si>
  <si>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</si>
  <si>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</si>
  <si>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</si>
  <si>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</si>
  <si>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</si>
  <si>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</si>
  <si>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</si>
  <si>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</si>
  <si>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</si>
  <si>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</si>
  <si>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</si>
  <si>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</si>
  <si>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</si>
  <si>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</si>
  <si>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</si>
  <si>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</si>
  <si>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</si>
  <si>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</si>
  <si>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</si>
  <si>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</si>
  <si>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</si>
  <si>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</si>
  <si>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</si>
  <si>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</si>
  <si>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</si>
  <si>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</si>
  <si>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</si>
  <si>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</si>
  <si>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</si>
  <si>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</si>
  <si>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</si>
  <si>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</si>
  <si>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</si>
  <si>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</si>
  <si>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</si>
  <si>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</si>
  <si>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</si>
  <si>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</si>
  <si>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</si>
  <si>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</si>
  <si>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</si>
  <si>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</si>
  <si>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</si>
  <si>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</si>
  <si>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</si>
  <si>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</si>
  <si>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</si>
  <si>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</si>
  <si>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</si>
  <si>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</si>
  <si>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</si>
  <si>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</si>
  <si>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</si>
  <si>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</si>
  <si>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</si>
  <si>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</si>
  <si>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</si>
  <si>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</si>
  <si>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</si>
  <si>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</si>
  <si>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</si>
  <si>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</si>
  <si>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</si>
  <si>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</si>
  <si>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</si>
  <si>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</si>
  <si>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</si>
  <si>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</si>
  <si>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</si>
  <si>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</si>
  <si>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</si>
  <si>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</si>
  <si>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</si>
  <si>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</si>
  <si>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</si>
  <si>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</si>
  <si>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</si>
  <si>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</si>
  <si>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</si>
  <si>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</si>
  <si>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</si>
  <si>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</si>
  <si>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</si>
  <si>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</si>
  <si>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</si>
  <si>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</si>
  <si>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</si>
  <si>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</si>
  <si>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</si>
  <si>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</si>
  <si>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</si>
  <si>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</si>
  <si>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</si>
  <si>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</si>
  <si>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</si>
  <si>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</si>
  <si>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</si>
  <si>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</si>
  <si>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</si>
  <si>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</si>
  <si>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</si>
  <si>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</si>
  <si>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</si>
  <si>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</si>
  <si>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</si>
  <si>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</si>
  <si>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</si>
  <si>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</si>
  <si>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</si>
  <si>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</si>
  <si>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</si>
  <si>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</si>
  <si>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</si>
  <si>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Manobra em ZKEZGA-1 por 01h pra colocar 2 vagões carregados na composição , deixando a formação completa 30 vagões.</t>
  </si>
  <si>
    <t>OPortunidade</t>
  </si>
  <si>
    <t>Oportundiade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</si>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</sst>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R515" activePane="bottomRight" state="frozen"/>
      <selection pane="bottomRight" activeCell="B545" sqref="B5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22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/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1694</v>
      </c>
      <c r="BK527" s="17" t="s">
        <v>1695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1695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1696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1697</v>
      </c>
      <c r="AN528" s="270" t="s">
        <v>1698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1699</v>
      </c>
      <c r="BK528" s="17" t="s">
        <v>1699</v>
      </c>
      <c r="BL528" s="16"/>
      <c r="BM528" s="15"/>
      <c r="BN528" s="15"/>
      <c r="BO528" s="164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1700</v>
      </c>
      <c r="BK529" s="17" t="s">
        <v>1700</v>
      </c>
      <c r="BL529" s="16"/>
      <c r="BM529" s="15" t="s">
        <v>687</v>
      </c>
      <c r="BN529" s="15" t="s">
        <v>708</v>
      </c>
      <c r="BO529" s="164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1701</v>
      </c>
      <c r="BK530" s="17" t="s">
        <v>1702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1702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1703</v>
      </c>
      <c r="N532" s="201" t="s">
        <v>1704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1705</v>
      </c>
      <c r="BK532" s="17" t="s">
        <v>1706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1707</v>
      </c>
      <c r="BK533" s="17" t="s">
        <v>1708</v>
      </c>
      <c r="BL533" s="16"/>
      <c r="BM533" s="15" t="s">
        <v>697</v>
      </c>
      <c r="BN533" s="15" t="s">
        <v>697</v>
      </c>
      <c r="BO533" s="164" t="s">
        <v>1709</v>
      </c>
      <c r="BP533" s="18" t="s">
        <v>1708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1707</v>
      </c>
      <c r="BK534" s="17" t="s">
        <v>1708</v>
      </c>
      <c r="BL534" s="16"/>
      <c r="BM534" s="15" t="s">
        <v>697</v>
      </c>
      <c r="BN534" s="15" t="s">
        <v>697</v>
      </c>
      <c r="BO534" s="164" t="s">
        <v>1709</v>
      </c>
      <c r="BP534" s="18" t="s">
        <v>1708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1707</v>
      </c>
      <c r="BK535" s="17" t="s">
        <v>1708</v>
      </c>
      <c r="BL535" s="16"/>
      <c r="BM535" s="15" t="s">
        <v>697</v>
      </c>
      <c r="BN535" s="15" t="s">
        <v>697</v>
      </c>
      <c r="BO535" s="164" t="s">
        <v>1709</v>
      </c>
      <c r="BP535" s="18" t="s">
        <v>1708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1710</v>
      </c>
      <c r="N537" s="201" t="s">
        <v>1711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1712</v>
      </c>
      <c r="BK537" s="17" t="s">
        <v>1713</v>
      </c>
      <c r="BL537" s="16"/>
      <c r="BM537" s="15" t="s">
        <v>694</v>
      </c>
      <c r="BN537" s="15" t="s">
        <v>702</v>
      </c>
      <c r="BO537" s="164" t="s">
        <v>1714</v>
      </c>
      <c r="BP537" s="18" t="s">
        <v>1713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1715</v>
      </c>
      <c r="BK538" s="17" t="s">
        <v>1716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1716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1717</v>
      </c>
      <c r="BK539" s="17" t="s">
        <v>1717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1717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1718</v>
      </c>
      <c r="BK540" s="17" t="s">
        <v>1718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1718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1719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1719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1719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1719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1720</v>
      </c>
      <c r="BK543" s="17" t="s">
        <v>1720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1720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1721</v>
      </c>
      <c r="X545" s="52" t="s">
        <v>667</v>
      </c>
      <c r="Y545" s="158"/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/>
      <c r="AS545" s="271"/>
      <c r="AT545" s="271"/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/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1</v>
      </c>
      <c r="BI545" s="17"/>
      <c r="BJ545" s="274"/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/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/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/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/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/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/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 hidden="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1696</v>
      </c>
      <c r="W551" s="253" t="s">
        <v>1098</v>
      </c>
      <c r="X551" s="52" t="s">
        <v>667</v>
      </c>
      <c r="Y551" s="158"/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/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 hidden="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/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/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idden="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80"/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idden="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1722</v>
      </c>
      <c r="X554" s="177" t="s">
        <v>667</v>
      </c>
      <c r="Y554" s="180"/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 hidden="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1723</v>
      </c>
      <c r="Y555" s="180"/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 hidden="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80"/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 hidden="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80"/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 hidden="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1724</v>
      </c>
      <c r="Y559" s="180"/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1</v>
      </c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 hidden="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1725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/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1726</v>
      </c>
      <c r="BK560" s="249" t="s">
        <v>1726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1726</v>
      </c>
      <c r="BQ560" s="212"/>
      <c r="BR560" s="213"/>
      <c r="BS560" s="213"/>
    </row>
    <row r="561" spans="1:71" hidden="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80"/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idden="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80"/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 hidden="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80"/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idden="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80"/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3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42" operator="equal">
      <formula>"OPORTUNIDADE"</formula>
    </cfRule>
  </conditionalFormatting>
  <conditionalFormatting sqref="AZ6:AZ523">
    <cfRule type="expression" dxfId="139" priority="18537">
      <formula>$BU6=1</formula>
    </cfRule>
  </conditionalFormatting>
  <conditionalFormatting sqref="BQ6:BQ600">
    <cfRule type="cellIs" dxfId="138" priority="18548" operator="equal">
      <formula>"Produção e Intervalo"</formula>
    </cfRule>
    <cfRule type="cellIs" dxfId="137" priority="18549" operator="equal">
      <formula>"Aderente"</formula>
    </cfRule>
    <cfRule type="cellIs" dxfId="136" priority="18550" operator="equal">
      <formula>"Intervalo"</formula>
    </cfRule>
    <cfRule type="cellIs" dxfId="135" priority="18551" operator="equal">
      <formula>"Produção"</formula>
    </cfRule>
    <cfRule type="cellIs" dxfId="134" priority="18552" operator="equal">
      <formula>"ERRO"</formula>
    </cfRule>
  </conditionalFormatting>
  <conditionalFormatting sqref="BR6:BS553">
    <cfRule type="cellIs" dxfId="133" priority="18530" operator="equal">
      <formula>"*"</formula>
    </cfRule>
    <cfRule type="cellIs" dxfId="132" priority="18531" operator="greaterThanOrEqual">
      <formula>1</formula>
    </cfRule>
    <cfRule type="cellIs" dxfId="131" priority="18532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8" operator="equal">
      <formula>"NÃO"</formula>
    </cfRule>
    <cfRule type="cellIs" dxfId="129" priority="18479" operator="equal">
      <formula>"SIM"</formula>
    </cfRule>
  </conditionalFormatting>
  <conditionalFormatting sqref="X478 X480 X483 X488:X489 X499 X506 X511:X512 X517 X520:X521">
    <cfRule type="cellIs" dxfId="128" priority="18477" operator="equal">
      <formula>"OPORTUNIDADE"</formula>
    </cfRule>
  </conditionalFormatting>
  <conditionalFormatting sqref="Z476:Z480 Z487:Z489 Z483:Z484 Z492 Z496:Z499 Z517 Z519:Z523 Z501:Z515">
    <cfRule type="cellIs" dxfId="127" priority="18475" operator="equal">
      <formula>"NÃO"</formula>
    </cfRule>
    <cfRule type="cellIs" dxfId="126" priority="18476" operator="equal">
      <formula>"SIM"</formula>
    </cfRule>
  </conditionalFormatting>
  <conditionalFormatting sqref="Z476:Z480 Z487:Z489 Z483:Z484 Z492 Z496:Z499 Z517 Z519:Z523 Z501:Z515">
    <cfRule type="cellIs" dxfId="125" priority="18474" operator="equal">
      <formula>"OPORTUNIDADE"</formula>
    </cfRule>
  </conditionalFormatting>
  <conditionalFormatting sqref="Y1048576">
    <cfRule type="cellIs" dxfId="124" priority="18359" operator="equal">
      <formula>"OPORTUNIDADE"</formula>
    </cfRule>
  </conditionalFormatting>
  <conditionalFormatting sqref="Y1048576">
    <cfRule type="cellIs" dxfId="123" priority="18357" operator="equal">
      <formula>"NÃO"</formula>
    </cfRule>
    <cfRule type="cellIs" dxfId="122" priority="18358" operator="equal">
      <formula>"SIM"</formula>
    </cfRule>
  </conditionalFormatting>
  <conditionalFormatting sqref="Z524:Z549">
    <cfRule type="cellIs" dxfId="121" priority="18094" operator="equal">
      <formula>"OPORTUNIDADE"</formula>
    </cfRule>
  </conditionalFormatting>
  <conditionalFormatting sqref="Z524:Z549">
    <cfRule type="cellIs" dxfId="120" priority="18092" operator="equal">
      <formula>"NÃO"</formula>
    </cfRule>
    <cfRule type="cellIs" dxfId="119" priority="18093" operator="equal">
      <formula>"SIM"</formula>
    </cfRule>
  </conditionalFormatting>
  <conditionalFormatting sqref="Z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Z550">
    <cfRule type="cellIs" dxfId="116" priority="18076" operator="equal">
      <formula>"OPORTUNIDADE"</formula>
    </cfRule>
  </conditionalFormatting>
  <conditionalFormatting sqref="BI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5" priority="18696">
      <formula>$BU493=1</formula>
    </cfRule>
  </conditionalFormatting>
  <conditionalFormatting sqref="AZ526:AZ550">
    <cfRule type="expression" dxfId="114" priority="18856">
      <formula>$BU498=1</formula>
    </cfRule>
  </conditionalFormatting>
  <conditionalFormatting sqref="BI524:BI549"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59">
      <iconSet showValue="0">
        <cfvo type="percent" val="0"/>
        <cfvo type="num" val="1"/>
        <cfvo type="num" val="1" gte="0"/>
      </iconSet>
    </cfRule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3" priority="13491" operator="equal">
      <formula>"*"</formula>
    </cfRule>
    <cfRule type="cellIs" dxfId="112" priority="13492" operator="greaterThanOrEqual">
      <formula>1</formula>
    </cfRule>
    <cfRule type="cellIs" dxfId="111" priority="13493" operator="lessThan">
      <formula>1</formula>
    </cfRule>
  </conditionalFormatting>
  <conditionalFormatting sqref="BJ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0" priority="129" operator="equal">
      <formula>"OPORTUNIDADE"</formula>
    </cfRule>
  </conditionalFormatting>
  <conditionalFormatting sqref="Y158">
    <cfRule type="cellIs" dxfId="109" priority="127" operator="equal">
      <formula>"NÃO"</formula>
    </cfRule>
    <cfRule type="cellIs" dxfId="108" priority="128" operator="equal">
      <formula>"SIM"</formula>
    </cfRule>
  </conditionalFormatting>
  <conditionalFormatting sqref="BO6:BO208 BO210:BO526 BO528:BO537 BO539:BO600">
    <cfRule type="iconSet" priority="1892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9">
      <iconSet showValue="0">
        <cfvo type="percent" val="0"/>
        <cfvo type="num" val="1"/>
        <cfvo type="num" val="1" gte="0"/>
      </iconSet>
    </cfRule>
    <cfRule type="iconSet" priority="18930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07" priority="3" operator="equal">
      <formula>"OPORTUNIDADE"</formula>
    </cfRule>
  </conditionalFormatting>
  <conditionalFormatting sqref="Y56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 BO538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 Y560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1727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1728</v>
      </c>
      <c r="E3" s="315" t="s">
        <v>1729</v>
      </c>
      <c r="F3" s="315" t="s">
        <v>1730</v>
      </c>
      <c r="G3" s="320" t="s">
        <v>1731</v>
      </c>
      <c r="H3" s="315" t="s">
        <v>1732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1733</v>
      </c>
      <c r="E5" s="317">
        <v>46013</v>
      </c>
      <c r="F5" s="316">
        <v>7000</v>
      </c>
      <c r="G5" s="321" t="s">
        <v>1734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1735</v>
      </c>
      <c r="G6" s="321" t="s">
        <v>1734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1736</v>
      </c>
      <c r="G7" s="322" t="s">
        <v>1737</v>
      </c>
      <c r="H7" s="318" t="s">
        <v>1738</v>
      </c>
    </row>
    <row r="8" spans="3:8">
      <c r="C8" s="316" t="s">
        <v>543</v>
      </c>
      <c r="D8" s="316">
        <v>7663</v>
      </c>
      <c r="E8" s="317">
        <v>46008</v>
      </c>
      <c r="F8" s="316" t="s">
        <v>1739</v>
      </c>
      <c r="G8" s="321" t="s">
        <v>1740</v>
      </c>
      <c r="H8" s="316" t="s">
        <v>1741</v>
      </c>
    </row>
    <row r="9" spans="3:8">
      <c r="C9" s="316" t="s">
        <v>463</v>
      </c>
      <c r="D9" s="316" t="s">
        <v>1742</v>
      </c>
      <c r="E9" s="317">
        <v>45993</v>
      </c>
      <c r="F9" s="316">
        <v>12000</v>
      </c>
      <c r="G9" s="321" t="s">
        <v>1743</v>
      </c>
      <c r="H9" s="316"/>
    </row>
    <row r="10" spans="3:8" ht="29.25">
      <c r="C10" s="316" t="s">
        <v>463</v>
      </c>
      <c r="D10" s="316" t="s">
        <v>1744</v>
      </c>
      <c r="E10" s="317">
        <v>45993</v>
      </c>
      <c r="F10" s="316">
        <v>9000</v>
      </c>
      <c r="G10" s="321" t="s">
        <v>1745</v>
      </c>
      <c r="H10" s="316"/>
    </row>
    <row r="11" spans="3:8" ht="29.25">
      <c r="C11" s="316" t="s">
        <v>463</v>
      </c>
      <c r="D11" s="316" t="s">
        <v>1746</v>
      </c>
      <c r="E11" s="317">
        <v>45993</v>
      </c>
      <c r="F11" s="316">
        <v>10000</v>
      </c>
      <c r="G11" s="321" t="s">
        <v>1745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1747</v>
      </c>
      <c r="G12" s="321" t="s">
        <v>1748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1749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1750</v>
      </c>
      <c r="C4" s="320" t="s">
        <v>1751</v>
      </c>
      <c r="D4" s="320" t="s">
        <v>1752</v>
      </c>
      <c r="E4" s="320" t="s">
        <v>1753</v>
      </c>
      <c r="F4" s="320" t="s">
        <v>8</v>
      </c>
      <c r="G4" s="320" t="s">
        <v>1754</v>
      </c>
    </row>
    <row r="5" spans="2:8">
      <c r="B5" s="323" t="s">
        <v>1153</v>
      </c>
      <c r="C5" s="323">
        <v>314978</v>
      </c>
      <c r="D5" s="323" t="s">
        <v>1755</v>
      </c>
      <c r="E5" s="323" t="s">
        <v>541</v>
      </c>
      <c r="F5" s="323" t="s">
        <v>101</v>
      </c>
      <c r="G5" s="324">
        <v>46143</v>
      </c>
    </row>
    <row r="6" spans="2:8">
      <c r="B6" s="323" t="s">
        <v>1756</v>
      </c>
      <c r="C6" s="323">
        <v>256790</v>
      </c>
      <c r="D6" s="323" t="s">
        <v>1757</v>
      </c>
      <c r="E6" s="323" t="s">
        <v>541</v>
      </c>
      <c r="F6" s="323" t="s">
        <v>1758</v>
      </c>
      <c r="G6" s="324">
        <v>45992</v>
      </c>
    </row>
    <row r="7" spans="2:8">
      <c r="B7" s="323" t="s">
        <v>1759</v>
      </c>
      <c r="C7" s="323">
        <v>265193</v>
      </c>
      <c r="D7" s="323" t="s">
        <v>1760</v>
      </c>
      <c r="E7" s="323" t="s">
        <v>542</v>
      </c>
      <c r="F7" s="323" t="s">
        <v>1500</v>
      </c>
      <c r="G7" s="323" t="s">
        <v>1761</v>
      </c>
    </row>
    <row r="8" spans="2:8">
      <c r="B8" s="323" t="s">
        <v>1762</v>
      </c>
      <c r="C8" s="323">
        <v>293716</v>
      </c>
      <c r="D8" s="323" t="s">
        <v>1763</v>
      </c>
      <c r="E8" s="323" t="s">
        <v>542</v>
      </c>
      <c r="F8" s="323" t="s">
        <v>1500</v>
      </c>
      <c r="G8" s="324">
        <v>46204</v>
      </c>
    </row>
    <row r="9" spans="2:8">
      <c r="B9" s="323" t="s">
        <v>1764</v>
      </c>
      <c r="C9" s="323">
        <v>257258</v>
      </c>
      <c r="D9" s="323" t="s">
        <v>1765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1766</v>
      </c>
      <c r="C10" s="323">
        <v>371147</v>
      </c>
      <c r="D10" s="323" t="s">
        <v>1767</v>
      </c>
      <c r="E10" s="323" t="s">
        <v>543</v>
      </c>
      <c r="F10" s="323" t="s">
        <v>144</v>
      </c>
      <c r="G10" s="323" t="s">
        <v>1761</v>
      </c>
    </row>
    <row r="11" spans="2:8">
      <c r="B11" s="323" t="s">
        <v>1768</v>
      </c>
      <c r="C11" s="323">
        <v>259230</v>
      </c>
      <c r="D11" s="323" t="s">
        <v>1769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1770</v>
      </c>
      <c r="C12" s="323">
        <v>370705</v>
      </c>
      <c r="D12" s="323"/>
      <c r="E12" s="323" t="s">
        <v>543</v>
      </c>
      <c r="F12" s="323" t="s">
        <v>144</v>
      </c>
      <c r="G12" s="323" t="s">
        <v>1761</v>
      </c>
    </row>
    <row r="13" spans="2:8">
      <c r="B13" s="323" t="s">
        <v>1771</v>
      </c>
      <c r="C13" s="323">
        <v>258542</v>
      </c>
      <c r="D13" s="323" t="s">
        <v>1772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1773</v>
      </c>
      <c r="C14" s="323">
        <v>257050</v>
      </c>
      <c r="D14" s="323" t="s">
        <v>1774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544" sqref="B544:U56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7"/>
      <c r="B1" s="388"/>
      <c r="C1" s="389"/>
      <c r="L1" s="326"/>
      <c r="M1" s="124"/>
      <c r="N1" s="260"/>
      <c r="O1" s="260"/>
      <c r="P1" s="169"/>
      <c r="Q1" s="390" t="s">
        <v>922</v>
      </c>
      <c r="R1" s="391"/>
      <c r="U1" s="102"/>
      <c r="V1" s="392" t="s">
        <v>1775</v>
      </c>
      <c r="W1" s="392"/>
      <c r="X1" s="392"/>
      <c r="Y1" s="104"/>
    </row>
    <row r="2" spans="1:25" s="101" customFormat="1" ht="11.25" customHeight="1">
      <c r="A2" s="105" t="s">
        <v>1776</v>
      </c>
      <c r="B2" s="105" t="s">
        <v>1777</v>
      </c>
      <c r="C2" s="105" t="s">
        <v>313</v>
      </c>
      <c r="D2" s="106" t="s">
        <v>874</v>
      </c>
      <c r="E2" s="106" t="s">
        <v>875</v>
      </c>
      <c r="F2" s="106" t="s">
        <v>1778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1779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*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*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*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15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*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*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*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*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*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*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*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*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*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*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*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*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*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1780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93" t="s">
        <v>1781</v>
      </c>
      <c r="D5" s="394"/>
      <c r="E5" s="394"/>
      <c r="F5" s="394"/>
      <c r="G5" s="394"/>
      <c r="H5" s="394"/>
      <c r="I5" s="394"/>
      <c r="J5" s="395"/>
      <c r="K5" s="396" t="s">
        <v>1782</v>
      </c>
      <c r="L5" s="397"/>
      <c r="M5" s="397"/>
      <c r="N5" s="397"/>
      <c r="O5" s="398" t="s">
        <v>1783</v>
      </c>
      <c r="P5" s="399"/>
      <c r="Q5" s="400"/>
    </row>
    <row r="6" spans="1:17" s="94" customFormat="1" ht="15.75" customHeight="1">
      <c r="A6" s="88" t="s">
        <v>1778</v>
      </c>
      <c r="B6" s="95" t="s">
        <v>1777</v>
      </c>
      <c r="C6" s="96" t="s">
        <v>874</v>
      </c>
      <c r="D6" s="97" t="s">
        <v>875</v>
      </c>
      <c r="E6" s="96" t="s">
        <v>1784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1785</v>
      </c>
      <c r="M6" s="139" t="s">
        <v>335</v>
      </c>
      <c r="N6" s="140" t="s">
        <v>869</v>
      </c>
      <c r="O6" s="238" t="s">
        <v>912</v>
      </c>
      <c r="P6" s="157"/>
      <c r="Q6" s="190" t="s">
        <v>1786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 t="str">
        <f>IF(SP_SUL!AR555="","*",SP_SUL!AR555)</f>
        <v>*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1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1786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1787</v>
      </c>
      <c r="C2" s="96" t="s">
        <v>859</v>
      </c>
      <c r="D2" s="96" t="s">
        <v>861</v>
      </c>
      <c r="E2" s="96" t="s">
        <v>1788</v>
      </c>
      <c r="F2" s="96" t="s">
        <v>1789</v>
      </c>
      <c r="G2" s="96" t="s">
        <v>1790</v>
      </c>
      <c r="H2" s="96" t="s">
        <v>1791</v>
      </c>
      <c r="I2" s="96" t="s">
        <v>1792</v>
      </c>
      <c r="J2" s="96" t="s">
        <v>1793</v>
      </c>
      <c r="K2" s="131" t="s">
        <v>1794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*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*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2025-12-23T19:04:17Z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